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31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0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7"/>
  </bookViews>
  <sheets>
    <sheet name="Boston IMD" sheetId="1" state="visible" r:id="rId3"/>
    <sheet name="Chicago IMD" sheetId="2" state="visible" r:id="rId4"/>
    <sheet name="Denver IMD" sheetId="3" state="visible" r:id="rId5"/>
    <sheet name="Los Angeles IMD" sheetId="4" state="visible" r:id="rId6"/>
    <sheet name="Philadelphia IMD" sheetId="5" state="visible" r:id="rId7"/>
    <sheet name="Phoenix IMD" sheetId="6" state="visible" r:id="rId8"/>
    <sheet name="New York IMD" sheetId="7" state="visible" r:id="rId9"/>
    <sheet name="San Francisco IMD" sheetId="8" state="visible" r:id="rId10"/>
    <sheet name="Seattle IMD" sheetId="9" state="visible" r:id="rId11"/>
    <sheet name="Washington IMD" sheetId="10" state="visible" r:id="rId12"/>
    <sheet name="IMDpivot" sheetId="11" state="visible" r:id="rId13"/>
    <sheet name="IESE2014rawa" sheetId="12" state="visible" r:id="rId14"/>
    <sheet name="IESE2014rawb" sheetId="13" state="visible" r:id="rId15"/>
    <sheet name="IESE2014rawc" sheetId="14" state="visible" r:id="rId16"/>
    <sheet name="IESE2024rawa" sheetId="15" state="visible" r:id="rId17"/>
    <sheet name="IESE2024rawb" sheetId="16" state="visible" r:id="rId18"/>
    <sheet name="IESE2024rawc" sheetId="17" state="visible" r:id="rId19"/>
    <sheet name="IESE2024v1" sheetId="18" state="visible" r:id="rId20"/>
    <sheet name="Austin numbeo" sheetId="19" state="visible" r:id="rId21"/>
    <sheet name="Baltimore numbeo" sheetId="20" state="visible" r:id="rId22"/>
    <sheet name="Boston numbeo" sheetId="21" state="visible" r:id="rId23"/>
    <sheet name="Chicago numbeo" sheetId="22" state="visible" r:id="rId24"/>
    <sheet name="Dallas numbeo" sheetId="23" state="visible" r:id="rId25"/>
    <sheet name="Denver numbeo" sheetId="24" state="visible" r:id="rId26"/>
    <sheet name="Detroit numbeo" sheetId="25" state="visible" r:id="rId27"/>
    <sheet name="Houston numbeo" sheetId="26" state="visible" r:id="rId28"/>
    <sheet name="Las Vegas numbeo" sheetId="27" state="visible" r:id="rId29"/>
    <sheet name="Los Angeles numbeo" sheetId="28" state="visible" r:id="rId30"/>
    <sheet name="Miami numbeo" sheetId="29" state="visible" r:id="rId31"/>
    <sheet name="New York numbeo" sheetId="30" state="visible" r:id="rId32"/>
    <sheet name="Philadelphia numbeo" sheetId="31" state="visible" r:id="rId33"/>
    <sheet name="Phoenix numbeo" sheetId="32" state="visible" r:id="rId34"/>
    <sheet name="San Antonio numbeo" sheetId="33" state="visible" r:id="rId35"/>
    <sheet name="San Diego numbeo" sheetId="34" state="visible" r:id="rId36"/>
    <sheet name="San Francisco numbeo" sheetId="35" state="visible" r:id="rId37"/>
    <sheet name="Seattle numbeo" sheetId="36" state="visible" r:id="rId38"/>
    <sheet name="Washington numbeo" sheetId="37" state="visible" r:id="rId39"/>
    <sheet name="USNews" sheetId="38" state="visible" r:id="rId4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<sst xmlns="http://schemas.openxmlformats.org/spreadsheetml/2006/main" count="2017" uniqueCount="1246">
  <si>
    <t xml:space="preserve">0% 20% 40% 60% 80% 100%</t>
  </si>
  <si>
    <t xml:space="preserve">affordable housing - 78.3%</t>
  </si>
  <si>
    <t xml:space="preserve">road congestion - 58.8%</t>
  </si>
  <si>
    <t xml:space="preserve">public transport - 44.3%</t>
  </si>
  <si>
    <t xml:space="preserve">security - 40.7%</t>
  </si>
  <si>
    <t xml:space="preserve">unemployment - 30.7%</t>
  </si>
  <si>
    <t xml:space="preserve">fulfilling employment - 29.3%</t>
  </si>
  <si>
    <t xml:space="preserve">health services - 28.3%</t>
  </si>
  <si>
    <t xml:space="preserve">school education - 27.5%</t>
  </si>
  <si>
    <t xml:space="preserve">corruption - 25.0%</t>
  </si>
  <si>
    <t xml:space="preserve">air pollution - 23.5%</t>
  </si>
  <si>
    <t xml:space="preserve">social mobility - 17.8%</t>
  </si>
  <si>
    <t xml:space="preserve">recycling - 15.1%</t>
  </si>
  <si>
    <t xml:space="preserve">basic amenities - 15.1%</t>
  </si>
  <si>
    <t xml:space="preserve">green spaces - 14.8%</t>
  </si>
  <si>
    <t xml:space="preserve">citizen engagement - 10.1%</t>
  </si>
  <si>
    <t xml:space="preserve">Health &amp; Safety 0 20 40 60 80 100</t>
  </si>
  <si>
    <t xml:space="preserve">Basic sanitation meets the needs of the poorest areas -.- _ 59.8</t>
  </si>
  <si>
    <t xml:space="preserve">Recycling services are satisfactory -._ 68.2</t>
  </si>
  <si>
    <t xml:space="preserve">Public safety is not a problem -.- - 41.2</t>
  </si>
  <si>
    <t xml:space="preserve">Air pollution is not a problem -.- 46.1</t>
  </si>
  <si>
    <t xml:space="preserve">Medical services provision is satisfactory _ ..- 74.0</t>
  </si>
  <si>
    <t xml:space="preserve">Finding housing with rent equal to 30% or less of a monthly salary is not a problem _ .- 27.6</t>
  </si>
  <si>
    <t xml:space="preserve">Mobility</t>
  </si>
  <si>
    <t xml:space="preserve">Traffic congestion is not a problem [.I - 21.2</t>
  </si>
  <si>
    <t xml:space="preserve">Public transport is satisfactory -.- _ 43.4</t>
  </si>
  <si>
    <t xml:space="preserve">Activities</t>
  </si>
  <si>
    <t xml:space="preserve">Green spaces are satisfactory -.- 67.7</t>
  </si>
  <si>
    <t xml:space="preserve">Cultural activities (shows, bars, and museums) are satisfactory _ [.] 81.5</t>
  </si>
  <si>
    <t xml:space="preserve">Opportunities (Work &amp; School)</t>
  </si>
  <si>
    <t xml:space="preserve">Employment finding services are readily available -.- 67.6</t>
  </si>
  <si>
    <t xml:space="preserve">Most children have access to a good school I.‘ - 61.1</t>
  </si>
  <si>
    <t xml:space="preserve">Lifelong learning opportunities are provided by local institutions -.- 66.4</t>
  </si>
  <si>
    <t xml:space="preserve">Businesses are creating new jobs _ ‘.] 70.1</t>
  </si>
  <si>
    <t xml:space="preserve">Minorities feel welcome - .- 60.9</t>
  </si>
  <si>
    <t xml:space="preserve">Governance</t>
  </si>
  <si>
    <t xml:space="preserve">Information on local government decisions are easily accessible , - t.) 67.0</t>
  </si>
  <si>
    <t xml:space="preserve">Corruption of city officials is not an issue of concern | _.J _ 43.7</t>
  </si>
  <si>
    <t xml:space="preserve">Residents contribute to decision making of local government --6- 52.0</t>
  </si>
  <si>
    <t xml:space="preserve">Residents provide feedback on local government projects _ [.I 62.1</t>
  </si>
  <si>
    <t xml:space="preserve">ki-Iealth &amp; Safety 0 20 4o 60 80 100</t>
  </si>
  <si>
    <t xml:space="preserve">Online reporting of city maintenance problems provides a speedy solution I.‘ - 41.5</t>
  </si>
  <si>
    <t xml:space="preserve">A website or App allows residents to easily give away unwanted items -.- 60.1</t>
  </si>
  <si>
    <t xml:space="preserve">Free public wifi has improved access to city services -._ 54.0</t>
  </si>
  <si>
    <t xml:space="preserve">CCTV cameras has made residents feel safer ‘.I - 43.9</t>
  </si>
  <si>
    <t xml:space="preserve">A website or App allows residents to effectively monitor air pollution ‘.I - 33.3</t>
  </si>
  <si>
    <t xml:space="preserve">Arranging medical appointments online has improved access - [.- 67.2</t>
  </si>
  <si>
    <t xml:space="preserve">Car-sharing Apps have reduced congestion _ 3. 40.7</t>
  </si>
  <si>
    <t xml:space="preserve">Apps that direct you to an available parking space have reduced journey time - [.- 46.5</t>
  </si>
  <si>
    <t xml:space="preserve">Bicycle hiring has reduced congestion -.- 44.7</t>
  </si>
  <si>
    <t xml:space="preserve">Online scheduling and ticket sales has made public transport easier to use l.- - 55.6</t>
  </si>
  <si>
    <t xml:space="preserve">The city provides information on traffic congestion through mobile phones - [.- 56.4</t>
  </si>
  <si>
    <t xml:space="preserve">Online purchasing of tickets to shows and museums has made it easier to attend -.- 76.0</t>
  </si>
  <si>
    <t xml:space="preserve">Online access to job listings has made it easier to find work -.- 69.7</t>
  </si>
  <si>
    <t xml:space="preserve">IT skills are taught well in schools -.] - 50.9</t>
  </si>
  <si>
    <t xml:space="preserve">Online services provided by the city has made it easier to start a new business -.- 47.9</t>
  </si>
  <si>
    <t xml:space="preserve">The current internet speed and reliability meet connectivity needs -.- 67.4</t>
  </si>
  <si>
    <t xml:space="preserve">Online public access to city finances has reduced corruption -.- 41.1</t>
  </si>
  <si>
    <t xml:space="preserve">Online voiing has increased participat‘ion - [.I 52.1</t>
  </si>
  <si>
    <t xml:space="preserve">An online platform whefe'residents cz‘an propose ideas has improved city life -.- 47.2</t>
  </si>
  <si>
    <t xml:space="preserve">Processing Identification Documents online has reduced waiting times I.) _ 54.9</t>
  </si>
  <si>
    <t xml:space="preserve">0% 20% 40% 60% 80% 1 00% i</t>
  </si>
  <si>
    <t xml:space="preserve">security - 61.7%</t>
  </si>
  <si>
    <t xml:space="preserve">affordable housing - 61.3%</t>
  </si>
  <si>
    <t xml:space="preserve">health services - 45.8%</t>
  </si>
  <si>
    <t xml:space="preserve">corruption - 41.4%</t>
  </si>
  <si>
    <t xml:space="preserve">school education - 37.8%</t>
  </si>
  <si>
    <t xml:space="preserve">unemployment - 37.5%</t>
  </si>
  <si>
    <t xml:space="preserve">fulfilling employment - 33.2%</t>
  </si>
  <si>
    <t xml:space="preserve">road congestion - 33.1%</t>
  </si>
  <si>
    <t xml:space="preserve">air pollution - 22.2%</t>
  </si>
  <si>
    <t xml:space="preserve">public transport - 21.5%</t>
  </si>
  <si>
    <t xml:space="preserve">basic amenities - 17.5%</t>
  </si>
  <si>
    <t xml:space="preserve">social mobility - 14.3%</t>
  </si>
  <si>
    <t xml:space="preserve">recycling - 12.9%</t>
  </si>
  <si>
    <t xml:space="preserve">green spaces - 12.2%</t>
  </si>
  <si>
    <t xml:space="preserve">citizen engagement - 11.5%</t>
  </si>
  <si>
    <t xml:space="preserve">9 Health &amp; Safety 0 20 4o 60 80 100</t>
  </si>
  <si>
    <t xml:space="preserve">Basic sanitation meets the needs of the poorest areas -.- _ 51.3</t>
  </si>
  <si>
    <t xml:space="preserve">Recycling services are satisfactory -.l _ 60.5</t>
  </si>
  <si>
    <t xml:space="preserve">Public safety is not a problem [._ - 28.7</t>
  </si>
  <si>
    <t xml:space="preserve">Air pollution is not a problem -.: - 34.8</t>
  </si>
  <si>
    <t xml:space="preserve">Medical services provision is satisfactory -.l - 55.6</t>
  </si>
  <si>
    <t xml:space="preserve">Finding housing with rent equal to 3096 or less of a monthly salary is not a problem - [.- 36.3</t>
  </si>
  <si>
    <t xml:space="preserve">Traffic congestion is not a problem -._ 27.9</t>
  </si>
  <si>
    <t xml:space="preserve">Public transport is satisfactory _.‘ - 54.0</t>
  </si>
  <si>
    <t xml:space="preserve">Green spaces are satisfactory -.- 63.0</t>
  </si>
  <si>
    <t xml:space="preserve">Cultural activities (shows. bars, and museums) are satisfactory -.- 77.1</t>
  </si>
  <si>
    <t xml:space="preserve">Employment finding services are readily available _.- 63.6</t>
  </si>
  <si>
    <t xml:space="preserve">Most children have access to a good school -.- - 50.1</t>
  </si>
  <si>
    <t xml:space="preserve">Lifelong learning opportunities are provided by local institutions -.I - 54.5</t>
  </si>
  <si>
    <t xml:space="preserve">Businesses are creating newjobs - ‘.I 62.8</t>
  </si>
  <si>
    <t xml:space="preserve">Minorities feel welcome _ I.‘ 60.4</t>
  </si>
  <si>
    <t xml:space="preserve">G ove rna nce</t>
  </si>
  <si>
    <t xml:space="preserve">Information on local government decisions are easily accessible _ .- 60.1</t>
  </si>
  <si>
    <t xml:space="preserve">Corruption of city of?cials is not an issue of concern -.- - |-28.1</t>
  </si>
  <si>
    <t xml:space="preserve">Residents contribute to decision making of local government - [.- 5 7 49.3</t>
  </si>
  <si>
    <t xml:space="preserve">Residents provide feedback on local government projects - [.- 55.3</t>
  </si>
  <si>
    <t xml:space="preserve">Online reporting of city maintenance problems provides a speedy solution -.1 - 43.8</t>
  </si>
  <si>
    <t xml:space="preserve">A website or App allows residents to easily give away unwanted items I.) - 54.1</t>
  </si>
  <si>
    <t xml:space="preserve">Free public wifi has improved access to city services -.‘ - 53.7</t>
  </si>
  <si>
    <t xml:space="preserve">CCTV cameras has made residents feel safer -.] - 49.4</t>
  </si>
  <si>
    <t xml:space="preserve">A website or App allows residents to effectively monitor air pollution -._ 44.7</t>
  </si>
  <si>
    <t xml:space="preserve">Arranging medical appointments online has improved access _ [.- 66.0</t>
  </si>
  <si>
    <t xml:space="preserve">Car-sharlng Apps have reduced congestion - I.‘ 48.7</t>
  </si>
  <si>
    <t xml:space="preserve">Apps that direct you to an available parking space have reduced journey time _ I.) 54.1</t>
  </si>
  <si>
    <t xml:space="preserve">Bicycle hiring has reduced congestion -.- 49.2</t>
  </si>
  <si>
    <t xml:space="preserve">Online scheduling and ticket sales has made public transport easier to use -.‘ - 60.8</t>
  </si>
  <si>
    <t xml:space="preserve">The city provides information on traffic congestion through mobile phones - ‘.- 61.5</t>
  </si>
  <si>
    <t xml:space="preserve">Online purchasing of tickets to shows and museums has made it easier to attend -.- 74.3</t>
  </si>
  <si>
    <t xml:space="preserve">Online access to job listings has made it easier to find work -.- 66.1</t>
  </si>
  <si>
    <t xml:space="preserve">IT skills are taught well in schools _. _ 50.8</t>
  </si>
  <si>
    <t xml:space="preserve">Online services provided by the city has made it easier to start a new business -.- 50.2</t>
  </si>
  <si>
    <t xml:space="preserve">The current internet speed and reliability meet connectivity needs -.] _ 63.8</t>
  </si>
  <si>
    <t xml:space="preserve">Online public access to city finances has reduced corruption -.- 39.1</t>
  </si>
  <si>
    <t xml:space="preserve">Online voting has increased participation _ -.- 58.6</t>
  </si>
  <si>
    <t xml:space="preserve">An online platform where residents can propose ideas has improved city life - [.- 51.6</t>
  </si>
  <si>
    <t xml:space="preserve">-Processing~lden‘tification Documents online has reduced waiting times -. _ 56.8</t>
  </si>
  <si>
    <t xml:space="preserve">affordable housing - 83.5%</t>
  </si>
  <si>
    <t xml:space="preserve">road congestion - 57.8%</t>
  </si>
  <si>
    <t xml:space="preserve">air pollution - 42.6%</t>
  </si>
  <si>
    <t xml:space="preserve">security - 39.7%</t>
  </si>
  <si>
    <t xml:space="preserve">school education - 33.5%</t>
  </si>
  <si>
    <t xml:space="preserve">unemployment - 31.7%</t>
  </si>
  <si>
    <t xml:space="preserve">health services - 28.8%</t>
  </si>
  <si>
    <t xml:space="preserve">fulfilling employment - 23.2%</t>
  </si>
  <si>
    <t xml:space="preserve">public transport - 22.1%</t>
  </si>
  <si>
    <t xml:space="preserve">corruption - 19.2%</t>
  </si>
  <si>
    <t xml:space="preserve">basic amenities - 16.1%</t>
  </si>
  <si>
    <t xml:space="preserve">recycling - 15.4%</t>
  </si>
  <si>
    <t xml:space="preserve">social mobility - 14.0%</t>
  </si>
  <si>
    <t xml:space="preserve">green spaces - 12.8%</t>
  </si>
  <si>
    <t xml:space="preserve">citizen engagement - 7.8%</t>
  </si>
  <si>
    <t xml:space="preserve">U Health &amp; Safety 0 20 40 60 80 100</t>
  </si>
  <si>
    <t xml:space="preserve">Basic sanitation meets the needs of the poorest areas .- - 49.6</t>
  </si>
  <si>
    <t xml:space="preserve">Recycling services are satisfactory -.. _ 62.0</t>
  </si>
  <si>
    <t xml:space="preserve">Public safety is not a problem [.- - 36.1</t>
  </si>
  <si>
    <t xml:space="preserve">Air pollution is not a problem -.- - 30.2</t>
  </si>
  <si>
    <t xml:space="preserve">Medical services provision is satisfactory _.1 - 61.7</t>
  </si>
  <si>
    <t xml:space="preserve">Finding housing with rent equal to 30% or less of a monthly salary is not a problem -.- _ 17.2</t>
  </si>
  <si>
    <t xml:space="preserve">Traffic congestion is not a problem [.- - 20.8</t>
  </si>
  <si>
    <t xml:space="preserve">Public transport is satisfactory _.- - 49.1</t>
  </si>
  <si>
    <t xml:space="preserve">* Green spaces are satisfactory _.- 66.8</t>
  </si>
  <si>
    <t xml:space="preserve">Cultural activities (shows. bars. and museums) are satisfactory -.I 78.9</t>
  </si>
  <si>
    <t xml:space="preserve">Employment ?nding services are readily available -.- 69.0</t>
  </si>
  <si>
    <t xml:space="preserve">Most children have access to a good school [.- - 57.8</t>
  </si>
  <si>
    <t xml:space="preserve">Lifelong learning opportunities are provided by local institutions I.) - 61.8</t>
  </si>
  <si>
    <t xml:space="preserve">Businesses are creating newjobs -.- 64.2</t>
  </si>
  <si>
    <t xml:space="preserve">Minorities feel welcome _.- 58.4</t>
  </si>
  <si>
    <t xml:space="preserve">Information on local government decisions are easily accessible -.- 59.2</t>
  </si>
  <si>
    <t xml:space="preserve">Corruption of city of?cials is not an issue of concern -.l - 42.1</t>
  </si>
  <si>
    <t xml:space="preserve">Residents contribute to decision making of local government - .- '-?53.6</t>
  </si>
  <si>
    <t xml:space="preserve">Residents provide feedback on local government projects - [.I | ’ 62.4</t>
  </si>
  <si>
    <t xml:space="preserve">Online reporting of city maintenance problems provides a speedy solution I.‘ - 40.9</t>
  </si>
  <si>
    <t xml:space="preserve">A website or App allows residents to easily give away unwanted items -.- 59.8</t>
  </si>
  <si>
    <t xml:space="preserve">Free public wifi has improved access to city services .- _ 42.1</t>
  </si>
  <si>
    <t xml:space="preserve">CCTV cameras has made residents feel safer .- - 38.0</t>
  </si>
  <si>
    <t xml:space="preserve">A website or App allows residents to effectively monitor air pollution _._ 43.8</t>
  </si>
  <si>
    <t xml:space="preserve">Arranging medical appointments online has improved access - [.- 66.3</t>
  </si>
  <si>
    <t xml:space="preserve">Car-sharing Apps have reduced congestion _ [.I 41.2</t>
  </si>
  <si>
    <t xml:space="preserve">Apps that direct you to an available parking space have reduced journey time I.) - 38.0</t>
  </si>
  <si>
    <t xml:space="preserve">Bicycle hiring has reduced congestion -.- - 37.6</t>
  </si>
  <si>
    <t xml:space="preserve">Online scheduling and ticket sales has made public transport easier to use [.I - 56.2</t>
  </si>
  <si>
    <t xml:space="preserve">The city provides information on traffic congestion through mobile phones - [.- 56.0</t>
  </si>
  <si>
    <t xml:space="preserve">Activities ' '</t>
  </si>
  <si>
    <t xml:space="preserve">Online purchasing of tickets to shows and museums has made it easier to attend -.- 75.4</t>
  </si>
  <si>
    <t xml:space="preserve">Online access to job listings has made it easier to find work -.- 69.8</t>
  </si>
  <si>
    <t xml:space="preserve">IT skills are taught well in schools -.- - 43.8</t>
  </si>
  <si>
    <t xml:space="preserve">Online services provided by the city has made it easier to start a new business I.) _ 44.8</t>
  </si>
  <si>
    <t xml:space="preserve">The current internet speed and reliability meet connectivity needs I.) - 63.4</t>
  </si>
  <si>
    <t xml:space="preserve">Online public access to city finances has reduced corruption -.- 38.8</t>
  </si>
  <si>
    <t xml:space="preserve">iOnIine votingrhas increased participation - I.) 54.2</t>
  </si>
  <si>
    <t xml:space="preserve">:7: An online platf‘orm where residents can propose ideas has improved city life I.) - 42.7</t>
  </si>
  <si>
    <t xml:space="preserve">iProCW?t?ldéntification Documents online has reduced waiting times I.) - 54.4</t>
  </si>
  <si>
    <t xml:space="preserve">0% 20% 40% 60% 80% 1 00%</t>
  </si>
  <si>
    <t xml:space="preserve">affordable housing - 66.2%</t>
  </si>
  <si>
    <t xml:space="preserve">security - 50.1%</t>
  </si>
  <si>
    <t xml:space="preserve">road congestion - 47.1%</t>
  </si>
  <si>
    <t xml:space="preserve">health services - 43.8%</t>
  </si>
  <si>
    <t xml:space="preserve">air pollution - 41.2%</t>
  </si>
  <si>
    <t xml:space="preserve">school education - 31.1%</t>
  </si>
  <si>
    <t xml:space="preserve">corruption - 30.5%</t>
  </si>
  <si>
    <t xml:space="preserve">unemployment - 30.1%</t>
  </si>
  <si>
    <t xml:space="preserve">fulfilling employment - 28.4%</t>
  </si>
  <si>
    <t xml:space="preserve">basic amenities - 21.4%</t>
  </si>
  <si>
    <t xml:space="preserve">public transport - 19.1%</t>
  </si>
  <si>
    <t xml:space="preserve">green spaces - 16.4%</t>
  </si>
  <si>
    <t xml:space="preserve">recycling - 15.3%</t>
  </si>
  <si>
    <t xml:space="preserve">social mobility - 13.1%</t>
  </si>
  <si>
    <t xml:space="preserve">citizen engagement - 8.7%</t>
  </si>
  <si>
    <t xml:space="preserve">:IJ Health &amp; Safety 0 20 40 50 80 100</t>
  </si>
  <si>
    <t xml:space="preserve">: Basic sanitation meets the needs of the poorest areas -.. _ 54.2</t>
  </si>
  <si>
    <t xml:space="preserve">: Recycling services are satisfactory -.- 64.3</t>
  </si>
  <si>
    <t xml:space="preserve">5 Public safety is not a problem -.- _ 36.5</t>
  </si>
  <si>
    <t xml:space="preserve">Air pollution is not a problem -.l _ 32.7</t>
  </si>
  <si>
    <t xml:space="preserve">Medical services provision is satisfactory -.l _ 56.2</t>
  </si>
  <si>
    <t xml:space="preserve">Finding housing with rent equal to 30% or less of a monthly salary is not a problem -.- 32.8</t>
  </si>
  <si>
    <t xml:space="preserve">E Mobility</t>
  </si>
  <si>
    <t xml:space="preserve">Traffic congestion is not a problem -.- 25.1</t>
  </si>
  <si>
    <t xml:space="preserve">i Public transport is satisfactory _.- - 47.7</t>
  </si>
  <si>
    <t xml:space="preserve">5 Activities</t>
  </si>
  <si>
    <t xml:space="preserve">.\ Green spaces are satisfactory -. _ 60.7</t>
  </si>
  <si>
    <t xml:space="preserve">Cultural activities (shows. bars, and museums) are satisfactory _.- 75.4</t>
  </si>
  <si>
    <t xml:space="preserve">Employment ?nding services are readily available -.- 63.0</t>
  </si>
  <si>
    <t xml:space="preserve">Most children have access to a good school -.' - 52.9</t>
  </si>
  <si>
    <t xml:space="preserve">: Lifelong learning opportunities are provided by local institutions _.: _ 58.2</t>
  </si>
  <si>
    <t xml:space="preserve"> Businesses are creating newjobs - I.) 64.7</t>
  </si>
  <si>
    <t xml:space="preserve">Minorities feel welcome - [.- 58.3</t>
  </si>
  <si>
    <t xml:space="preserve">Gove rnance</t>
  </si>
  <si>
    <t xml:space="preserve">Information on local government decisions are easily accessible - -.- 65.8</t>
  </si>
  <si>
    <t xml:space="preserve">Corruption of city of?cials is not an issue of concern -.) - 35.5</t>
  </si>
  <si>
    <t xml:space="preserve">Residents contribute to decision making of local government _ -.l '-?56.5</t>
  </si>
  <si>
    <t xml:space="preserve">Residents provide feedback on local government projects _ ..- | 7 ‘7’ 59.7</t>
  </si>
  <si>
    <t xml:space="preserve">Online reporting of city maintenance problems provides a speedy solution -.- 50.3</t>
  </si>
  <si>
    <t xml:space="preserve">A website or App allows residents to easily give away unwanted items - [.- 61.7</t>
  </si>
  <si>
    <t xml:space="preserve">Free public wifi has improved access to city services _ [.- 60.0</t>
  </si>
  <si>
    <t xml:space="preserve">CCTV cameras has made residents feel safer -.- 54.0</t>
  </si>
  <si>
    <t xml:space="preserve">A website or App allows residents to effectively monitor air pollution - -.- 53.8</t>
  </si>
  <si>
    <t xml:space="preserve">Arranging medical appointments online has improved access -.- 64.9</t>
  </si>
  <si>
    <t xml:space="preserve">Car-sharing Apps have reduced congestion - .‘l 53.1</t>
  </si>
  <si>
    <t xml:space="preserve">Apps that direct you to an available parking space have reduced journey time - I.' 53.6</t>
  </si>
  <si>
    <t xml:space="preserve">Bicycle hiring has reduced congestion -.- 49.1</t>
  </si>
  <si>
    <t xml:space="preserve">Online scheduling and ticket sales has made public transport easier to use -.‘ - 60.7</t>
  </si>
  <si>
    <t xml:space="preserve">The city provides information on traffic congestion through mobile phones _ -.- 65.5</t>
  </si>
  <si>
    <t xml:space="preserve">Activities 7</t>
  </si>
  <si>
    <t xml:space="preserve">Online purchasing of tickets to shows and museums has made it easier to attend -.- 76.2</t>
  </si>
  <si>
    <t xml:space="preserve">Online access to job listings has made it easier to find work _.- 68.0</t>
  </si>
  <si>
    <t xml:space="preserve">IT skills are taught well in schools -.- 54.1</t>
  </si>
  <si>
    <t xml:space="preserve">Online services provided by the city has made it easier to start a new business - l.- 55.8</t>
  </si>
  <si>
    <t xml:space="preserve">The current internet speed and reliability meet connectivity needs -.- 67.7</t>
  </si>
  <si>
    <t xml:space="preserve">Online public access to city finances has reduced corruption - -.- 49.0</t>
  </si>
  <si>
    <t xml:space="preserve">Online voting has increased participation _ -.. 65.3</t>
  </si>
  <si>
    <t xml:space="preserve">An online platform Where residents can propose ideas has improved city life - l.- 54.6</t>
  </si>
  <si>
    <t xml:space="preserve">7Pfecessing,ldentific‘ation Documents online has reduced waiting times - [.- 65.2</t>
  </si>
  <si>
    <t xml:space="preserve">affordable housing - 65.9%</t>
  </si>
  <si>
    <t xml:space="preserve">security - 62.5%</t>
  </si>
  <si>
    <t xml:space="preserve">school education - 45.9%</t>
  </si>
  <si>
    <t xml:space="preserve">road congestion - 37.8%</t>
  </si>
  <si>
    <t xml:space="preserve">unemployment - 34.9%</t>
  </si>
  <si>
    <t xml:space="preserve">health services - 33.9%</t>
  </si>
  <si>
    <t xml:space="preserve">corruption - 33.4%</t>
  </si>
  <si>
    <t xml:space="preserve">fulfilling employment - 26.8%</t>
  </si>
  <si>
    <t xml:space="preserve">air pollution - 25.1%</t>
  </si>
  <si>
    <t xml:space="preserve">basic amenities - 22.5%</t>
  </si>
  <si>
    <t xml:space="preserve">green spaces - 21.8%</t>
  </si>
  <si>
    <t xml:space="preserve">public transport - 19.9%</t>
  </si>
  <si>
    <t xml:space="preserve">recycling - 17.4%</t>
  </si>
  <si>
    <t xml:space="preserve">citizen engagement - 11.0%</t>
  </si>
  <si>
    <t xml:space="preserve">social mobility - 8.4%</t>
  </si>
  <si>
    <t xml:space="preserve">lHealth &amp; Safety 0 2° 40 50 80 100</t>
  </si>
  <si>
    <t xml:space="preserve">Basic sanitation meets the needs of the poorest areas [.- - 45.0</t>
  </si>
  <si>
    <t xml:space="preserve">Recycling services are satisfactory -.- - 54.0</t>
  </si>
  <si>
    <t xml:space="preserve">Public safety is not a problem .- - 23.6</t>
  </si>
  <si>
    <t xml:space="preserve">Air pollution is not a problem -.. _ 29.9</t>
  </si>
  <si>
    <t xml:space="preserve">Medical services provision is satisfactory -.- 60.7</t>
  </si>
  <si>
    <t xml:space="preserve">Finding housing with rent equal to 30% or less of a monthly salary is not a problem -.- 32.1</t>
  </si>
  <si>
    <t xml:space="preserve">M ob i lity</t>
  </si>
  <si>
    <t xml:space="preserve">Traffic congestion is not a problem .‘l _ 22.0</t>
  </si>
  <si>
    <t xml:space="preserve">Public transport is satisfactory _.I _ 49.8</t>
  </si>
  <si>
    <t xml:space="preserve">Afktivities</t>
  </si>
  <si>
    <t xml:space="preserve">Grgaspaces are satisfactory ‘.- - 51.4</t>
  </si>
  <si>
    <t xml:space="preserve">Cultural activities (shows, bars, and museums) are satisfactory -.- 74.8</t>
  </si>
  <si>
    <t xml:space="preserve">Employment ?nding services are readily available _.] _ 58.3</t>
  </si>
  <si>
    <t xml:space="preserve">Most children have access to a good school .- - 38.6</t>
  </si>
  <si>
    <t xml:space="preserve">Lifelong learning opportunities are provided by local institutions -.- - 50.1</t>
  </si>
  <si>
    <t xml:space="preserve">Businesses are creating newjobs _.- 54.4</t>
  </si>
  <si>
    <t xml:space="preserve">Minorities feel welcome - [.- 57.7</t>
  </si>
  <si>
    <t xml:space="preserve">Information on local government decisions are easily accessible _.- 55.0</t>
  </si>
  <si>
    <t xml:space="preserve">Corruption of city of?cials is not an issue of concern -.l - 34.2</t>
  </si>
  <si>
    <t xml:space="preserve">Residents contribute to decision making of local government _.- ’-45.2</t>
  </si>
  <si>
    <t xml:space="preserve">Residents provide feedback on local government projects -.- | : 51.3</t>
  </si>
  <si>
    <t xml:space="preserve">mHealth &amp; safety 0 20 4o 60 80 100</t>
  </si>
  <si>
    <t xml:space="preserve">Online reporting of city maintenance problems provides a speedy solution I.‘ - 39.7</t>
  </si>
  <si>
    <t xml:space="preserve">A website or App allows residents to easily give away unwanted items -.- 56.7</t>
  </si>
  <si>
    <t xml:space="preserve">Free public wifi has improved access to city services -.- _ 47.1</t>
  </si>
  <si>
    <t xml:space="preserve">CCTV cameras has made residents feel safer -., _ 46.5</t>
  </si>
  <si>
    <t xml:space="preserve">A website or App allows residents to effectively monitor air pollution l.‘ _ 35.2</t>
  </si>
  <si>
    <t xml:space="preserve">Arranging medical appointments online has improved access -.‘ - 60.3</t>
  </si>
  <si>
    <t xml:space="preserve">Car-sharing Apps have reduced congestion -.- 43.8</t>
  </si>
  <si>
    <t xml:space="preserve">Apps that direct you to an available parking space have reduced journey time -.- 46.7</t>
  </si>
  <si>
    <t xml:space="preserve">Bicycle hiring has reduced congestion -.: _ 44.1</t>
  </si>
  <si>
    <t xml:space="preserve">Online scheduling and ticket sales has made public transport easier to use -.I - 57.6</t>
  </si>
  <si>
    <t xml:space="preserve">The city provides information on traffic congestion through mobile phones _.- 54.2</t>
  </si>
  <si>
    <t xml:space="preserve">Online purchasing of tickets to shows and museums has made it easier to attend -.j - 73.3</t>
  </si>
  <si>
    <t xml:space="preserve">Online access to job listings has made it easier to find work -.- 65.4</t>
  </si>
  <si>
    <t xml:space="preserve">IT skills are taught well in schools -.- _ 43.9</t>
  </si>
  <si>
    <t xml:space="preserve">Online services provided by the city has made it easier to start a new business .‘l - 44.3</t>
  </si>
  <si>
    <t xml:space="preserve">The current internet speed and reliability meet connectivity needs -.I _ 61.4</t>
  </si>
  <si>
    <t xml:space="preserve">Online public access to city finances has reduced corruption -.- 36.9</t>
  </si>
  <si>
    <t xml:space="preserve">Online voting has increased participation - :.- 51.9</t>
  </si>
  <si>
    <t xml:space="preserve">‘An-mllmlitform where residents can propose ideas has improved city life -.] - 43.5</t>
  </si>
  <si>
    <t xml:space="preserve">Processing Identification Documents online has reduced waiting times -.- _ 52.4</t>
  </si>
  <si>
    <t xml:space="preserve">affordable housing - 77.8%</t>
  </si>
  <si>
    <t xml:space="preserve">road congestion - 47.2%</t>
  </si>
  <si>
    <t xml:space="preserve">air pollution - 45.2%</t>
  </si>
  <si>
    <t xml:space="preserve">school education - 38.3%</t>
  </si>
  <si>
    <t xml:space="preserve">unemployment - 38.1%</t>
  </si>
  <si>
    <t xml:space="preserve">security - 37.2%</t>
  </si>
  <si>
    <t xml:space="preserve">fulfilling employment - 26.6%</t>
  </si>
  <si>
    <t xml:space="preserve">basic amenities - 26.5%</t>
  </si>
  <si>
    <t xml:space="preserve">corruption - 25.7%</t>
  </si>
  <si>
    <t xml:space="preserve">recycling - 20.3%</t>
  </si>
  <si>
    <t xml:space="preserve">public transport - 18.9%</t>
  </si>
  <si>
    <t xml:space="preserve">citizen engagement - 12.0%</t>
  </si>
  <si>
    <t xml:space="preserve">green spaces - 9.7%</t>
  </si>
  <si>
    <t xml:space="preserve">social mobility - 8.3%</t>
  </si>
  <si>
    <t xml:space="preserve">Basic sanitation meets the needs of the poorest areas -.- _ 51.8</t>
  </si>
  <si>
    <t xml:space="preserve">Recycling services are satisfactory -.- 63.2</t>
  </si>
  <si>
    <t xml:space="preserve">Public safety is not a problem _.- - 38.8</t>
  </si>
  <si>
    <t xml:space="preserve">Air pollution is not a problem -.) - 30.6</t>
  </si>
  <si>
    <t xml:space="preserve">Medical services provision is satisfactory - [._ 65.9</t>
  </si>
  <si>
    <t xml:space="preserve">Finding housing with rent equal to 30% or less of a monthly salary is not a problem -.- - 27.6</t>
  </si>
  <si>
    <t xml:space="preserve">Traffic congestion is not a problem -.. - 21.5</t>
  </si>
  <si>
    <t xml:space="preserve">Public transport is satisfactory _.. - 44.6</t>
  </si>
  <si>
    <t xml:space="preserve">Green spaces are satisfactory _.- - 52.7</t>
  </si>
  <si>
    <t xml:space="preserve">Cultural activities (shows, bars, and museums) are satisfactory _.- 72.8</t>
  </si>
  <si>
    <t xml:space="preserve">Employment finding services are readily available - -.- 69.5</t>
  </si>
  <si>
    <t xml:space="preserve">Most children have access to a good school _.] _ 57.3</t>
  </si>
  <si>
    <t xml:space="preserve">Lifelong learning opportunities are provided by local institutions _.- 59.3</t>
  </si>
  <si>
    <t xml:space="preserve">Businesses are creating new jobs - I.- 64.6</t>
  </si>
  <si>
    <t xml:space="preserve">Minorities feel welcome _._ 57.2</t>
  </si>
  <si>
    <t xml:space="preserve">Information on local government decisions are easily accessible _.- 59.7</t>
  </si>
  <si>
    <t xml:space="preserve">Corruption of city officials is not an issue of concern _.- 37.9</t>
  </si>
  <si>
    <t xml:space="preserve">Residents contribute to decision making of local government - [._ 47.2</t>
  </si>
  <si>
    <t xml:space="preserve">Residents provide feedback on local government projects - l.|_ :7: 56.6</t>
  </si>
  <si>
    <t xml:space="preserve">!J Health &amp; Safety 0 20 4o 60 80 100</t>
  </si>
  <si>
    <t xml:space="preserve">Online reporting of city maintenance problems provides a speedy solution -.- - 43.8</t>
  </si>
  <si>
    <t xml:space="preserve">A website or App allows residents to easily give away unwanted items -.- 61.1</t>
  </si>
  <si>
    <t xml:space="preserve">Free public wifi has improved access to city services -.- _ 45.2</t>
  </si>
  <si>
    <t xml:space="preserve">CCTV cameras has made residents feel safer [.- - 40.0</t>
  </si>
  <si>
    <t xml:space="preserve">A website or App allows residents to effectively monitor air pollution -. - 45.5</t>
  </si>
  <si>
    <t xml:space="preserve">Arranging medical appointments online has improved access _.] - 64.1</t>
  </si>
  <si>
    <t xml:space="preserve">Car-sharing Apps have reduced congestion -.- - 39.7</t>
  </si>
  <si>
    <t xml:space="preserve">Apps that direct you to an available parking space have reduced journey time [.- - 32.7</t>
  </si>
  <si>
    <t xml:space="preserve">Bicycle hiring has reduced congestion [._ - 30.6</t>
  </si>
  <si>
    <t xml:space="preserve">Online scheduling and ticket sales has made public transport easier to use -.- - 48.2</t>
  </si>
  <si>
    <t xml:space="preserve">The city provides information on traffic congestion through mobile phones _. - 58.2</t>
  </si>
  <si>
    <t xml:space="preserve">Online purchasing of tickets to shows and museums has made it easier to attend I. - 76.0</t>
  </si>
  <si>
    <t xml:space="preserve">Online access to job listings has made it easier to find work -.- 71.3</t>
  </si>
  <si>
    <t xml:space="preserve">IT skills are taught well in schools -.- - 41.6</t>
  </si>
  <si>
    <t xml:space="preserve">Online services provided by the city has made it easier to start a new business .- _ 42.9</t>
  </si>
  <si>
    <t xml:space="preserve">The current internet speed and reliability meet connectivity needs -.] _ 66.6</t>
  </si>
  <si>
    <t xml:space="preserve">Online public access to city finances has reduced corruption -.- - 33.0</t>
  </si>
  <si>
    <t xml:space="preserve">Online voting has increased participation _.l _ 46.8</t>
  </si>
  <si>
    <t xml:space="preserve">An online platform where residents can propose ideas has improved city life -.- - 39.1</t>
  </si>
  <si>
    <t xml:space="preserve">iProcessingildentificatioln Documents online has reduced waiting times -.- - 54.0</t>
  </si>
  <si>
    <t xml:space="preserve">affordable housing - 61.9%</t>
  </si>
  <si>
    <t xml:space="preserve">security - 52.6%</t>
  </si>
  <si>
    <t xml:space="preserve">road congestion - 42.4%</t>
  </si>
  <si>
    <t xml:space="preserve">health services - 39.5%</t>
  </si>
  <si>
    <t xml:space="preserve">air pollution - 39.1%</t>
  </si>
  <si>
    <t xml:space="preserve">unemployment - 33.5%</t>
  </si>
  <si>
    <t xml:space="preserve">corruption - 32.2%</t>
  </si>
  <si>
    <t xml:space="preserve">public transport - 28.2%</t>
  </si>
  <si>
    <t xml:space="preserve">fulfilling employment - 26.1%</t>
  </si>
  <si>
    <t xml:space="preserve">basic amenities - 25.7%</t>
  </si>
  <si>
    <t xml:space="preserve">school education - 23.5%</t>
  </si>
  <si>
    <t xml:space="preserve">green spaces - 18.1%</t>
  </si>
  <si>
    <t xml:space="preserve">social mobility - 15.8%</t>
  </si>
  <si>
    <t xml:space="preserve">recycling - 14.3%</t>
  </si>
  <si>
    <t xml:space="preserve">citizen engagement - 8.8%</t>
  </si>
  <si>
    <t xml:space="preserve">Basic sanitation meets the needs of the poorest areas -.- 62.8</t>
  </si>
  <si>
    <t xml:space="preserve">Recycling services are satisfactory - [.- 69.8</t>
  </si>
  <si>
    <t xml:space="preserve">Public safety is not a problem -.- _ 42.3</t>
  </si>
  <si>
    <t xml:space="preserve">Air pollution is not a problem -.- 38.8</t>
  </si>
  <si>
    <t xml:space="preserve">Medical services provision is satisfactory - I.- 68.7</t>
  </si>
  <si>
    <t xml:space="preserve">Finding housing with rent equal to 3096 or less of a monthly salary is not a problem - -.- 43.4</t>
  </si>
  <si>
    <t xml:space="preserve">Traffic congestion is not a problem - -.- 35.0</t>
  </si>
  <si>
    <t xml:space="preserve">Public transport is satisfactory _.- 56.4</t>
  </si>
  <si>
    <t xml:space="preserve">Green spaces are satisfactory - ‘.- 69.6</t>
  </si>
  <si>
    <t xml:space="preserve">Cultural activities (shows. bars. and museums) are satisfactory - .I 77.5</t>
  </si>
  <si>
    <t xml:space="preserve">Employment finding services are readily available - I.‘ 69.5</t>
  </si>
  <si>
    <t xml:space="preserve">Most children have access to a good school _.- 61.6</t>
  </si>
  <si>
    <t xml:space="preserve">Lifelong learning opportunities are provided by local institutions - D- 64.2</t>
  </si>
  <si>
    <t xml:space="preserve">Businesses are creating new Jobs - I.) 65.0</t>
  </si>
  <si>
    <t xml:space="preserve">Minorities feel welcome - .‘l 64.0</t>
  </si>
  <si>
    <t xml:space="preserve">Gove ma nce</t>
  </si>
  <si>
    <t xml:space="preserve">Information on local government decisions are easily accessible _ -.- 67.0</t>
  </si>
  <si>
    <t xml:space="preserve">Corruption of city officials is not an issue of concern - [._ 42.5</t>
  </si>
  <si>
    <t xml:space="preserve">Residents contribute to decision making of local government - -.I 56.7</t>
  </si>
  <si>
    <t xml:space="preserve">Residents provide feedback on local government projects - -.] 63.6</t>
  </si>
  <si>
    <t xml:space="preserve">Online reporting of city maintenance problems provides a speedy solution - -.- 55.8</t>
  </si>
  <si>
    <t xml:space="preserve">A website or App allows residents to easily give away unwanted items - [.- 61.2</t>
  </si>
  <si>
    <t xml:space="preserve">Free public wifi has improved access to city services - -.] 69.0</t>
  </si>
  <si>
    <t xml:space="preserve">CCTV cameras has made residents feel safer - I._ 61.7</t>
  </si>
  <si>
    <t xml:space="preserve">A website or App allows residents to effectively monitor air pollution - ..- 53.0</t>
  </si>
  <si>
    <t xml:space="preserve">Arranging medical appointments online has improved access _ I.- 69.8</t>
  </si>
  <si>
    <t xml:space="preserve">Car-sharing Apps have reduced congestion _ -.: 55.6</t>
  </si>
  <si>
    <t xml:space="preserve">Apps that direct you to an available parking space have reduced journey time - -. 60.6</t>
  </si>
  <si>
    <t xml:space="preserve">Bicycle hiring has reduced congestion - -. 59.6</t>
  </si>
  <si>
    <t xml:space="preserve">Online scheduling and ticket sales has made public transport easier to use _ [.I 68.7</t>
  </si>
  <si>
    <t xml:space="preserve">The city provides information on traffic congestion through mobile phones - -.I 69.6</t>
  </si>
  <si>
    <t xml:space="preserve">Activities .,</t>
  </si>
  <si>
    <t xml:space="preserve">Online purchasing of tickets to shows and museums has made it easier to attend -.I 78.3</t>
  </si>
  <si>
    <t xml:space="preserve">Online access to job listings has made it easier to find work _ [.- 70.0</t>
  </si>
  <si>
    <t xml:space="preserve">IT skills are taught well in schools _ l.‘ 59.5</t>
  </si>
  <si>
    <t xml:space="preserve">Online services provided by the city has made it easier to start a new business _ -.- 60.2</t>
  </si>
  <si>
    <t xml:space="preserve">The current internet speed and reliability meet connectivity needs _ K.‘ 73.8</t>
  </si>
  <si>
    <t xml:space="preserve">Online public access to city finances has reduced corruption _ -.- 53.4</t>
  </si>
  <si>
    <t xml:space="preserve">Online voting has increased participation - -.- 64.2</t>
  </si>
  <si>
    <t xml:space="preserve">An online platform where residents can propose ideas has improved city life _ -.- 56.7</t>
  </si>
  <si>
    <t xml:space="preserve">-Processing~ldeqti?cation Documents online has reduced waiting times _ IO. 68.7</t>
  </si>
  <si>
    <t xml:space="preserve">affordable housing - 82.3%</t>
  </si>
  <si>
    <t xml:space="preserve">security - 53.7%</t>
  </si>
  <si>
    <t xml:space="preserve">road congestion - 49.7%</t>
  </si>
  <si>
    <t xml:space="preserve">health services - 41.2%</t>
  </si>
  <si>
    <t xml:space="preserve">unemployment - 35.0%</t>
  </si>
  <si>
    <t xml:space="preserve">school education - 28.8%</t>
  </si>
  <si>
    <t xml:space="preserve">corruption - 27.3%</t>
  </si>
  <si>
    <t xml:space="preserve">fulfilling employment - 23.3%</t>
  </si>
  <si>
    <t xml:space="preserve">air pollution - 22.3%</t>
  </si>
  <si>
    <t xml:space="preserve">public transport - 22.2%</t>
  </si>
  <si>
    <t xml:space="preserve">basic amenities - 21.3%</t>
  </si>
  <si>
    <t xml:space="preserve">social mobility - 18.1%</t>
  </si>
  <si>
    <t xml:space="preserve">recycling - 13.3%</t>
  </si>
  <si>
    <t xml:space="preserve">green spaces - 13.3%</t>
  </si>
  <si>
    <t xml:space="preserve">citizen engagement - 10.7%</t>
  </si>
  <si>
    <t xml:space="preserve">Basic sanitation meets the needs of the poorest areas .- _ 41.8</t>
  </si>
  <si>
    <t xml:space="preserve">I) Recycling services are satisfactory _.: _ 61.5</t>
  </si>
  <si>
    <t xml:space="preserve">Public safety is not a problem [._ _ 28.0</t>
  </si>
  <si>
    <t xml:space="preserve">Air pollution is not a problem - [._ 43.1</t>
  </si>
  <si>
    <t xml:space="preserve">Medical services provision is satisfactory -.- 58.5</t>
  </si>
  <si>
    <t xml:space="preserve">Finding housing with rent equal to 30% or less of a monthly salary is not a problem ‘.- - 21.7</t>
  </si>
  <si>
    <t xml:space="preserve">Traffic congestion is not a problem -.l - 20.5</t>
  </si>
  <si>
    <t xml:space="preserve">Public transport is satisfactory -.- - 49.1</t>
  </si>
  <si>
    <t xml:space="preserve">H‘gctivities</t>
  </si>
  <si>
    <t xml:space="preserve">Green spaces are satisfactory -.- 63.3</t>
  </si>
  <si>
    <t xml:space="preserve">Cultural activities (shows. bars. and museums) are satisfactory _.- 76.2</t>
  </si>
  <si>
    <t xml:space="preserve">Employment finding services are readily available -.] _ 59.2</t>
  </si>
  <si>
    <t xml:space="preserve">Most children have access to a good school -.- - 52.6</t>
  </si>
  <si>
    <t xml:space="preserve">Lifelong learning opportunities are provided by local institutions _.- 60.5</t>
  </si>
  <si>
    <t xml:space="preserve">Businesses are creating newjobs - [.- 60.0</t>
  </si>
  <si>
    <t xml:space="preserve">Minorities feel welcome - [.- 59.3</t>
  </si>
  <si>
    <t xml:space="preserve">Information on local government decisions are easily accessible _ I.- 63.5</t>
  </si>
  <si>
    <t xml:space="preserve">Corruption of city officials is not an issue of concern _.- v-38.1</t>
  </si>
  <si>
    <t xml:space="preserve">Residents contribute to decision making of local government - I.‘ | 7 52.9</t>
  </si>
  <si>
    <t xml:space="preserve">Residents provide feedback on local government projects _ .O' ‘-62.1</t>
  </si>
  <si>
    <t xml:space="preserve">Online reporting of city maintenance problems provides a speedy solution I.‘ - 39.6</t>
  </si>
  <si>
    <t xml:space="preserve">A website or App allows residents to easily give away unwanted items ..- 56.0</t>
  </si>
  <si>
    <t xml:space="preserve">Free public wifi has improved access to city services -.l - 51.0</t>
  </si>
  <si>
    <t xml:space="preserve">CCTV cameras has made residents feel safer -.- _ 43.5</t>
  </si>
  <si>
    <t xml:space="preserve">A website or App allows residents to effectively monitor air pollution - [.- 48.0</t>
  </si>
  <si>
    <t xml:space="preserve">Arranging medical appointments online has improved access -._ 64.9</t>
  </si>
  <si>
    <t xml:space="preserve">Car-sharing Apps have reduced congestion _ [.- 47.2</t>
  </si>
  <si>
    <t xml:space="preserve">Apps that direct you to an available parking space have reduced journey time - ‘.- 51.8</t>
  </si>
  <si>
    <t xml:space="preserve">Bicycle hiring has reduced congestion _.- 46.7</t>
  </si>
  <si>
    <t xml:space="preserve">Online scheduling and ticket sales has made public transport easier to use -.- 61.9</t>
  </si>
  <si>
    <t xml:space="preserve">The city provides information on traffic congestion through mobile phones - :.- 57.6</t>
  </si>
  <si>
    <t xml:space="preserve">Online purchasing of tickets to shows and museums has made it easier to attend -.] - 72.4</t>
  </si>
  <si>
    <t xml:space="preserve">Online access to job listings has made it easier to find work -.- 66.3</t>
  </si>
  <si>
    <t xml:space="preserve">IT skills are taught well in schools -.. - 45.6</t>
  </si>
  <si>
    <t xml:space="preserve">Online services provided by the city has made it easier to start a new business -.] _ 46.4</t>
  </si>
  <si>
    <t xml:space="preserve">The current internet speed and reliability meet connectivity needs -.: _ 64.6</t>
  </si>
  <si>
    <t xml:space="preserve">Online public access to city finances has reduced corruption -.- 39.5</t>
  </si>
  <si>
    <t xml:space="preserve">_0nline.votingvhas increased participation - [.- 53.4</t>
  </si>
  <si>
    <t xml:space="preserve">: An online platft‘yrm where residents can propose ideas has improved city life -.- 48.3</t>
  </si>
  <si>
    <t xml:space="preserve">*Pmcessingldet‘nification Documents online has reduced waiting times -.- - 51.2</t>
  </si>
  <si>
    <t xml:space="preserve">affordable housing - 81.2%</t>
  </si>
  <si>
    <t xml:space="preserve">road congestion - 60.2%</t>
  </si>
  <si>
    <t xml:space="preserve">security - 55.2%</t>
  </si>
  <si>
    <t xml:space="preserve">unemployment - 39.6%</t>
  </si>
  <si>
    <t xml:space="preserve">health services - 39.4%</t>
  </si>
  <si>
    <t xml:space="preserve">school education - 28.2%</t>
  </si>
  <si>
    <t xml:space="preserve">fulfilling employment - 26.2%</t>
  </si>
  <si>
    <t xml:space="preserve">public transport - 23.5%</t>
  </si>
  <si>
    <t xml:space="preserve">corruption - 23.3%</t>
  </si>
  <si>
    <t xml:space="preserve">basic amenities - 17.3%</t>
  </si>
  <si>
    <t xml:space="preserve">air pollution - 16.2%</t>
  </si>
  <si>
    <t xml:space="preserve">green spaces - 15.5%</t>
  </si>
  <si>
    <t xml:space="preserve">citizen engagement - 13.8%</t>
  </si>
  <si>
    <t xml:space="preserve">social mobility - 12.3%</t>
  </si>
  <si>
    <t xml:space="preserve">11 Health &amp; Safety 0 20 4o 60 80 100</t>
  </si>
  <si>
    <t xml:space="preserve">Basic sanitation meets the needs of the poorest areas ._ - 43.1</t>
  </si>
  <si>
    <t xml:space="preserve">Recycling services are satisfactory _ I.- 71.0</t>
  </si>
  <si>
    <t xml:space="preserve">Public safety is not a problem [._ - 27.0</t>
  </si>
  <si>
    <t xml:space="preserve">Air pollution is not a problem _ K.- 43.6</t>
  </si>
  <si>
    <t xml:space="preserve">Medical services provision is satisfactory _ [._ 64.1</t>
  </si>
  <si>
    <t xml:space="preserve">Finding housing with rent equal to 30% or less of a monthly salary Is not a problem 3- - 18.9</t>
  </si>
  <si>
    <t xml:space="preserve">Traffic congestion Is not a problem ‘.- - 15.8</t>
  </si>
  <si>
    <t xml:space="preserve">Public transport is satisfactory _. _ 54.4</t>
  </si>
  <si>
    <t xml:space="preserve">Green spaces are satisfactory -.- 64.3</t>
  </si>
  <si>
    <t xml:space="preserve">Cultural activities (shows, bars, and museums) are satisfactory - [.I 78.1</t>
  </si>
  <si>
    <t xml:space="preserve">Employment ?nding services are readily available - .- 64.9</t>
  </si>
  <si>
    <t xml:space="preserve">Most children have access to a good school -.- 61.2</t>
  </si>
  <si>
    <t xml:space="preserve">Lifelong learning opportunities are provided by local institutions -.- 63.1</t>
  </si>
  <si>
    <t xml:space="preserve">Businesses are creating newjobs - [.- 61.6</t>
  </si>
  <si>
    <t xml:space="preserve">Minorities feel welcome - ‘.- 61.2</t>
  </si>
  <si>
    <t xml:space="preserve">Information on local government decisions are easily accessible - I.- 63.8</t>
  </si>
  <si>
    <t xml:space="preserve">Corruption of city of?cials is not an issue of concern - .- ,-41.5</t>
  </si>
  <si>
    <t xml:space="preserve">Residents contribute to decision making of local government - l.- | 7 :7: 49.5</t>
  </si>
  <si>
    <t xml:space="preserve">Residents provide feedback on local government projects _ IO. ‘+61.1</t>
  </si>
  <si>
    <t xml:space="preserve">5 Health &amp; Safety 0 20 4o 60 80 100</t>
  </si>
  <si>
    <t xml:space="preserve">Online reporting of city maintenance problems provides a speedy solution I.) - 43.0</t>
  </si>
  <si>
    <t xml:space="preserve">A website or App allows residents to easily give away unwanted items - .- 60.5</t>
  </si>
  <si>
    <t xml:space="preserve">Free public wifi has improved access to city services l.- - 44.3</t>
  </si>
  <si>
    <t xml:space="preserve">CCTV cameras has made residents feel safer ‘.- - 37.8</t>
  </si>
  <si>
    <t xml:space="preserve">A website or App allows residents to effectively monitor air pollution -.- 43.0</t>
  </si>
  <si>
    <t xml:space="preserve">Arranging medical appointments online has improved access - [.- 67.6</t>
  </si>
  <si>
    <t xml:space="preserve">Car-sharing Apps have reduced congestion -.- 40.9</t>
  </si>
  <si>
    <t xml:space="preserve">Apps that direct you to an available parking space have reduced journey time -.l - 40.1</t>
  </si>
  <si>
    <t xml:space="preserve">Bicycle hiring has reduced congestion -.- - 37.8</t>
  </si>
  <si>
    <t xml:space="preserve">Online scheduling and ticket sales has made public transport easier to use -.. - 54.9</t>
  </si>
  <si>
    <t xml:space="preserve">The city provides information on traffic congestion through mobile phones _ [.- 57.8</t>
  </si>
  <si>
    <t xml:space="preserve">Activities 3;:</t>
  </si>
  <si>
    <t xml:space="preserve">Online purchasing of tickets to shows and museums has made it easier to attend -.I - 71.0</t>
  </si>
  <si>
    <t xml:space="preserve">Online access to job listings has made it easier to find work -.- 66.9</t>
  </si>
  <si>
    <t xml:space="preserve">IT skills are taught well in schools -.I _ 47.0</t>
  </si>
  <si>
    <t xml:space="preserve">Online services provided by the city has made it easier to start a new business I.‘ _ 40.9</t>
  </si>
  <si>
    <t xml:space="preserve">The current internet speed and reliability meet connectivity needs -.] _ 64.1</t>
  </si>
  <si>
    <t xml:space="preserve">Online public access to city finances has reduced corruption .‘l - 34.3</t>
  </si>
  <si>
    <t xml:space="preserve">Online voting has increased participation _ [._ 52.8</t>
  </si>
  <si>
    <t xml:space="preserve">An online platforn? where residents can propose ideas has improved city life -.] - 43.9</t>
  </si>
  <si>
    <t xml:space="preserve">PfecesslngMication Documents online has reduced waiting times -.. - 51.9</t>
  </si>
  <si>
    <t xml:space="preserve">affordable housing - 69.0%</t>
  </si>
  <si>
    <t xml:space="preserve">security - 47.6%</t>
  </si>
  <si>
    <t xml:space="preserve">road congestion - 47.4%</t>
  </si>
  <si>
    <t xml:space="preserve">health services - 47.4%</t>
  </si>
  <si>
    <t xml:space="preserve">unemployment - 37.9%</t>
  </si>
  <si>
    <t xml:space="preserve">school education - 33.6%</t>
  </si>
  <si>
    <t xml:space="preserve">fulfilling employment - 28.8%</t>
  </si>
  <si>
    <t xml:space="preserve">public transport - 28.5%</t>
  </si>
  <si>
    <t xml:space="preserve">air pollution - 26.1%</t>
  </si>
  <si>
    <t xml:space="preserve">corruption - 22.6%</t>
  </si>
  <si>
    <t xml:space="preserve">basic amenities - 19.6%</t>
  </si>
  <si>
    <t xml:space="preserve">recycling - 14.4%</t>
  </si>
  <si>
    <t xml:space="preserve">citizen engagement - 12.1%</t>
  </si>
  <si>
    <t xml:space="preserve">U Health &amp; Safety 0 20 4o 60 80 100</t>
  </si>
  <si>
    <t xml:space="preserve">Basic sanitation meets the needs of the poorest areas -.l _ 57.3</t>
  </si>
  <si>
    <t xml:space="preserve">Recycling services are satisfactory -._ 64.0</t>
  </si>
  <si>
    <t xml:space="preserve">Public safety is not a problem -.- _ 39.5</t>
  </si>
  <si>
    <t xml:space="preserve">Air pollution is not a problem _ I.- 46.6</t>
  </si>
  <si>
    <t xml:space="preserve">Medical services provision is satisfactory _.- 59.0</t>
  </si>
  <si>
    <t xml:space="preserve">Finding housing with rent equal to 3096 or less of a monthly salary is not a problem -.- 32.9</t>
  </si>
  <si>
    <t xml:space="preserve">Traffic congestion is not a problem - [.- 29.3</t>
  </si>
  <si>
    <t xml:space="preserve">Public transport ls satisfactory -.- 56.7</t>
  </si>
  <si>
    <t xml:space="preserve">Q'Activities</t>
  </si>
  <si>
    <t xml:space="preserve">;\\\Green spaces are satisfactory -.- 64.8</t>
  </si>
  <si>
    <t xml:space="preserve">Cultural activities (shows. bars. and museums) are satisfactory - (.j 81.7</t>
  </si>
  <si>
    <t xml:space="preserve">Employment finding services are readily available -.- 63.1</t>
  </si>
  <si>
    <t xml:space="preserve">Most children have access to a good school -.- _ 53.2</t>
  </si>
  <si>
    <t xml:space="preserve">Lifelong learning opportunities are provided by local institutions -.- 61.5</t>
  </si>
  <si>
    <t xml:space="preserve">Businesses are creating new Jobs - I.) 64.6</t>
  </si>
  <si>
    <t xml:space="preserve">Minorities feel welcome - I.‘ 62.9</t>
  </si>
  <si>
    <t xml:space="preserve">Gove rna nce</t>
  </si>
  <si>
    <t xml:space="preserve">Information on local government decisions are easily accessible _ ..- 66.2</t>
  </si>
  <si>
    <t xml:space="preserve">Corruption of city of?cials is not an issue of concern _.- 38.8</t>
  </si>
  <si>
    <t xml:space="preserve">Residents contribute to decision making of local government - -.- , 54.3</t>
  </si>
  <si>
    <t xml:space="preserve">Residents provide feedback on local government projects - -.- I i 17:60.5</t>
  </si>
  <si>
    <t xml:space="preserve">U Health &amp; safety 0 20 4o 60 80 100</t>
  </si>
  <si>
    <t xml:space="preserve">Online reporting of city maintenance problems provides a speedy solution -.- 46.5</t>
  </si>
  <si>
    <t xml:space="preserve">A website or App allows residents to easily give away unwanted items - [.- 63.4</t>
  </si>
  <si>
    <t xml:space="preserve">Free public wifi has improved access to city services -.- 56.8</t>
  </si>
  <si>
    <t xml:space="preserve">CCTV cameras has made residents feel safer -.: _ 50.3</t>
  </si>
  <si>
    <t xml:space="preserve">A website or App allows residents to effectively monitor air pollution -.- 43.3</t>
  </si>
  <si>
    <t xml:space="preserve">Arranging medical appointments online has improved access - [.- 68.1</t>
  </si>
  <si>
    <t xml:space="preserve">Car-sharing Apps have reduced congestion _ I.‘ 50.2</t>
  </si>
  <si>
    <t xml:space="preserve">Apps that direct you to an available parking space have reduced journey time - ..- 53.3</t>
  </si>
  <si>
    <t xml:space="preserve">Bicycle hiring has reduced congestion _.- 48.6</t>
  </si>
  <si>
    <t xml:space="preserve">Online scheduling and ticket sales has made public transport easier to use -.- - 56.7</t>
  </si>
  <si>
    <t xml:space="preserve">The city provides information on traffic congestion through mobile phones - -.- 61.4</t>
  </si>
  <si>
    <t xml:space="preserve">Online purchasing of tickets to shows and museums has made it easier to attend -.- 74.7</t>
  </si>
  <si>
    <t xml:space="preserve">Online access to job listings has made it easier to find work _ .- 69.7</t>
  </si>
  <si>
    <t xml:space="preserve">IT skills are taught well in schools -.] _ 49.4</t>
  </si>
  <si>
    <t xml:space="preserve">Online services provided by the city has made it easier to start a new business -.- 50.7</t>
  </si>
  <si>
    <t xml:space="preserve">The current internet speed and reliability meet connectivity needs _._ 66.0</t>
  </si>
  <si>
    <t xml:space="preserve">Online public access to city finances has reduced corruption _ [.- 43.3</t>
  </si>
  <si>
    <t xml:space="preserve">_Online.voting.has increased participation - -.- 59.4</t>
  </si>
  <si>
    <t xml:space="preserve">An online platforr‘n where residents can propose ideas has improved city life _ I.- 50.6</t>
  </si>
  <si>
    <t xml:space="preserve">iProcess!ngldenti‘fication Documents online has reduced waiting times -._ 59.2</t>
  </si>
  <si>
    <t xml:space="preserve">City</t>
  </si>
  <si>
    <t xml:space="preserve">HDI</t>
  </si>
  <si>
    <t xml:space="preserve">Rank IMD 2019</t>
  </si>
  <si>
    <t xml:space="preserve">Rank IMD 2020</t>
  </si>
  <si>
    <t xml:space="preserve">Rank IMD 2021</t>
  </si>
  <si>
    <t xml:space="preserve">Rank IMD 2023</t>
  </si>
  <si>
    <t xml:space="preserve">New York</t>
  </si>
  <si>
    <t xml:space="preserve">Boston</t>
  </si>
  <si>
    <t xml:space="preserve">Washington</t>
  </si>
  <si>
    <t xml:space="preserve">Los Angeles</t>
  </si>
  <si>
    <t xml:space="preserve">Denver</t>
  </si>
  <si>
    <t xml:space="preserve">Seattle</t>
  </si>
  <si>
    <t xml:space="preserve">Chicago</t>
  </si>
  <si>
    <t xml:space="preserve">San Francisco</t>
  </si>
  <si>
    <t xml:space="preserve">Philadelphia</t>
  </si>
  <si>
    <t xml:space="preserve">Phoenix</t>
  </si>
  <si>
    <t xml:space="preserve">Ranking</t>
  </si>
  <si>
    <t xml:space="preserve">Performance</t>
  </si>
  <si>
    <t xml:space="preserve">CIMI</t>
  </si>
  <si>
    <t xml:space="preserve">Japan-Tokyo</t>
  </si>
  <si>
    <t xml:space="preserve">A</t>
  </si>
  <si>
    <t xml:space="preserve">100,00</t>
  </si>
  <si>
    <t xml:space="preserve">Sweden-Gothenburg</t>
  </si>
  <si>
    <t xml:space="preserve">M</t>
  </si>
  <si>
    <t xml:space="preserve">54,78</t>
  </si>
  <si>
    <t xml:space="preserve">United Kingdom-London</t>
  </si>
  <si>
    <t xml:space="preserve">RA</t>
  </si>
  <si>
    <t xml:space="preserve">84,36</t>
  </si>
  <si>
    <t xml:space="preserve">France-Lille</t>
  </si>
  <si>
    <t xml:space="preserve">54,43</t>
  </si>
  <si>
    <t xml:space="preserve">USA-New York</t>
  </si>
  <si>
    <t xml:space="preserve">81,25</t>
  </si>
  <si>
    <t xml:space="preserve">Germany-Frankfurt am Main</t>
  </si>
  <si>
    <t xml:space="preserve">54,30</t>
  </si>
  <si>
    <t xml:space="preserve">Switzerland-Zurich</t>
  </si>
  <si>
    <t xml:space="preserve">79,94</t>
  </si>
  <si>
    <t xml:space="preserve">France-Nice</t>
  </si>
  <si>
    <t xml:space="preserve">54,29</t>
  </si>
  <si>
    <t xml:space="preserve">France-Paris</t>
  </si>
  <si>
    <t xml:space="preserve">79,11</t>
  </si>
  <si>
    <t xml:space="preserve">Germany-Hamburg</t>
  </si>
  <si>
    <t xml:space="preserve">53,65</t>
  </si>
  <si>
    <t xml:space="preserve">Switzerland-Geneva</t>
  </si>
  <si>
    <t xml:space="preserve">75,61</t>
  </si>
  <si>
    <t xml:space="preserve">United Kingdom-Manchester</t>
  </si>
  <si>
    <t xml:space="preserve">53,62</t>
  </si>
  <si>
    <t xml:space="preserve">Switzerland-Basel</t>
  </si>
  <si>
    <t xml:space="preserve">70,91</t>
  </si>
  <si>
    <t xml:space="preserve">Ireland-Dublin</t>
  </si>
  <si>
    <t xml:space="preserve">53,15</t>
  </si>
  <si>
    <t xml:space="preserve">Japan-Osaka</t>
  </si>
  <si>
    <t xml:space="preserve">68,76</t>
  </si>
  <si>
    <t xml:space="preserve">Canada-Vancouver</t>
  </si>
  <si>
    <t xml:space="preserve">53,14</t>
  </si>
  <si>
    <t xml:space="preserve">South Korea-Seoul</t>
  </si>
  <si>
    <t xml:space="preserve">68,27</t>
  </si>
  <si>
    <t xml:space="preserve">Belgium-Brussels</t>
  </si>
  <si>
    <t xml:space="preserve">52,89</t>
  </si>
  <si>
    <t xml:space="preserve">Norway-Oslo</t>
  </si>
  <si>
    <t xml:space="preserve">68,00</t>
  </si>
  <si>
    <t xml:space="preserve">United Kingdom-Glasgow</t>
  </si>
  <si>
    <t xml:space="preserve">52,67</t>
  </si>
  <si>
    <t xml:space="preserve">USA-Philadelphia</t>
  </si>
  <si>
    <t xml:space="preserve">67,06</t>
  </si>
  <si>
    <t xml:space="preserve">Canada-Montreal</t>
  </si>
  <si>
    <t xml:space="preserve">52,40</t>
  </si>
  <si>
    <t xml:space="preserve">USA-Los Angeles</t>
  </si>
  <si>
    <t xml:space="preserve">67,05</t>
  </si>
  <si>
    <t xml:space="preserve">United Kingdom-Birmingham</t>
  </si>
  <si>
    <t xml:space="preserve">52,33</t>
  </si>
  <si>
    <t xml:space="preserve">USA-Dallas</t>
  </si>
  <si>
    <t xml:space="preserve">65,82</t>
  </si>
  <si>
    <t xml:space="preserve">United Kingdom-Leeds</t>
  </si>
  <si>
    <t xml:space="preserve">51,85</t>
  </si>
  <si>
    <t xml:space="preserve">Denmark-Copenhagen</t>
  </si>
  <si>
    <t xml:space="preserve">65,00</t>
  </si>
  <si>
    <t xml:space="preserve">Germany-Duisburg</t>
  </si>
  <si>
    <t xml:space="preserve">51,81</t>
  </si>
  <si>
    <t xml:space="preserve">Netherlands-Eindhoven</t>
  </si>
  <si>
    <t xml:space="preserve">64,21</t>
  </si>
  <si>
    <t xml:space="preserve">Spain-Barcelona</t>
  </si>
  <si>
    <t xml:space="preserve">51,18</t>
  </si>
  <si>
    <t xml:space="preserve">Netherlands-Amsterdam</t>
  </si>
  <si>
    <t xml:space="preserve">64,02</t>
  </si>
  <si>
    <t xml:space="preserve">Spain-Madrid</t>
  </si>
  <si>
    <t xml:space="preserve">51,08</t>
  </si>
  <si>
    <t xml:space="preserve">Australia-Sydney</t>
  </si>
  <si>
    <t xml:space="preserve">63,81</t>
  </si>
  <si>
    <t xml:space="preserve">Saudi Arabia-Riyadh</t>
  </si>
  <si>
    <t xml:space="preserve">50,74</t>
  </si>
  <si>
    <t xml:space="preserve">Sweden-Stockholm</t>
  </si>
  <si>
    <t xml:space="preserve">63,26</t>
  </si>
  <si>
    <t xml:space="preserve">Italy-Rome</t>
  </si>
  <si>
    <t xml:space="preserve">USA-Chicago</t>
  </si>
  <si>
    <t xml:space="preserve">63,23</t>
  </si>
  <si>
    <t xml:space="preserve">New Zealand-Auckland</t>
  </si>
  <si>
    <t xml:space="preserve">50,22</t>
  </si>
  <si>
    <t xml:space="preserve">USA-Baltimore</t>
  </si>
  <si>
    <t xml:space="preserve">61,95</t>
  </si>
  <si>
    <t xml:space="preserve">Malaysia-Kuala Lumpur</t>
  </si>
  <si>
    <t xml:space="preserve">50,19</t>
  </si>
  <si>
    <t xml:space="preserve">Australia-Melbourne</t>
  </si>
  <si>
    <t xml:space="preserve">60,80</t>
  </si>
  <si>
    <t xml:space="preserve">Italy-Florence</t>
  </si>
  <si>
    <t xml:space="preserve">49,76</t>
  </si>
  <si>
    <t xml:space="preserve">USA-Minneapolis-Saint Paul</t>
  </si>
  <si>
    <t xml:space="preserve">60,72</t>
  </si>
  <si>
    <t xml:space="preserve">Italy-Milan</t>
  </si>
  <si>
    <t xml:space="preserve">49,68</t>
  </si>
  <si>
    <t xml:space="preserve">Austria-Linz</t>
  </si>
  <si>
    <t xml:space="preserve">60,42</t>
  </si>
  <si>
    <t xml:space="preserve">France-Lyon</t>
  </si>
  <si>
    <t xml:space="preserve">49,38</t>
  </si>
  <si>
    <t xml:space="preserve">Israel-Haifa</t>
  </si>
  <si>
    <t xml:space="preserve">59,31</t>
  </si>
  <si>
    <t xml:space="preserve">Qatar-Doha</t>
  </si>
  <si>
    <t xml:space="preserve">49,36</t>
  </si>
  <si>
    <t xml:space="preserve">USA-Houston</t>
  </si>
  <si>
    <t xml:space="preserve">58,81</t>
  </si>
  <si>
    <t xml:space="preserve">France-Marseille</t>
  </si>
  <si>
    <t xml:space="preserve">48,49</t>
  </si>
  <si>
    <t xml:space="preserve">Germany-Munich</t>
  </si>
  <si>
    <t xml:space="preserve">58,73</t>
  </si>
  <si>
    <t xml:space="preserve">China-Beijing</t>
  </si>
  <si>
    <t xml:space="preserve">48,44</t>
  </si>
  <si>
    <t xml:space="preserve">Austria-Vienna</t>
  </si>
  <si>
    <t xml:space="preserve">58,52</t>
  </si>
  <si>
    <t xml:space="preserve">United Arab Emirates-Dubai</t>
  </si>
  <si>
    <t xml:space="preserve">48,09</t>
  </si>
  <si>
    <t xml:space="preserve">Germany-Berlin</t>
  </si>
  <si>
    <t xml:space="preserve">58,51</t>
  </si>
  <si>
    <t xml:space="preserve">South Korea-Daejeon</t>
  </si>
  <si>
    <t xml:space="preserve">48,07</t>
  </si>
  <si>
    <t xml:space="preserve">Canada-Toronto</t>
  </si>
  <si>
    <t xml:space="preserve">58,05</t>
  </si>
  <si>
    <t xml:space="preserve">Czech Republic-Prague</t>
  </si>
  <si>
    <t xml:space="preserve">48,05</t>
  </si>
  <si>
    <t xml:space="preserve">Canada-Ottawa - Gatineau</t>
  </si>
  <si>
    <t xml:space="preserve">57,76</t>
  </si>
  <si>
    <t xml:space="preserve">Thailand-Bangkok</t>
  </si>
  <si>
    <t xml:space="preserve">47,65</t>
  </si>
  <si>
    <t xml:space="preserve">Finland-Helsinki</t>
  </si>
  <si>
    <t xml:space="preserve">57,64</t>
  </si>
  <si>
    <t xml:space="preserve">Portugal-Porto</t>
  </si>
  <si>
    <t xml:space="preserve">47,63</t>
  </si>
  <si>
    <t xml:space="preserve">United Kingdom-Nottingham</t>
  </si>
  <si>
    <t xml:space="preserve">56,59</t>
  </si>
  <si>
    <t xml:space="preserve">South Korea-Daegu</t>
  </si>
  <si>
    <t xml:space="preserve">47,24</t>
  </si>
  <si>
    <t xml:space="preserve">Germany-Cologne</t>
  </si>
  <si>
    <t xml:space="preserve">55,65</t>
  </si>
  <si>
    <t xml:space="preserve">Italy-Turin</t>
  </si>
  <si>
    <t xml:space="preserve">46,59</t>
  </si>
  <si>
    <t xml:space="preserve">Israel-Tel Aviv</t>
  </si>
  <si>
    <t xml:space="preserve">55,59</t>
  </si>
  <si>
    <t xml:space="preserve">United Arab Emirates-Abu Dhabi</t>
  </si>
  <si>
    <t xml:space="preserve">46,08</t>
  </si>
  <si>
    <t xml:space="preserve">Germany-Stuttgart</t>
  </si>
  <si>
    <t xml:space="preserve">55,45</t>
  </si>
  <si>
    <t xml:space="preserve">Spain-Valencia</t>
  </si>
  <si>
    <t xml:space="preserve">45,87</t>
  </si>
  <si>
    <t xml:space="preserve">United Kingdom-Liverpool</t>
  </si>
  <si>
    <t xml:space="preserve">54,87</t>
  </si>
  <si>
    <t xml:space="preserve">South Korea-Busan</t>
  </si>
  <si>
    <t xml:space="preserve">B</t>
  </si>
  <si>
    <t xml:space="preserve">44,98</t>
  </si>
  <si>
    <t xml:space="preserve">China-Shanghai</t>
  </si>
  <si>
    <t xml:space="preserve">44,74</t>
  </si>
  <si>
    <t xml:space="preserve">Peru-Lima</t>
  </si>
  <si>
    <t xml:space="preserve">25,95</t>
  </si>
  <si>
    <t xml:space="preserve">Hungary-Budapest</t>
  </si>
  <si>
    <t xml:space="preserve">44,02</t>
  </si>
  <si>
    <t xml:space="preserve">China-Shenyang</t>
  </si>
  <si>
    <t xml:space="preserve">25,36</t>
  </si>
  <si>
    <t xml:space="preserve">Turkey-Istanbul</t>
  </si>
  <si>
    <t xml:space="preserve">43,50</t>
  </si>
  <si>
    <t xml:space="preserve">Russia-St Petersburg</t>
  </si>
  <si>
    <t xml:space="preserve">25,23</t>
  </si>
  <si>
    <t xml:space="preserve">Poland-Warsaw</t>
  </si>
  <si>
    <t xml:space="preserve">43,33</t>
  </si>
  <si>
    <t xml:space="preserve">China-Wuhan</t>
  </si>
  <si>
    <t xml:space="preserve">25,17</t>
  </si>
  <si>
    <t xml:space="preserve">Spain-Seville</t>
  </si>
  <si>
    <t xml:space="preserve">43,21</t>
  </si>
  <si>
    <t xml:space="preserve">China-Harbin</t>
  </si>
  <si>
    <t xml:space="preserve">24,94</t>
  </si>
  <si>
    <t xml:space="preserve">Italy-Naples</t>
  </si>
  <si>
    <t xml:space="preserve">42,20</t>
  </si>
  <si>
    <t xml:space="preserve">China-Chongqing</t>
  </si>
  <si>
    <t xml:space="preserve">24,93</t>
  </si>
  <si>
    <t xml:space="preserve">Portugal-Lisbon</t>
  </si>
  <si>
    <t xml:space="preserve">41,73</t>
  </si>
  <si>
    <t xml:space="preserve">Egypt-Alexandria</t>
  </si>
  <si>
    <t xml:space="preserve">24,51</t>
  </si>
  <si>
    <t xml:space="preserve">Saudi Arabia-Jeddah</t>
  </si>
  <si>
    <t xml:space="preserve">41,26</t>
  </si>
  <si>
    <t xml:space="preserve">Brazil-Rio de Janeiro</t>
  </si>
  <si>
    <t xml:space="preserve">23,69</t>
  </si>
  <si>
    <t xml:space="preserve">Taiwan-Taipei</t>
  </si>
  <si>
    <t xml:space="preserve">40,98</t>
  </si>
  <si>
    <t xml:space="preserve">South Africa-Pretoria</t>
  </si>
  <si>
    <t xml:space="preserve">22,17</t>
  </si>
  <si>
    <t xml:space="preserve">Poland-Wroclaw</t>
  </si>
  <si>
    <t xml:space="preserve">40,32</t>
  </si>
  <si>
    <t xml:space="preserve">South Africa-Johannesburg</t>
  </si>
  <si>
    <t xml:space="preserve">22,16</t>
  </si>
  <si>
    <t xml:space="preserve">Chile-Santiago</t>
  </si>
  <si>
    <t xml:space="preserve">40,00</t>
  </si>
  <si>
    <t xml:space="preserve">South Africa-Cape Town</t>
  </si>
  <si>
    <t xml:space="preserve">21,95</t>
  </si>
  <si>
    <t xml:space="preserve">Russia-Moscow</t>
  </si>
  <si>
    <t xml:space="preserve">38,18</t>
  </si>
  <si>
    <t xml:space="preserve">Philippines-Manila</t>
  </si>
  <si>
    <t xml:space="preserve">21,15</t>
  </si>
  <si>
    <t xml:space="preserve">Turkey-Bursa</t>
  </si>
  <si>
    <t xml:space="preserve">37,39</t>
  </si>
  <si>
    <t xml:space="preserve">Ecuador-Quito</t>
  </si>
  <si>
    <t xml:space="preserve">20,79</t>
  </si>
  <si>
    <t xml:space="preserve">Slovenia-Ljubljana</t>
  </si>
  <si>
    <t xml:space="preserve">36,65</t>
  </si>
  <si>
    <t xml:space="preserve">Egypt-Cairo</t>
  </si>
  <si>
    <t xml:space="preserve">20,64</t>
  </si>
  <si>
    <t xml:space="preserve">Latvia-Riga</t>
  </si>
  <si>
    <t xml:space="preserve">36,25</t>
  </si>
  <si>
    <t xml:space="preserve">China-Shenzhen</t>
  </si>
  <si>
    <t xml:space="preserve">19,42</t>
  </si>
  <si>
    <t xml:space="preserve">China-Guangzhou</t>
  </si>
  <si>
    <t xml:space="preserve">36,10</t>
  </si>
  <si>
    <t xml:space="preserve">China-Suzhou</t>
  </si>
  <si>
    <t xml:space="preserve">18,05</t>
  </si>
  <si>
    <t xml:space="preserve">Greece-Athens</t>
  </si>
  <si>
    <t xml:space="preserve">35,36</t>
  </si>
  <si>
    <t xml:space="preserve">Indonesia-Jakarta</t>
  </si>
  <si>
    <t xml:space="preserve">17,82</t>
  </si>
  <si>
    <t xml:space="preserve">Bulgaria-Sofia</t>
  </si>
  <si>
    <t xml:space="preserve">34,86</t>
  </si>
  <si>
    <t xml:space="preserve">Venezuela-Caracas</t>
  </si>
  <si>
    <t xml:space="preserve">17,37</t>
  </si>
  <si>
    <t xml:space="preserve">Turkey-Ankara</t>
  </si>
  <si>
    <t xml:space="preserve">34,34</t>
  </si>
  <si>
    <t xml:space="preserve">Brazil-Salvador</t>
  </si>
  <si>
    <t xml:space="preserve">15,64</t>
  </si>
  <si>
    <t xml:space="preserve">Mexico-Monterrey</t>
  </si>
  <si>
    <t xml:space="preserve">33,22</t>
  </si>
  <si>
    <t xml:space="preserve">Brazil-Porto Alegre</t>
  </si>
  <si>
    <t xml:space="preserve">15,02</t>
  </si>
  <si>
    <t xml:space="preserve">Taiwan-Tainan</t>
  </si>
  <si>
    <t xml:space="preserve">32,59</t>
  </si>
  <si>
    <t xml:space="preserve">Brazil-Belo Horizonte</t>
  </si>
  <si>
    <t xml:space="preserve">14,97</t>
  </si>
  <si>
    <t xml:space="preserve">Brazil-S∆o Paulo</t>
  </si>
  <si>
    <t xml:space="preserve">31,98</t>
  </si>
  <si>
    <t xml:space="preserve">Bolivia-La Paz</t>
  </si>
  <si>
    <t xml:space="preserve">Taiwan-Kaohsiung</t>
  </si>
  <si>
    <t xml:space="preserve">31,27</t>
  </si>
  <si>
    <t xml:space="preserve">Brazil-Bras°lia</t>
  </si>
  <si>
    <t xml:space="preserve">14,23</t>
  </si>
  <si>
    <t xml:space="preserve">Taiwan-Taichung</t>
  </si>
  <si>
    <t xml:space="preserve">31,11</t>
  </si>
  <si>
    <t xml:space="preserve">Brazil-Recife</t>
  </si>
  <si>
    <t xml:space="preserve">14,14</t>
  </si>
  <si>
    <t xml:space="preserve">Brazil-Curitiba</t>
  </si>
  <si>
    <t xml:space="preserve">31,04</t>
  </si>
  <si>
    <t xml:space="preserve">Brazil-Fortaleza</t>
  </si>
  <si>
    <t xml:space="preserve">13,96</t>
  </si>
  <si>
    <t xml:space="preserve">Colombia-Cali</t>
  </si>
  <si>
    <t xml:space="preserve">30,77</t>
  </si>
  <si>
    <t xml:space="preserve">Bosnia-Herzegovina-Sarajevo</t>
  </si>
  <si>
    <t xml:space="preserve">MB</t>
  </si>
  <si>
    <t xml:space="preserve">7,32</t>
  </si>
  <si>
    <t xml:space="preserve">China-Tianjin</t>
  </si>
  <si>
    <t xml:space="preserve">30,49</t>
  </si>
  <si>
    <t xml:space="preserve">Dominican Republic-Santo Domingo</t>
  </si>
  <si>
    <t xml:space="preserve">0,00</t>
  </si>
  <si>
    <t xml:space="preserve">Argentina-Rosario</t>
  </si>
  <si>
    <t xml:space="preserve">30,42</t>
  </si>
  <si>
    <t xml:space="preserve">Mexico-Mexico City</t>
  </si>
  <si>
    <t xml:space="preserve">29,86</t>
  </si>
  <si>
    <t xml:space="preserve">Mexico-Guadalajara</t>
  </si>
  <si>
    <t xml:space="preserve">29,85</t>
  </si>
  <si>
    <t xml:space="preserve">Argentina-C¢rdoba</t>
  </si>
  <si>
    <t xml:space="preserve">29,59</t>
  </si>
  <si>
    <t xml:space="preserve">South Africa-Durban</t>
  </si>
  <si>
    <t xml:space="preserve">29,33</t>
  </si>
  <si>
    <t xml:space="preserve">Colombia-Medell°n</t>
  </si>
  <si>
    <t xml:space="preserve">29,06</t>
  </si>
  <si>
    <t xml:space="preserve">Argentina-Buenos Aires</t>
  </si>
  <si>
    <t xml:space="preserve">28,63</t>
  </si>
  <si>
    <t xml:space="preserve">Colombia-Bogota</t>
  </si>
  <si>
    <t xml:space="preserve">28,47</t>
  </si>
  <si>
    <t xml:space="preserve">Uruguay-Montevideo</t>
  </si>
  <si>
    <t xml:space="preserve">26,84</t>
  </si>
  <si>
    <t xml:space="preserve">ICIM</t>
  </si>
  <si>
    <t xml:space="preserve">London ‐ United Kingdom</t>
  </si>
  <si>
    <t xml:space="preserve">Liverpool ‐ United Kingdom</t>
  </si>
  <si>
    <t xml:space="preserve">57,49</t>
  </si>
  <si>
    <t xml:space="preserve">New York ‐ USA</t>
  </si>
  <si>
    <t xml:space="preserve">97,11</t>
  </si>
  <si>
    <t xml:space="preserve">Warsaw ‐ Poland</t>
  </si>
  <si>
    <t xml:space="preserve">57,44</t>
  </si>
  <si>
    <t xml:space="preserve">Paris ‐ France</t>
  </si>
  <si>
    <t xml:space="preserve">84,29</t>
  </si>
  <si>
    <t xml:space="preserve">Milan ‐ Italy</t>
  </si>
  <si>
    <t xml:space="preserve">57,42</t>
  </si>
  <si>
    <t xml:space="preserve">Tokyo ‐ Japan</t>
  </si>
  <si>
    <t xml:space="preserve">77,74</t>
  </si>
  <si>
    <t xml:space="preserve">Nottingham ‐ United Kingdom</t>
  </si>
  <si>
    <t xml:space="preserve">56,93</t>
  </si>
  <si>
    <t xml:space="preserve">Berlin ‐ Germany</t>
  </si>
  <si>
    <t xml:space="preserve">75,66</t>
  </si>
  <si>
    <t xml:space="preserve">Glasgow ‐ United Kingdom</t>
  </si>
  <si>
    <t xml:space="preserve">56,62</t>
  </si>
  <si>
    <t xml:space="preserve">Singapore ‐ Singapore</t>
  </si>
  <si>
    <t xml:space="preserve">72,65</t>
  </si>
  <si>
    <t xml:space="preserve">Quebec City ‐ Canada</t>
  </si>
  <si>
    <t xml:space="preserve">56,22</t>
  </si>
  <si>
    <t xml:space="preserve">Oslo ‐ Norway</t>
  </si>
  <si>
    <t xml:space="preserve">72,55</t>
  </si>
  <si>
    <t xml:space="preserve">Brussels ‐ Belgium</t>
  </si>
  <si>
    <t xml:space="preserve">56,04</t>
  </si>
  <si>
    <t xml:space="preserve">Amsterdam ‐ Netherlands</t>
  </si>
  <si>
    <t xml:space="preserve">72,21</t>
  </si>
  <si>
    <t xml:space="preserve">Rome ‐ Italy</t>
  </si>
  <si>
    <t xml:space="preserve">55,81</t>
  </si>
  <si>
    <t xml:space="preserve">San Francisco ‐ USA</t>
  </si>
  <si>
    <t xml:space="preserve">70,77</t>
  </si>
  <si>
    <t xml:space="preserve">Phoenix ‐ USA</t>
  </si>
  <si>
    <t xml:space="preserve">55,75</t>
  </si>
  <si>
    <t xml:space="preserve">Chicago ‐ USA</t>
  </si>
  <si>
    <t xml:space="preserve">70,76</t>
  </si>
  <si>
    <t xml:space="preserve">Leeds ‐ United Kingdom</t>
  </si>
  <si>
    <t xml:space="preserve">55,72</t>
  </si>
  <si>
    <t xml:space="preserve">Copenhagen ‐ Denmark</t>
  </si>
  <si>
    <t xml:space="preserve">70,68</t>
  </si>
  <si>
    <t xml:space="preserve">Tallinn ‐ Estonia</t>
  </si>
  <si>
    <t xml:space="preserve">55,04</t>
  </si>
  <si>
    <t xml:space="preserve">Zurich ‐ Switzerland</t>
  </si>
  <si>
    <t xml:space="preserve">69,45</t>
  </si>
  <si>
    <t xml:space="preserve">Baltimore ‐ USA</t>
  </si>
  <si>
    <t xml:space="preserve">54,73</t>
  </si>
  <si>
    <t xml:space="preserve">Seoul ‐ South Korea</t>
  </si>
  <si>
    <t xml:space="preserve">69,21</t>
  </si>
  <si>
    <t xml:space="preserve">San Antonio ‐ USA</t>
  </si>
  <si>
    <t xml:space="preserve">54,61</t>
  </si>
  <si>
    <t xml:space="preserve">Munich ‐ Germany</t>
  </si>
  <si>
    <t xml:space="preserve">68,91</t>
  </si>
  <si>
    <t xml:space="preserve">Detroit ‐ USA</t>
  </si>
  <si>
    <t xml:space="preserve">54,53</t>
  </si>
  <si>
    <t xml:space="preserve">Boston ‐ USA</t>
  </si>
  <si>
    <t xml:space="preserve">68,28</t>
  </si>
  <si>
    <t xml:space="preserve">Lisbon ‐ Portugal</t>
  </si>
  <si>
    <t xml:space="preserve">54,44</t>
  </si>
  <si>
    <t xml:space="preserve">Hamburg ‐ Germany</t>
  </si>
  <si>
    <t xml:space="preserve">67,92</t>
  </si>
  <si>
    <t xml:space="preserve">Valencia ‐ Spain</t>
  </si>
  <si>
    <t xml:space="preserve">54,37</t>
  </si>
  <si>
    <t xml:space="preserve">Washington ‐ USA</t>
  </si>
  <si>
    <t xml:space="preserve">67,30</t>
  </si>
  <si>
    <t xml:space="preserve">Las Vegas ‐ USA</t>
  </si>
  <si>
    <t xml:space="preserve">53,91</t>
  </si>
  <si>
    <t xml:space="preserve">Stockholm ‐ Sweden</t>
  </si>
  <si>
    <t xml:space="preserve">66,64</t>
  </si>
  <si>
    <t xml:space="preserve">Marseille ‐ France</t>
  </si>
  <si>
    <t xml:space="preserve">53,79</t>
  </si>
  <si>
    <t xml:space="preserve">Melbourne ‐ Australia</t>
  </si>
  <si>
    <t xml:space="preserve">66,31</t>
  </si>
  <si>
    <t xml:space="preserve">Tel Aviv ‐ Israel</t>
  </si>
  <si>
    <t xml:space="preserve">53,29</t>
  </si>
  <si>
    <t xml:space="preserve">Madrid ‐ Spain</t>
  </si>
  <si>
    <t xml:space="preserve">66,06</t>
  </si>
  <si>
    <t xml:space="preserve">Dubai ‐ United Arab Emirates</t>
  </si>
  <si>
    <t xml:space="preserve">53,28</t>
  </si>
  <si>
    <t xml:space="preserve">Beijing ‐ China</t>
  </si>
  <si>
    <t xml:space="preserve">65,88</t>
  </si>
  <si>
    <t xml:space="preserve">Antwerp ‐ Belgium</t>
  </si>
  <si>
    <t xml:space="preserve">53,03</t>
  </si>
  <si>
    <t xml:space="preserve">Vienna ‐ Austria</t>
  </si>
  <si>
    <t xml:space="preserve">65,86</t>
  </si>
  <si>
    <t xml:space="preserve">Nice ‐ France</t>
  </si>
  <si>
    <t xml:space="preserve">52,69</t>
  </si>
  <si>
    <t xml:space="preserve">Reykjavik ‐ Iceland</t>
  </si>
  <si>
    <t xml:space="preserve">65,43</t>
  </si>
  <si>
    <t xml:space="preserve">Osaka ‐ Japan</t>
  </si>
  <si>
    <t xml:space="preserve">52,39</t>
  </si>
  <si>
    <t xml:space="preserve">Basel ‐ Switzerland</t>
  </si>
  <si>
    <t xml:space="preserve">65,14</t>
  </si>
  <si>
    <t xml:space="preserve">Linz ‐ Austria</t>
  </si>
  <si>
    <t xml:space="preserve">Rotterdam ‐ Netherlands</t>
  </si>
  <si>
    <t xml:space="preserve">65,09</t>
  </si>
  <si>
    <t xml:space="preserve">Nagoya ‐ Japan</t>
  </si>
  <si>
    <t xml:space="preserve">51,80</t>
  </si>
  <si>
    <t xml:space="preserve">Helsinki ‐ Finland</t>
  </si>
  <si>
    <t xml:space="preserve">64,68</t>
  </si>
  <si>
    <t xml:space="preserve">Budapest ‐ Hungary</t>
  </si>
  <si>
    <t xml:space="preserve">51,22</t>
  </si>
  <si>
    <t xml:space="preserve">Taipei ‐ Taiwan</t>
  </si>
  <si>
    <t xml:space="preserve">64,60</t>
  </si>
  <si>
    <t xml:space="preserve">Lille ‐ France</t>
  </si>
  <si>
    <t xml:space="preserve">50,96</t>
  </si>
  <si>
    <t xml:space="preserve">Sydney ‐ Australia</t>
  </si>
  <si>
    <t xml:space="preserve">64,32</t>
  </si>
  <si>
    <t xml:space="preserve">Duisburg ‐ Germany</t>
  </si>
  <si>
    <t xml:space="preserve">50,85</t>
  </si>
  <si>
    <t xml:space="preserve">Barcelona ‐ Spain</t>
  </si>
  <si>
    <t xml:space="preserve">64,17</t>
  </si>
  <si>
    <t xml:space="preserve">Málaga ‐ Spain</t>
  </si>
  <si>
    <t xml:space="preserve">50,27</t>
  </si>
  <si>
    <t xml:space="preserve">Bern ‐ Switzerland</t>
  </si>
  <si>
    <t xml:space="preserve">64,01</t>
  </si>
  <si>
    <t xml:space="preserve">Santiago ‐ Chile</t>
  </si>
  <si>
    <t xml:space="preserve">49,96</t>
  </si>
  <si>
    <t xml:space="preserve">Seattle ‐ USA</t>
  </si>
  <si>
    <t xml:space="preserve">63,28</t>
  </si>
  <si>
    <t xml:space="preserve">Riga ‐ Latvia</t>
  </si>
  <si>
    <t xml:space="preserve">49,73</t>
  </si>
  <si>
    <t xml:space="preserve">Edinburgh ‐ United Kingdom</t>
  </si>
  <si>
    <t xml:space="preserve">63,17</t>
  </si>
  <si>
    <t xml:space="preserve">Istanbul ‐ Turkey</t>
  </si>
  <si>
    <t xml:space="preserve">49,71</t>
  </si>
  <si>
    <t xml:space="preserve">Toronto ‐ Canada</t>
  </si>
  <si>
    <t xml:space="preserve">62,90</t>
  </si>
  <si>
    <t xml:space="preserve">Seville ‐ Spain</t>
  </si>
  <si>
    <t xml:space="preserve">49,62</t>
  </si>
  <si>
    <t xml:space="preserve">Dublin ‐ Ireland</t>
  </si>
  <si>
    <t xml:space="preserve">62,49</t>
  </si>
  <si>
    <t xml:space="preserve">Vilnius ‐ Lithuania</t>
  </si>
  <si>
    <t xml:space="preserve">49,43</t>
  </si>
  <si>
    <t xml:space="preserve">Frankfurt ‐ Germany</t>
  </si>
  <si>
    <t xml:space="preserve">62,43</t>
  </si>
  <si>
    <t xml:space="preserve">Zaragoza ‐ Spain</t>
  </si>
  <si>
    <t xml:space="preserve">49,42</t>
  </si>
  <si>
    <t xml:space="preserve">Manchester ‐ United Kingdom</t>
  </si>
  <si>
    <t xml:space="preserve">61,35</t>
  </si>
  <si>
    <t xml:space="preserve">Moscow ‐ Russia</t>
  </si>
  <si>
    <t xml:space="preserve">49,14</t>
  </si>
  <si>
    <t xml:space="preserve">Hong Kong ‐ China</t>
  </si>
  <si>
    <t xml:space="preserve">61,30</t>
  </si>
  <si>
    <t xml:space="preserve">Palma de Mallorca ‐ Spain</t>
  </si>
  <si>
    <t xml:space="preserve">48,59</t>
  </si>
  <si>
    <t xml:space="preserve">Canberra ‐ Australia</t>
  </si>
  <si>
    <t xml:space="preserve">61,12</t>
  </si>
  <si>
    <t xml:space="preserve">Wroclaw ‐ Poland</t>
  </si>
  <si>
    <t xml:space="preserve">48,57</t>
  </si>
  <si>
    <t xml:space="preserve">Los Angeles ‐ USA</t>
  </si>
  <si>
    <t xml:space="preserve">61,08</t>
  </si>
  <si>
    <t xml:space="preserve">Turin ‐ Italy</t>
  </si>
  <si>
    <t xml:space="preserve">Geneva ‐ Switzerland</t>
  </si>
  <si>
    <t xml:space="preserve">61,03</t>
  </si>
  <si>
    <t xml:space="preserve">Bratislava ‐ Slovakia</t>
  </si>
  <si>
    <t xml:space="preserve">48,01</t>
  </si>
  <si>
    <t xml:space="preserve">Eindhoven ‐ Netherlands</t>
  </si>
  <si>
    <t xml:space="preserve">Ljubljana ‐ Slovenia</t>
  </si>
  <si>
    <t xml:space="preserve">47,91</t>
  </si>
  <si>
    <t xml:space="preserve">Ottawa ‐ Canada</t>
  </si>
  <si>
    <t xml:space="preserve">60,37</t>
  </si>
  <si>
    <t xml:space="preserve">Bilbao ‐ Spain</t>
  </si>
  <si>
    <t xml:space="preserve">47,66</t>
  </si>
  <si>
    <t xml:space="preserve">Dallas ‐ USA</t>
  </si>
  <si>
    <t xml:space="preserve">60,36</t>
  </si>
  <si>
    <t xml:space="preserve">A Coruña ‐ Spain</t>
  </si>
  <si>
    <t xml:space="preserve">47,41</t>
  </si>
  <si>
    <t xml:space="preserve">Shanghai ‐ China</t>
  </si>
  <si>
    <t xml:space="preserve">60,18</t>
  </si>
  <si>
    <t xml:space="preserve">Porto ‐ Portugal</t>
  </si>
  <si>
    <t xml:space="preserve">46,85</t>
  </si>
  <si>
    <t xml:space="preserve">Austin ‐ USA</t>
  </si>
  <si>
    <t xml:space="preserve">59,99</t>
  </si>
  <si>
    <t xml:space="preserve">Zagreb ‐ Croatia</t>
  </si>
  <si>
    <t xml:space="preserve">46,82</t>
  </si>
  <si>
    <t xml:space="preserve">Gothenburg ‐ Sweden</t>
  </si>
  <si>
    <t xml:space="preserve">59,95</t>
  </si>
  <si>
    <t xml:space="preserve">Kuala Lumpur ‐ Malaysia</t>
  </si>
  <si>
    <t xml:space="preserve">46,81</t>
  </si>
  <si>
    <t xml:space="preserve">San Diego ‐ USA</t>
  </si>
  <si>
    <t xml:space="preserve">59,83</t>
  </si>
  <si>
    <t xml:space="preserve">Shenzhen ‐ China</t>
  </si>
  <si>
    <t xml:space="preserve">45,92</t>
  </si>
  <si>
    <t xml:space="preserve">Houston ‐ USA</t>
  </si>
  <si>
    <t xml:space="preserve">59,73</t>
  </si>
  <si>
    <t xml:space="preserve">Florence ‐ Italy</t>
  </si>
  <si>
    <t xml:space="preserve">45,72</t>
  </si>
  <si>
    <t xml:space="preserve">Miami ‐ USA</t>
  </si>
  <si>
    <t xml:space="preserve">59,46</t>
  </si>
  <si>
    <t xml:space="preserve">Murcia ‐ Spain</t>
  </si>
  <si>
    <t xml:space="preserve">45,27</t>
  </si>
  <si>
    <t xml:space="preserve">Prague ‐ Czech Republic</t>
  </si>
  <si>
    <t xml:space="preserve">59,23</t>
  </si>
  <si>
    <t xml:space="preserve">Athens ‐ Greece</t>
  </si>
  <si>
    <t xml:space="preserve">45,06</t>
  </si>
  <si>
    <t xml:space="preserve">Denver ‐ USA</t>
  </si>
  <si>
    <t xml:space="preserve">59,16</t>
  </si>
  <si>
    <t xml:space="preserve">Jerusalem ‐ Israel</t>
  </si>
  <si>
    <t xml:space="preserve">44,90</t>
  </si>
  <si>
    <t xml:space="preserve">Cologne ‐ Germany</t>
  </si>
  <si>
    <t xml:space="preserve">59,15</t>
  </si>
  <si>
    <t xml:space="preserve">Sofia ‐ Bulgaria</t>
  </si>
  <si>
    <t xml:space="preserve">44,70</t>
  </si>
  <si>
    <t xml:space="preserve">Montreal ‐ Canada</t>
  </si>
  <si>
    <t xml:space="preserve">59,10</t>
  </si>
  <si>
    <t xml:space="preserve">Bucharest ‐ Romania</t>
  </si>
  <si>
    <t xml:space="preserve">44,38</t>
  </si>
  <si>
    <t xml:space="preserve">Wellington ‐ New Zealand</t>
  </si>
  <si>
    <t xml:space="preserve">59,06</t>
  </si>
  <si>
    <t xml:space="preserve">Buenos Aires ‐ Argentina</t>
  </si>
  <si>
    <t xml:space="preserve">43,67</t>
  </si>
  <si>
    <t xml:space="preserve">Lyon ‐ France</t>
  </si>
  <si>
    <t xml:space="preserve">59,00</t>
  </si>
  <si>
    <t xml:space="preserve">Abu Dhabi ‐ United Arab Emirates</t>
  </si>
  <si>
    <t xml:space="preserve">43,64</t>
  </si>
  <si>
    <t xml:space="preserve">Vancouver ‐ Canada</t>
  </si>
  <si>
    <t xml:space="preserve">58,80</t>
  </si>
  <si>
    <t xml:space="preserve">Guangzhou ‐ China</t>
  </si>
  <si>
    <t xml:space="preserve">Düsseldorf ‐ Germany</t>
  </si>
  <si>
    <t xml:space="preserve">58,74</t>
  </si>
  <si>
    <t xml:space="preserve">Kyiv ‐ Ukraine</t>
  </si>
  <si>
    <t xml:space="preserve">42,09</t>
  </si>
  <si>
    <t xml:space="preserve">Stuttgart ‐ Germany</t>
  </si>
  <si>
    <t xml:space="preserve">58,70</t>
  </si>
  <si>
    <t xml:space="preserve">Montevideo ‐ Uruguay</t>
  </si>
  <si>
    <t xml:space="preserve">40,78</t>
  </si>
  <si>
    <t xml:space="preserve">Birmingham ‐ United Kingdom</t>
  </si>
  <si>
    <t xml:space="preserve">58,13</t>
  </si>
  <si>
    <t xml:space="preserve">Mexico City ‐ Mexico</t>
  </si>
  <si>
    <t xml:space="preserve">40,72</t>
  </si>
  <si>
    <t xml:space="preserve">Auckland ‐ New Zealand</t>
  </si>
  <si>
    <t xml:space="preserve">57,93</t>
  </si>
  <si>
    <t xml:space="preserve">Doha ‐ Qatar</t>
  </si>
  <si>
    <t xml:space="preserve">40,20</t>
  </si>
  <si>
    <t xml:space="preserve">Philadelphia ‐ USA</t>
  </si>
  <si>
    <t xml:space="preserve">57,81</t>
  </si>
  <si>
    <t xml:space="preserve">Bangkok ‐ Thailand</t>
  </si>
  <si>
    <t xml:space="preserve">40,02</t>
  </si>
  <si>
    <t xml:space="preserve">Naples ‐ Italy</t>
  </si>
  <si>
    <t xml:space="preserve">Brasilia ‐ Brazil</t>
  </si>
  <si>
    <t xml:space="preserve">27,47</t>
  </si>
  <si>
    <t xml:space="preserve">Ankara ‐ Turkey</t>
  </si>
  <si>
    <t xml:space="preserve">39,16</t>
  </si>
  <si>
    <t xml:space="preserve">Quito ‐ Ecuador</t>
  </si>
  <si>
    <t xml:space="preserve">27,02</t>
  </si>
  <si>
    <t xml:space="preserve">Saint Petersburg ‐ Russia</t>
  </si>
  <si>
    <t xml:space="preserve">39,11</t>
  </si>
  <si>
    <t xml:space="preserve">Johannesburg ‐ South Africa</t>
  </si>
  <si>
    <t xml:space="preserve">26,67</t>
  </si>
  <si>
    <t xml:space="preserve">Tbilisi ‐ Georgia</t>
  </si>
  <si>
    <t xml:space="preserve">39,01</t>
  </si>
  <si>
    <t xml:space="preserve">Sarajevo ‐ Bosnia‐Herzegovina</t>
  </si>
  <si>
    <t xml:space="preserve">25,73</t>
  </si>
  <si>
    <t xml:space="preserve">Panama ‐ Panama</t>
  </si>
  <si>
    <t xml:space="preserve">38,31</t>
  </si>
  <si>
    <t xml:space="preserve">San Jose ‐ Costa Rica</t>
  </si>
  <si>
    <t xml:space="preserve">25,47</t>
  </si>
  <si>
    <t xml:space="preserve">São Paulo ‐ Brazil</t>
  </si>
  <si>
    <t xml:space="preserve">37,81</t>
  </si>
  <si>
    <t xml:space="preserve">Belo Horizonte ‐ Brazil</t>
  </si>
  <si>
    <t xml:space="preserve">25,16</t>
  </si>
  <si>
    <t xml:space="preserve">Belgrade ‐ Serbia</t>
  </si>
  <si>
    <t xml:space="preserve">37,66</t>
  </si>
  <si>
    <t xml:space="preserve">Cairo ‐ Egypt</t>
  </si>
  <si>
    <t xml:space="preserve">24,19</t>
  </si>
  <si>
    <t xml:space="preserve">Ho Chi Minh City ‐ Vietnam</t>
  </si>
  <si>
    <t xml:space="preserve">36,58</t>
  </si>
  <si>
    <t xml:space="preserve">Santo Domingo ‐ Dominican Republi</t>
  </si>
  <si>
    <t xml:space="preserve">23,90</t>
  </si>
  <si>
    <t xml:space="preserve">Bogota ‐ Colombia</t>
  </si>
  <si>
    <t xml:space="preserve">35,62</t>
  </si>
  <si>
    <t xml:space="preserve">Salvador ‐ Brazil</t>
  </si>
  <si>
    <t xml:space="preserve">23,89</t>
  </si>
  <si>
    <t xml:space="preserve">Minsk ‐ Belarus</t>
  </si>
  <si>
    <t xml:space="preserve">35,19</t>
  </si>
  <si>
    <t xml:space="preserve">San Salvador ‐ El Salvador</t>
  </si>
  <si>
    <t xml:space="preserve">23,52</t>
  </si>
  <si>
    <t xml:space="preserve">Riyadh ‐ Saudi Arabia</t>
  </si>
  <si>
    <t xml:space="preserve">34,74</t>
  </si>
  <si>
    <t xml:space="preserve">Asuncion ‐ Paraguay</t>
  </si>
  <si>
    <t xml:space="preserve">23,26</t>
  </si>
  <si>
    <t xml:space="preserve">Rio de Janeiro ‐ Brazil</t>
  </si>
  <si>
    <t xml:space="preserve">33,82</t>
  </si>
  <si>
    <t xml:space="preserve">Casablanca ‐ Morocco</t>
  </si>
  <si>
    <t xml:space="preserve">23,05</t>
  </si>
  <si>
    <t xml:space="preserve">Jakarta ‐ Indonesia</t>
  </si>
  <si>
    <t xml:space="preserve">33,37</t>
  </si>
  <si>
    <t xml:space="preserve">Tehran ‐ Iran</t>
  </si>
  <si>
    <t xml:space="preserve">23,02</t>
  </si>
  <si>
    <t xml:space="preserve">Almaty ‐ Kazakhstan</t>
  </si>
  <si>
    <t xml:space="preserve">33,31</t>
  </si>
  <si>
    <t xml:space="preserve">Guayaquil ‐ Ecuador</t>
  </si>
  <si>
    <t xml:space="preserve">22,61</t>
  </si>
  <si>
    <t xml:space="preserve">Medellin ‐ Colombia</t>
  </si>
  <si>
    <t xml:space="preserve">33,21</t>
  </si>
  <si>
    <t xml:space="preserve">La Paz ‐ Bolivia</t>
  </si>
  <si>
    <t xml:space="preserve">22,12</t>
  </si>
  <si>
    <t xml:space="preserve">Kuwait City ‐ Kuwait</t>
  </si>
  <si>
    <t xml:space="preserve">32,93</t>
  </si>
  <si>
    <t xml:space="preserve">Rabat ‐ Morocco</t>
  </si>
  <si>
    <t xml:space="preserve">22,09</t>
  </si>
  <si>
    <t xml:space="preserve">Rosario ‐ Argentina</t>
  </si>
  <si>
    <t xml:space="preserve">32,47</t>
  </si>
  <si>
    <t xml:space="preserve">Santa Cruz ‐ Bolivia</t>
  </si>
  <si>
    <t xml:space="preserve">22,04</t>
  </si>
  <si>
    <t xml:space="preserve">Baku ‐ Azerbaijan</t>
  </si>
  <si>
    <t xml:space="preserve">31,92</t>
  </si>
  <si>
    <t xml:space="preserve">Nairobi ‐ Kenya</t>
  </si>
  <si>
    <t xml:space="preserve">22,01</t>
  </si>
  <si>
    <t xml:space="preserve">Cape Town ‐ South Africa</t>
  </si>
  <si>
    <t xml:space="preserve">31,12</t>
  </si>
  <si>
    <t xml:space="preserve">Kolkata ‐ India</t>
  </si>
  <si>
    <t xml:space="preserve">21,13</t>
  </si>
  <si>
    <t xml:space="preserve">Manama ‐ Bahrain</t>
  </si>
  <si>
    <t xml:space="preserve">31,00</t>
  </si>
  <si>
    <t xml:space="preserve">Manila ‐ Philippines</t>
  </si>
  <si>
    <t xml:space="preserve">20,36</t>
  </si>
  <si>
    <t xml:space="preserve">Astana ‐ Kazakhstan</t>
  </si>
  <si>
    <t xml:space="preserve">30,86</t>
  </si>
  <si>
    <t xml:space="preserve">Guatemala City ‐ Guatemala</t>
  </si>
  <si>
    <t xml:space="preserve">18,12</t>
  </si>
  <si>
    <t xml:space="preserve">Lima ‐ Peru</t>
  </si>
  <si>
    <t xml:space="preserve">30,33</t>
  </si>
  <si>
    <t xml:space="preserve">Douala ‐ Cameroon</t>
  </si>
  <si>
    <t xml:space="preserve">17,02</t>
  </si>
  <si>
    <t xml:space="preserve">Bangalore ‐ India</t>
  </si>
  <si>
    <t xml:space="preserve">Accra ‐ Ghana</t>
  </si>
  <si>
    <t xml:space="preserve">14,75</t>
  </si>
  <si>
    <t xml:space="preserve">Tianjin ‐ China</t>
  </si>
  <si>
    <t xml:space="preserve">29,83</t>
  </si>
  <si>
    <t xml:space="preserve">Kampala ‐ Uganda</t>
  </si>
  <si>
    <t xml:space="preserve">13,65</t>
  </si>
  <si>
    <t xml:space="preserve">Cordoba ‐ Argentina</t>
  </si>
  <si>
    <t xml:space="preserve">29,78</t>
  </si>
  <si>
    <t xml:space="preserve">Lahore ‐ Pakistan</t>
  </si>
  <si>
    <t xml:space="preserve">13,18</t>
  </si>
  <si>
    <t xml:space="preserve">Curitiba ‐ Brazil</t>
  </si>
  <si>
    <t xml:space="preserve">29,52</t>
  </si>
  <si>
    <t xml:space="preserve">Karachi ‐ Pakistan</t>
  </si>
  <si>
    <t xml:space="preserve">10,90</t>
  </si>
  <si>
    <t xml:space="preserve">Delhi ‐ India</t>
  </si>
  <si>
    <t xml:space="preserve">29,12</t>
  </si>
  <si>
    <t xml:space="preserve">Caracas ‐ Venezuela</t>
  </si>
  <si>
    <t xml:space="preserve">10,61</t>
  </si>
  <si>
    <t xml:space="preserve">Skopje ‐ Macedonia</t>
  </si>
  <si>
    <t xml:space="preserve">29,02</t>
  </si>
  <si>
    <t xml:space="preserve">Lagos ‐ Nigeria</t>
  </si>
  <si>
    <t xml:space="preserve">4,77</t>
  </si>
  <si>
    <t xml:space="preserve">Cali ‐ Colombia</t>
  </si>
  <si>
    <t xml:space="preserve">28,99</t>
  </si>
  <si>
    <t xml:space="preserve">Mumbai ‐ India</t>
  </si>
  <si>
    <t xml:space="preserve">28,90</t>
  </si>
  <si>
    <t xml:space="preserve">Novosibirsk ‐ Russia</t>
  </si>
  <si>
    <t xml:space="preserve">28,55</t>
  </si>
  <si>
    <t xml:space="preserve">Tunis ‐ Tunisia</t>
  </si>
  <si>
    <t xml:space="preserve">27,76</t>
  </si>
  <si>
    <t xml:space="preserve">Amman ‐ Jordan</t>
  </si>
  <si>
    <t xml:space="preserve">Purchasing Power Index</t>
  </si>
  <si>
    <t xml:space="preserve">Very High</t>
  </si>
  <si>
    <t xml:space="preserve">Safety Index</t>
  </si>
  <si>
    <t xml:space="preserve">Moderate</t>
  </si>
  <si>
    <t xml:space="preserve">Health Care Index</t>
  </si>
  <si>
    <t xml:space="preserve">High</t>
  </si>
  <si>
    <t xml:space="preserve">Climate Index</t>
  </si>
  <si>
    <t xml:space="preserve">Cost of Living Index</t>
  </si>
  <si>
    <t xml:space="preserve">Property Price to Income Ratio</t>
  </si>
  <si>
    <t xml:space="preserve">Very Low</t>
  </si>
  <si>
    <t xml:space="preserve">Traffic Commute Time Index</t>
  </si>
  <si>
    <t xml:space="preserve">Pollution Index</t>
  </si>
  <si>
    <t xml:space="preserve">ƒ Quality of Life Index:</t>
  </si>
  <si>
    <t xml:space="preserve">Low</t>
  </si>
  <si>
    <t xml:space="preserve">Rank USNews</t>
  </si>
  <si>
    <t xml:space="preserve">Score USNews overall</t>
  </si>
  <si>
    <t xml:space="preserve">Score USNews QoL</t>
  </si>
  <si>
    <t xml:space="preserve">Dallas</t>
  </si>
  <si>
    <t xml:space="preserve">Austin</t>
  </si>
  <si>
    <t xml:space="preserve">San Diego</t>
  </si>
  <si>
    <t xml:space="preserve">Houston</t>
  </si>
  <si>
    <t xml:space="preserve">Miami</t>
  </si>
  <si>
    <t xml:space="preserve">Baltimore</t>
  </si>
  <si>
    <t xml:space="preserve">San Antonio</t>
  </si>
  <si>
    <t xml:space="preserve">Detroit</t>
  </si>
  <si>
    <t xml:space="preserve">Las Vegas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</si>
</sst>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rgb="FF000000"/>
      <name val="&quot;Arial&quot;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theme="5"/>
        </patternFill>
      </fill>
    </dxf>
    <dxf>
      <fill>
        <patternFill>
          <bgColor rgb="FFEA433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1" width="68.38"/>
    <col collapsed="false" customWidth="true" hidden="false" outlineLevel="0" max="2" min="2" style="1" width="18.88"/>
  </cols>
  <sheetData>
    <row r="1" customFormat="false" ht="15.75" hidden="false" customHeight="false" outlineLevel="0" collapsed="false">
      <c r="A1" s="2" t="s">
        <v>0</v>
      </c>
    </row>
    <row r="2" customFormat="false" ht="15.75" hidden="false" customHeight="false" outlineLevel="0" collapsed="false">
      <c r="A2" s="2" t="s">
        <v>1</v>
      </c>
      <c r="B2" s="2"/>
      <c r="C2" s="2"/>
    </row>
    <row r="3" customFormat="false" ht="15.75" hidden="false" customHeight="false" outlineLevel="0" collapsed="false">
      <c r="A3" s="2" t="s">
        <v>2</v>
      </c>
      <c r="B3" s="2"/>
      <c r="C3" s="2"/>
    </row>
    <row r="4" customFormat="false" ht="15.75" hidden="false" customHeight="false" outlineLevel="0" collapsed="false">
      <c r="A4" s="2" t="s">
        <v>3</v>
      </c>
      <c r="B4" s="2"/>
      <c r="C4" s="2"/>
    </row>
    <row r="5" customFormat="false" ht="15.75" hidden="false" customHeight="false" outlineLevel="0" collapsed="false">
      <c r="A5" s="2" t="s">
        <v>4</v>
      </c>
      <c r="B5" s="2"/>
      <c r="C5" s="2"/>
    </row>
    <row r="6" customFormat="false" ht="15.75" hidden="false" customHeight="false" outlineLevel="0" collapsed="false">
      <c r="A6" s="2" t="s">
        <v>5</v>
      </c>
      <c r="B6" s="2"/>
      <c r="C6" s="2"/>
    </row>
    <row r="7" customFormat="false" ht="15.75" hidden="false" customHeight="false" outlineLevel="0" collapsed="false">
      <c r="A7" s="2" t="s">
        <v>6</v>
      </c>
      <c r="B7" s="2"/>
      <c r="C7" s="2"/>
    </row>
    <row r="8" customFormat="false" ht="15.75" hidden="false" customHeight="false" outlineLevel="0" collapsed="false">
      <c r="A8" s="2" t="s">
        <v>7</v>
      </c>
      <c r="B8" s="2"/>
      <c r="C8" s="2"/>
    </row>
    <row r="9" customFormat="false" ht="15.75" hidden="false" customHeight="false" outlineLevel="0" collapsed="false">
      <c r="A9" s="2" t="s">
        <v>8</v>
      </c>
      <c r="B9" s="2"/>
      <c r="C9" s="2"/>
    </row>
    <row r="10" customFormat="false" ht="15.75" hidden="false" customHeight="false" outlineLevel="0" collapsed="false">
      <c r="A10" s="2" t="s">
        <v>9</v>
      </c>
      <c r="B10" s="2"/>
      <c r="C10" s="2"/>
    </row>
    <row r="11" customFormat="false" ht="15.75" hidden="false" customHeight="false" outlineLevel="0" collapsed="false">
      <c r="A11" s="2" t="s">
        <v>10</v>
      </c>
      <c r="B11" s="2"/>
      <c r="C11" s="2"/>
    </row>
    <row r="12" customFormat="false" ht="15.75" hidden="false" customHeight="false" outlineLevel="0" collapsed="false">
      <c r="A12" s="2" t="s">
        <v>11</v>
      </c>
      <c r="B12" s="2"/>
      <c r="C12" s="2"/>
    </row>
    <row r="13" customFormat="false" ht="15.75" hidden="false" customHeight="false" outlineLevel="0" collapsed="false">
      <c r="A13" s="2" t="s">
        <v>12</v>
      </c>
      <c r="B13" s="2"/>
      <c r="C13" s="2"/>
    </row>
    <row r="14" customFormat="false" ht="15.75" hidden="false" customHeight="false" outlineLevel="0" collapsed="false">
      <c r="A14" s="2" t="s">
        <v>13</v>
      </c>
      <c r="B14" s="2"/>
      <c r="C14" s="2"/>
    </row>
    <row r="15" customFormat="false" ht="15.75" hidden="false" customHeight="false" outlineLevel="0" collapsed="false">
      <c r="A15" s="2" t="s">
        <v>14</v>
      </c>
      <c r="B15" s="2"/>
      <c r="C15" s="2"/>
    </row>
    <row r="16" customFormat="false" ht="15.75" hidden="false" customHeight="false" outlineLevel="0" collapsed="false">
      <c r="A16" s="2" t="s">
        <v>15</v>
      </c>
      <c r="B16" s="2"/>
      <c r="C16" s="2"/>
    </row>
    <row r="17" customFormat="false" ht="15.75" hidden="false" customHeight="false" outlineLevel="0" collapsed="false">
      <c r="A17" s="2" t="s">
        <v>16</v>
      </c>
    </row>
    <row r="18" customFormat="false" ht="15.75" hidden="false" customHeight="false" outlineLevel="0" collapsed="false">
      <c r="A18" s="2" t="s">
        <v>17</v>
      </c>
      <c r="B18" s="2"/>
    </row>
    <row r="19" customFormat="false" ht="15.75" hidden="false" customHeight="false" outlineLevel="0" collapsed="false">
      <c r="A19" s="2" t="s">
        <v>18</v>
      </c>
      <c r="B19" s="2"/>
    </row>
    <row r="20" customFormat="false" ht="15.75" hidden="false" customHeight="false" outlineLevel="0" collapsed="false">
      <c r="A20" s="2" t="s">
        <v>19</v>
      </c>
      <c r="B20" s="2"/>
    </row>
    <row r="21" customFormat="false" ht="15.75" hidden="false" customHeight="false" outlineLevel="0" collapsed="false">
      <c r="A21" s="2" t="s">
        <v>20</v>
      </c>
      <c r="B21" s="2"/>
    </row>
    <row r="22" customFormat="false" ht="15.75" hidden="false" customHeight="false" outlineLevel="0" collapsed="false">
      <c r="A22" s="2" t="s">
        <v>21</v>
      </c>
      <c r="B22" s="2"/>
    </row>
    <row r="23" customFormat="false" ht="15.75" hidden="false" customHeight="false" outlineLevel="0" collapsed="false">
      <c r="A23" s="2" t="s">
        <v>22</v>
      </c>
      <c r="B23" s="2"/>
    </row>
    <row r="24" customFormat="false" ht="15.75" hidden="false" customHeight="false" outlineLevel="0" collapsed="false">
      <c r="A24" s="2" t="s">
        <v>23</v>
      </c>
      <c r="B24" s="2"/>
    </row>
    <row r="25" customFormat="false" ht="15.75" hidden="false" customHeight="false" outlineLevel="0" collapsed="false">
      <c r="A25" s="2" t="s">
        <v>24</v>
      </c>
      <c r="B25" s="2"/>
    </row>
    <row r="26" customFormat="false" ht="15.75" hidden="false" customHeight="false" outlineLevel="0" collapsed="false">
      <c r="A26" s="2" t="s">
        <v>25</v>
      </c>
      <c r="B26" s="2"/>
    </row>
    <row r="27" customFormat="false" ht="15.75" hidden="false" customHeight="false" outlineLevel="0" collapsed="false">
      <c r="A27" s="2" t="s">
        <v>26</v>
      </c>
      <c r="B27" s="2"/>
    </row>
    <row r="28" customFormat="false" ht="15.75" hidden="false" customHeight="false" outlineLevel="0" collapsed="false">
      <c r="A28" s="2" t="s">
        <v>27</v>
      </c>
      <c r="B28" s="2"/>
    </row>
    <row r="29" customFormat="false" ht="15.75" hidden="false" customHeight="false" outlineLevel="0" collapsed="false">
      <c r="A29" s="2" t="s">
        <v>28</v>
      </c>
      <c r="B29" s="2"/>
    </row>
    <row r="30" customFormat="false" ht="15.75" hidden="false" customHeight="false" outlineLevel="0" collapsed="false">
      <c r="A30" s="2" t="s">
        <v>29</v>
      </c>
      <c r="B30" s="2"/>
    </row>
    <row r="31" customFormat="false" ht="15.75" hidden="false" customHeight="false" outlineLevel="0" collapsed="false">
      <c r="A31" s="2" t="s">
        <v>30</v>
      </c>
      <c r="B31" s="2"/>
    </row>
    <row r="32" customFormat="false" ht="15.75" hidden="false" customHeight="false" outlineLevel="0" collapsed="false">
      <c r="A32" s="2" t="s">
        <v>31</v>
      </c>
      <c r="B32" s="2"/>
    </row>
    <row r="33" customFormat="false" ht="15.75" hidden="false" customHeight="false" outlineLevel="0" collapsed="false">
      <c r="A33" s="2" t="s">
        <v>32</v>
      </c>
      <c r="B33" s="2"/>
    </row>
    <row r="34" customFormat="false" ht="15.75" hidden="false" customHeight="false" outlineLevel="0" collapsed="false">
      <c r="A34" s="2" t="s">
        <v>33</v>
      </c>
      <c r="B34" s="2"/>
    </row>
    <row r="35" customFormat="false" ht="15.75" hidden="false" customHeight="false" outlineLevel="0" collapsed="false">
      <c r="A35" s="2" t="s">
        <v>34</v>
      </c>
      <c r="B35" s="2"/>
    </row>
    <row r="36" customFormat="false" ht="15.75" hidden="false" customHeight="false" outlineLevel="0" collapsed="false">
      <c r="A36" s="2" t="s">
        <v>35</v>
      </c>
      <c r="B36" s="2"/>
    </row>
    <row r="37" customFormat="false" ht="15.75" hidden="false" customHeight="false" outlineLevel="0" collapsed="false">
      <c r="A37" s="2" t="s">
        <v>36</v>
      </c>
      <c r="B37" s="2"/>
    </row>
    <row r="38" customFormat="false" ht="15.75" hidden="false" customHeight="false" outlineLevel="0" collapsed="false">
      <c r="A38" s="2" t="s">
        <v>37</v>
      </c>
      <c r="B38" s="2"/>
    </row>
    <row r="39" customFormat="false" ht="15.75" hidden="false" customHeight="false" outlineLevel="0" collapsed="false">
      <c r="A39" s="2" t="s">
        <v>38</v>
      </c>
      <c r="B39" s="2"/>
    </row>
    <row r="40" customFormat="false" ht="15.75" hidden="false" customHeight="false" outlineLevel="0" collapsed="false">
      <c r="A40" s="2" t="s">
        <v>39</v>
      </c>
      <c r="B40" s="2"/>
    </row>
    <row r="41" customFormat="false" ht="15.75" hidden="false" customHeight="false" outlineLevel="0" collapsed="false">
      <c r="A41" s="2" t="s">
        <v>40</v>
      </c>
      <c r="B41" s="2"/>
    </row>
    <row r="42" customFormat="false" ht="15.75" hidden="false" customHeight="false" outlineLevel="0" collapsed="false">
      <c r="A42" s="2" t="s">
        <v>41</v>
      </c>
      <c r="B42" s="2"/>
    </row>
    <row r="43" customFormat="false" ht="15.75" hidden="false" customHeight="false" outlineLevel="0" collapsed="false">
      <c r="A43" s="2" t="s">
        <v>42</v>
      </c>
      <c r="B43" s="2"/>
    </row>
    <row r="44" customFormat="false" ht="15.75" hidden="false" customHeight="false" outlineLevel="0" collapsed="false">
      <c r="A44" s="2" t="s">
        <v>43</v>
      </c>
      <c r="B44" s="2"/>
    </row>
    <row r="45" customFormat="false" ht="15.75" hidden="false" customHeight="false" outlineLevel="0" collapsed="false">
      <c r="A45" s="2" t="s">
        <v>44</v>
      </c>
      <c r="B45" s="2"/>
    </row>
    <row r="46" customFormat="false" ht="15.75" hidden="false" customHeight="false" outlineLevel="0" collapsed="false">
      <c r="A46" s="2" t="s">
        <v>45</v>
      </c>
      <c r="B46" s="2"/>
    </row>
    <row r="47" customFormat="false" ht="15.75" hidden="false" customHeight="false" outlineLevel="0" collapsed="false">
      <c r="A47" s="2" t="s">
        <v>46</v>
      </c>
      <c r="B47" s="2"/>
    </row>
    <row r="48" customFormat="false" ht="15.75" hidden="false" customHeight="false" outlineLevel="0" collapsed="false">
      <c r="A48" s="2" t="s">
        <v>23</v>
      </c>
      <c r="B48" s="2"/>
    </row>
    <row r="49" customFormat="false" ht="15.75" hidden="false" customHeight="false" outlineLevel="0" collapsed="false">
      <c r="A49" s="2" t="s">
        <v>47</v>
      </c>
      <c r="B49" s="2"/>
    </row>
    <row r="50" customFormat="false" ht="15.75" hidden="false" customHeight="false" outlineLevel="0" collapsed="false">
      <c r="A50" s="2" t="s">
        <v>48</v>
      </c>
      <c r="B50" s="2"/>
    </row>
    <row r="51" customFormat="false" ht="15.75" hidden="false" customHeight="false" outlineLevel="0" collapsed="false">
      <c r="A51" s="2" t="s">
        <v>49</v>
      </c>
      <c r="B51" s="2"/>
    </row>
    <row r="52" customFormat="false" ht="15.75" hidden="false" customHeight="false" outlineLevel="0" collapsed="false">
      <c r="A52" s="2" t="s">
        <v>50</v>
      </c>
      <c r="B52" s="2"/>
    </row>
    <row r="53" customFormat="false" ht="15.75" hidden="false" customHeight="false" outlineLevel="0" collapsed="false">
      <c r="A53" s="2" t="s">
        <v>51</v>
      </c>
      <c r="B53" s="2"/>
    </row>
    <row r="54" customFormat="false" ht="15.75" hidden="false" customHeight="false" outlineLevel="0" collapsed="false">
      <c r="A54" s="2" t="s">
        <v>26</v>
      </c>
      <c r="B54" s="2"/>
    </row>
    <row r="55" customFormat="false" ht="15.75" hidden="false" customHeight="false" outlineLevel="0" collapsed="false">
      <c r="A55" s="2" t="s">
        <v>52</v>
      </c>
      <c r="B55" s="2"/>
    </row>
    <row r="56" customFormat="false" ht="15.75" hidden="false" customHeight="false" outlineLevel="0" collapsed="false">
      <c r="A56" s="2" t="s">
        <v>29</v>
      </c>
      <c r="B56" s="2"/>
    </row>
    <row r="57" customFormat="false" ht="15.75" hidden="false" customHeight="false" outlineLevel="0" collapsed="false">
      <c r="A57" s="2" t="s">
        <v>53</v>
      </c>
      <c r="B57" s="2"/>
    </row>
    <row r="58" customFormat="false" ht="15.75" hidden="false" customHeight="false" outlineLevel="0" collapsed="false">
      <c r="A58" s="2" t="s">
        <v>54</v>
      </c>
      <c r="B58" s="2"/>
    </row>
    <row r="59" customFormat="false" ht="15.75" hidden="false" customHeight="false" outlineLevel="0" collapsed="false">
      <c r="A59" s="2" t="s">
        <v>55</v>
      </c>
      <c r="B59" s="2"/>
    </row>
    <row r="60" customFormat="false" ht="15.75" hidden="false" customHeight="false" outlineLevel="0" collapsed="false">
      <c r="A60" s="2" t="s">
        <v>56</v>
      </c>
      <c r="B60" s="2"/>
    </row>
    <row r="61" customFormat="false" ht="15.75" hidden="false" customHeight="false" outlineLevel="0" collapsed="false">
      <c r="A61" s="2" t="s">
        <v>35</v>
      </c>
      <c r="B61" s="2"/>
    </row>
    <row r="62" customFormat="false" ht="15.75" hidden="false" customHeight="false" outlineLevel="0" collapsed="false">
      <c r="A62" s="2" t="s">
        <v>57</v>
      </c>
      <c r="B62" s="2"/>
    </row>
    <row r="63" customFormat="false" ht="15.75" hidden="false" customHeight="false" outlineLevel="0" collapsed="false">
      <c r="A63" s="2" t="s">
        <v>58</v>
      </c>
      <c r="B63" s="2"/>
    </row>
    <row r="64" customFormat="false" ht="15.75" hidden="false" customHeight="false" outlineLevel="0" collapsed="false">
      <c r="A64" s="2" t="s">
        <v>59</v>
      </c>
      <c r="B64" s="2"/>
    </row>
    <row r="65" customFormat="false" ht="15.75" hidden="false" customHeight="false" outlineLevel="0" collapsed="false">
      <c r="A65" s="2" t="s">
        <v>60</v>
      </c>
      <c r="B65" s="2"/>
    </row>
    <row r="66" customFormat="false" ht="15.75" hidden="false" customHeight="false" outlineLevel="0" collapsed="false">
      <c r="A66" s="2"/>
    </row>
    <row r="67" customFormat="false" ht="15.75" hidden="false" customHeight="false" outlineLevel="0" collapsed="false">
      <c r="A67" s="2"/>
    </row>
    <row r="68" customFormat="false" ht="15.75" hidden="false" customHeight="false" outlineLevel="0" collapsed="false">
      <c r="A68" s="2"/>
    </row>
    <row r="69" customFormat="false" ht="15.75" hidden="false" customHeight="false" outlineLevel="0" collapsed="false">
      <c r="A69" s="2"/>
    </row>
    <row r="70" customFormat="false" ht="15.75" hidden="false" customHeight="false" outlineLevel="0" collapsed="false">
      <c r="A70" s="2"/>
    </row>
    <row r="71" customFormat="false" ht="15.75" hidden="false" customHeight="false" outlineLevel="0" collapsed="false">
      <c r="A71" s="2"/>
    </row>
    <row r="72" customFormat="false" ht="15.75" hidden="false" customHeight="false" outlineLevel="0" collapsed="false">
      <c r="A72" s="2"/>
    </row>
    <row r="73" customFormat="false" ht="15.75" hidden="false" customHeight="false" outlineLevel="0" collapsed="false">
      <c r="A73" s="2"/>
    </row>
    <row r="74" customFormat="false" ht="15.75" hidden="false" customHeight="false" outlineLevel="0" collapsed="false">
      <c r="A74" s="2"/>
    </row>
    <row r="75" customFormat="false" ht="15.75" hidden="false" customHeight="false" outlineLevel="0" collapsed="false">
      <c r="A75" s="2"/>
    </row>
    <row r="76" customFormat="false" ht="15.75" hidden="false" customHeight="false" outlineLevel="0" collapsed="false">
      <c r="A76" s="2"/>
    </row>
    <row r="77" customFormat="false" ht="15.75" hidden="false" customHeight="false" outlineLevel="0" collapsed="false">
      <c r="A77" s="2"/>
    </row>
    <row r="78" customFormat="false" ht="15.75" hidden="false" customHeight="false" outlineLevel="0" collapsed="false">
      <c r="A78" s="2"/>
    </row>
    <row r="79" customFormat="false" ht="15.75" hidden="false" customHeight="false" outlineLevel="0" collapsed="false">
      <c r="A79" s="2"/>
    </row>
    <row r="80" customFormat="false" ht="15.75" hidden="false" customHeight="false" outlineLevel="0" collapsed="false">
      <c r="A80" s="2"/>
    </row>
    <row r="81" customFormat="false" ht="15.75" hidden="false" customHeight="false" outlineLevel="0" collapsed="false">
      <c r="A81" s="2"/>
    </row>
    <row r="82" customFormat="false" ht="15.75" hidden="false" customHeight="false" outlineLevel="0" collapsed="false">
      <c r="A82" s="2"/>
    </row>
    <row r="83" customFormat="false" ht="15.75" hidden="false" customHeight="false" outlineLevel="0" collapsed="false">
      <c r="A83" s="2"/>
    </row>
    <row r="84" customFormat="false" ht="15.75" hidden="false" customHeight="false" outlineLevel="0" collapsed="false">
      <c r="A84" s="2"/>
    </row>
    <row r="85" customFormat="false" ht="15.75" hidden="false" customHeight="false" outlineLevel="0" collapsed="false">
      <c r="A85" s="2"/>
    </row>
    <row r="86" customFormat="false" ht="15.75" hidden="false" customHeight="false" outlineLevel="0" collapsed="false">
      <c r="A86" s="2"/>
    </row>
    <row r="87" customFormat="false" ht="15.75" hidden="false" customHeight="false" outlineLevel="0" collapsed="false">
      <c r="A87" s="2"/>
    </row>
    <row r="88" customFormat="false" ht="15.75" hidden="false" customHeight="false" outlineLevel="0" collapsed="false">
      <c r="A88" s="2"/>
    </row>
    <row r="89" customFormat="false" ht="15.75" hidden="false" customHeight="false" outlineLevel="0" collapsed="false">
      <c r="A89" s="2"/>
    </row>
    <row r="90" customFormat="false" ht="15.75" hidden="false" customHeight="false" outlineLevel="0" collapsed="false">
      <c r="A90" s="2"/>
    </row>
    <row r="91" customFormat="false" ht="15.75" hidden="false" customHeight="false" outlineLevel="0" collapsed="false">
      <c r="A91" s="2"/>
    </row>
    <row r="92" customFormat="false" ht="15.75" hidden="false" customHeight="false" outlineLevel="0" collapsed="false">
      <c r="A92" s="2"/>
    </row>
    <row r="93" customFormat="false" ht="15.75" hidden="false" customHeight="false" outlineLevel="0" collapsed="false">
      <c r="A93" s="2"/>
    </row>
    <row r="94" customFormat="false" ht="15.75" hidden="false" customHeight="false" outlineLevel="0" collapsed="false">
      <c r="A94" s="2"/>
    </row>
    <row r="95" customFormat="false" ht="15.75" hidden="false" customHeight="false" outlineLevel="0" collapsed="false">
      <c r="A95" s="2"/>
    </row>
    <row r="96" customFormat="false" ht="15.75" hidden="false" customHeight="false" outlineLevel="0" collapsed="false">
      <c r="A96" s="2"/>
    </row>
    <row r="97" customFormat="false" ht="15.75" hidden="false" customHeight="false" outlineLevel="0" collapsed="false">
      <c r="A97" s="2"/>
    </row>
    <row r="98" customFormat="false" ht="15.75" hidden="false" customHeight="false" outlineLevel="0" collapsed="false">
      <c r="A98" s="2"/>
    </row>
    <row r="99" customFormat="false" ht="15.75" hidden="false" customHeight="false" outlineLevel="0" collapsed="false">
      <c r="A99" s="2"/>
    </row>
    <row r="100" customFormat="false" ht="15.75" hidden="false" customHeight="false" outlineLevel="0" collapsed="false">
      <c r="A100" s="2"/>
    </row>
    <row r="101" customFormat="false" ht="15.75" hidden="false" customHeight="false" outlineLevel="0" collapsed="false">
      <c r="A101" s="2"/>
    </row>
    <row r="102" customFormat="false" ht="15.75" hidden="false" customHeight="false" outlineLevel="0" collapsed="false">
      <c r="A102" s="2"/>
    </row>
    <row r="103" customFormat="false" ht="15.75" hidden="false" customHeight="false" outlineLevel="0" collapsed="false">
      <c r="A103" s="2"/>
    </row>
    <row r="104" customFormat="false" ht="15.75" hidden="false" customHeight="false" outlineLevel="0" collapsed="false">
      <c r="A104" s="2"/>
    </row>
    <row r="105" customFormat="false" ht="15.75" hidden="false" customHeight="false" outlineLevel="0" collapsed="false">
      <c r="A105" s="2"/>
    </row>
    <row r="106" customFormat="false" ht="15.75" hidden="false" customHeight="false" outlineLevel="0" collapsed="false">
      <c r="A106" s="2"/>
    </row>
    <row r="107" customFormat="false" ht="15.75" hidden="false" customHeight="false" outlineLevel="0" collapsed="false">
      <c r="A107" s="2"/>
    </row>
    <row r="108" customFormat="false" ht="15.75" hidden="false" customHeight="false" outlineLevel="0" collapsed="false">
      <c r="A108" s="2"/>
    </row>
    <row r="109" customFormat="false" ht="15.75" hidden="false" customHeight="false" outlineLevel="0" collapsed="false">
      <c r="A109" s="2"/>
    </row>
    <row r="110" customFormat="false" ht="15.75" hidden="false" customHeight="false" outlineLevel="0" collapsed="false">
      <c r="A110" s="2"/>
    </row>
    <row r="111" customFormat="false" ht="15.75" hidden="false" customHeight="false" outlineLevel="0" collapsed="false">
      <c r="A111" s="2"/>
    </row>
    <row r="112" customFormat="false" ht="15.75" hidden="false" customHeight="false" outlineLevel="0" collapsed="false">
      <c r="A112" s="2"/>
    </row>
    <row r="113" customFormat="false" ht="15.75" hidden="false" customHeight="false" outlineLevel="0" collapsed="false">
      <c r="A113" s="2"/>
    </row>
    <row r="114" customFormat="false" ht="15.75" hidden="false" customHeight="false" outlineLevel="0" collapsed="false">
      <c r="A114" s="2"/>
    </row>
    <row r="115" customFormat="false" ht="15.75" hidden="false" customHeight="false" outlineLevel="0" collapsed="false">
      <c r="A115" s="2"/>
    </row>
    <row r="116" customFormat="false" ht="15.75" hidden="false" customHeight="false" outlineLevel="0" collapsed="false">
      <c r="A116" s="2"/>
    </row>
    <row r="117" customFormat="false" ht="15.75" hidden="false" customHeight="false" outlineLevel="0" collapsed="false">
      <c r="A117" s="2"/>
    </row>
    <row r="118" customFormat="false" ht="15.75" hidden="false" customHeight="false" outlineLevel="0" collapsed="false">
      <c r="A118" s="2"/>
    </row>
    <row r="119" customFormat="false" ht="15.75" hidden="false" customHeight="false" outlineLevel="0" collapsed="false">
      <c r="A119" s="2"/>
    </row>
    <row r="120" customFormat="false" ht="15.75" hidden="false" customHeight="false" outlineLevel="0" collapsed="false">
      <c r="A120" s="2"/>
    </row>
    <row r="121" customFormat="false" ht="15.75" hidden="false" customHeight="false" outlineLevel="0" collapsed="false">
      <c r="A121" s="2"/>
    </row>
    <row r="122" customFormat="false" ht="15.75" hidden="false" customHeight="false" outlineLevel="0" collapsed="false">
      <c r="A122" s="2"/>
    </row>
    <row r="123" customFormat="false" ht="15.75" hidden="false" customHeight="false" outlineLevel="0" collapsed="false">
      <c r="A123" s="2"/>
    </row>
    <row r="124" customFormat="false" ht="15.75" hidden="false" customHeight="false" outlineLevel="0" collapsed="false">
      <c r="A124" s="2"/>
    </row>
    <row r="125" customFormat="false" ht="15.75" hidden="false" customHeight="false" outlineLevel="0" collapsed="false">
      <c r="A125" s="2"/>
    </row>
    <row r="126" customFormat="false" ht="15.75" hidden="false" customHeight="false" outlineLevel="0" collapsed="false">
      <c r="A126" s="2"/>
    </row>
    <row r="127" customFormat="false" ht="15.75" hidden="false" customHeight="false" outlineLevel="0" collapsed="false">
      <c r="A127" s="2"/>
    </row>
    <row r="128" customFormat="false" ht="15.75" hidden="false" customHeight="false" outlineLevel="0" collapsed="false">
      <c r="A128" s="2"/>
    </row>
    <row r="129" customFormat="false" ht="15.75" hidden="false" customHeight="false" outlineLevel="0" collapsed="false">
      <c r="A129" s="2"/>
    </row>
    <row r="130" customFormat="false" ht="15.75" hidden="false" customHeight="false" outlineLevel="0" collapsed="false">
      <c r="A130" s="2"/>
    </row>
    <row r="131" customFormat="false" ht="15.75" hidden="false" customHeight="false" outlineLevel="0" collapsed="false">
      <c r="A131" s="2"/>
    </row>
    <row r="132" customFormat="false" ht="15.75" hidden="false" customHeight="false" outlineLevel="0" collapsed="false">
      <c r="A132" s="2"/>
    </row>
    <row r="133" customFormat="false" ht="15.75" hidden="false" customHeight="false" outlineLevel="0" collapsed="false">
      <c r="A133" s="2"/>
    </row>
    <row r="134" customFormat="false" ht="15.75" hidden="false" customHeight="false" outlineLevel="0" collapsed="false">
      <c r="A134" s="2"/>
    </row>
    <row r="135" customFormat="false" ht="15.75" hidden="false" customHeight="false" outlineLevel="0" collapsed="false">
      <c r="A135" s="2"/>
    </row>
    <row r="136" customFormat="false" ht="15.75" hidden="false" customHeight="false" outlineLevel="0" collapsed="false">
      <c r="A136" s="2"/>
    </row>
    <row r="137" customFormat="false" ht="15.75" hidden="false" customHeight="false" outlineLevel="0" collapsed="false">
      <c r="A137" s="2"/>
    </row>
    <row r="138" customFormat="false" ht="15.75" hidden="false" customHeight="false" outlineLevel="0" collapsed="false">
      <c r="A138" s="2"/>
    </row>
    <row r="139" customFormat="false" ht="15.75" hidden="false" customHeight="false" outlineLevel="0" collapsed="false">
      <c r="A139" s="2"/>
    </row>
    <row r="140" customFormat="false" ht="15.75" hidden="false" customHeight="false" outlineLevel="0" collapsed="false">
      <c r="A140" s="2"/>
    </row>
    <row r="141" customFormat="false" ht="15.75" hidden="false" customHeight="false" outlineLevel="0" collapsed="false">
      <c r="A141" s="2"/>
    </row>
    <row r="142" customFormat="false" ht="15.75" hidden="false" customHeight="false" outlineLevel="0" collapsed="false">
      <c r="A142" s="2"/>
    </row>
    <row r="143" customFormat="false" ht="15.75" hidden="false" customHeight="false" outlineLevel="0" collapsed="false">
      <c r="A143" s="2"/>
    </row>
    <row r="144" customFormat="false" ht="15.75" hidden="false" customHeight="false" outlineLevel="0" collapsed="false">
      <c r="A144" s="2"/>
    </row>
    <row r="145" customFormat="false" ht="15.75" hidden="false" customHeight="false" outlineLevel="0" collapsed="false">
      <c r="A145" s="2"/>
    </row>
    <row r="146" customFormat="false" ht="15.75" hidden="false" customHeight="false" outlineLevel="0" collapsed="false">
      <c r="A146" s="2"/>
    </row>
    <row r="147" customFormat="false" ht="15.75" hidden="false" customHeight="false" outlineLevel="0" collapsed="false">
      <c r="A147" s="2"/>
    </row>
    <row r="148" customFormat="false" ht="15.75" hidden="false" customHeight="false" outlineLevel="0" collapsed="false">
      <c r="A148" s="2"/>
    </row>
    <row r="149" customFormat="false" ht="15.75" hidden="false" customHeight="false" outlineLevel="0" collapsed="false">
      <c r="A149" s="2"/>
    </row>
    <row r="150" customFormat="false" ht="15.75" hidden="false" customHeight="false" outlineLevel="0" collapsed="false">
      <c r="A150" s="2"/>
    </row>
    <row r="151" customFormat="false" ht="15.75" hidden="false" customHeight="false" outlineLevel="0" collapsed="false">
      <c r="A151" s="2"/>
    </row>
    <row r="152" customFormat="false" ht="15.75" hidden="false" customHeight="false" outlineLevel="0" collapsed="false">
      <c r="A152" s="2"/>
    </row>
    <row r="153" customFormat="false" ht="15.75" hidden="false" customHeight="false" outlineLevel="0" collapsed="false">
      <c r="A153" s="2"/>
    </row>
    <row r="154" customFormat="false" ht="15.75" hidden="false" customHeight="false" outlineLevel="0" collapsed="false">
      <c r="A154" s="2"/>
    </row>
    <row r="155" customFormat="false" ht="15.75" hidden="false" customHeight="false" outlineLevel="0" collapsed="false">
      <c r="A155" s="2"/>
    </row>
    <row r="156" customFormat="false" ht="15.75" hidden="false" customHeight="false" outlineLevel="0" collapsed="false">
      <c r="A156" s="2"/>
    </row>
    <row r="157" customFormat="false" ht="15.75" hidden="false" customHeight="false" outlineLevel="0" collapsed="false">
      <c r="A157" s="2"/>
    </row>
    <row r="158" customFormat="false" ht="15.75" hidden="false" customHeight="false" outlineLevel="0" collapsed="false">
      <c r="A158" s="2"/>
    </row>
    <row r="159" customFormat="false" ht="15.75" hidden="false" customHeight="false" outlineLevel="0" collapsed="false">
      <c r="A159" s="2"/>
    </row>
    <row r="160" customFormat="false" ht="15.75" hidden="false" customHeight="false" outlineLevel="0" collapsed="false">
      <c r="A160" s="2"/>
    </row>
    <row r="161" customFormat="false" ht="15.75" hidden="false" customHeight="false" outlineLevel="0" collapsed="false">
      <c r="A161" s="2"/>
    </row>
    <row r="162" customFormat="false" ht="15.75" hidden="false" customHeight="false" outlineLevel="0" collapsed="false">
      <c r="A162" s="2"/>
    </row>
    <row r="163" customFormat="false" ht="15.75" hidden="false" customHeight="false" outlineLevel="0" collapsed="false">
      <c r="A163" s="2"/>
    </row>
    <row r="164" customFormat="false" ht="15.75" hidden="false" customHeight="false" outlineLevel="0" collapsed="false">
      <c r="A164" s="2"/>
    </row>
    <row r="165" customFormat="false" ht="15.75" hidden="false" customHeight="false" outlineLevel="0" collapsed="false">
      <c r="A165" s="2"/>
    </row>
    <row r="166" customFormat="false" ht="15.75" hidden="false" customHeight="false" outlineLevel="0" collapsed="false">
      <c r="A166" s="2"/>
    </row>
    <row r="167" customFormat="false" ht="15.75" hidden="false" customHeight="false" outlineLevel="0" collapsed="false">
      <c r="A167" s="2"/>
    </row>
    <row r="168" customFormat="false" ht="15.75" hidden="false" customHeight="false" outlineLevel="0" collapsed="false">
      <c r="A168" s="2"/>
    </row>
    <row r="169" customFormat="false" ht="15.75" hidden="false" customHeight="false" outlineLevel="0" collapsed="false">
      <c r="A169" s="2"/>
    </row>
    <row r="170" customFormat="false" ht="15.75" hidden="false" customHeight="false" outlineLevel="0" collapsed="false">
      <c r="A170" s="2"/>
    </row>
    <row r="171" customFormat="false" ht="15.75" hidden="false" customHeight="false" outlineLevel="0" collapsed="false">
      <c r="A171" s="2"/>
    </row>
    <row r="172" customFormat="false" ht="15.75" hidden="false" customHeight="false" outlineLevel="0" collapsed="false">
      <c r="A172" s="2"/>
    </row>
    <row r="173" customFormat="false" ht="15.75" hidden="false" customHeight="false" outlineLevel="0" collapsed="false">
      <c r="A173" s="2"/>
    </row>
    <row r="174" customFormat="false" ht="15.75" hidden="false" customHeight="false" outlineLevel="0" collapsed="false">
      <c r="A174" s="2"/>
    </row>
    <row r="175" customFormat="false" ht="15.75" hidden="false" customHeight="false" outlineLevel="0" collapsed="false">
      <c r="A175" s="2"/>
    </row>
    <row r="176" customFormat="false" ht="15.75" hidden="false" customHeight="false" outlineLevel="0" collapsed="false">
      <c r="A176" s="2"/>
    </row>
    <row r="177" customFormat="false" ht="15.75" hidden="false" customHeight="false" outlineLevel="0" collapsed="false">
      <c r="A177" s="2"/>
    </row>
    <row r="178" customFormat="false" ht="15.75" hidden="false" customHeight="false" outlineLevel="0" collapsed="false">
      <c r="A178" s="2"/>
    </row>
    <row r="179" customFormat="false" ht="15.75" hidden="false" customHeight="false" outlineLevel="0" collapsed="false">
      <c r="A179" s="2"/>
    </row>
    <row r="180" customFormat="false" ht="15.75" hidden="false" customHeight="false" outlineLevel="0" collapsed="false">
      <c r="A180" s="2"/>
    </row>
    <row r="181" customFormat="false" ht="15.75" hidden="false" customHeight="false" outlineLevel="0" collapsed="false">
      <c r="A181" s="2"/>
    </row>
    <row r="182" customFormat="false" ht="15.75" hidden="false" customHeight="false" outlineLevel="0" collapsed="false">
      <c r="A182" s="2"/>
    </row>
    <row r="183" customFormat="false" ht="15.75" hidden="false" customHeight="false" outlineLevel="0" collapsed="false">
      <c r="A183" s="2"/>
    </row>
    <row r="184" customFormat="false" ht="15.75" hidden="false" customHeight="false" outlineLevel="0" collapsed="false">
      <c r="A184" s="2"/>
    </row>
    <row r="185" customFormat="false" ht="15.75" hidden="false" customHeight="false" outlineLevel="0" collapsed="false">
      <c r="A185" s="2"/>
    </row>
    <row r="186" customFormat="false" ht="15.75" hidden="false" customHeight="false" outlineLevel="0" collapsed="false">
      <c r="A186" s="2"/>
    </row>
    <row r="187" customFormat="false" ht="15.75" hidden="false" customHeight="false" outlineLevel="0" collapsed="false">
      <c r="A187" s="2"/>
    </row>
    <row r="188" customFormat="false" ht="15.75" hidden="false" customHeight="false" outlineLevel="0" collapsed="false">
      <c r="A188" s="2"/>
    </row>
    <row r="189" customFormat="false" ht="15.75" hidden="false" customHeight="false" outlineLevel="0" collapsed="false">
      <c r="A189" s="2"/>
    </row>
    <row r="190" customFormat="false" ht="15.75" hidden="false" customHeight="false" outlineLevel="0" collapsed="false">
      <c r="A190" s="2"/>
    </row>
    <row r="191" customFormat="false" ht="15.75" hidden="false" customHeight="false" outlineLevel="0" collapsed="false">
      <c r="A191" s="2"/>
    </row>
    <row r="192" customFormat="false" ht="15.75" hidden="false" customHeight="false" outlineLevel="0" collapsed="false">
      <c r="A192" s="2"/>
    </row>
    <row r="193" customFormat="false" ht="15.75" hidden="false" customHeight="false" outlineLevel="0" collapsed="false">
      <c r="A193" s="2"/>
    </row>
    <row r="194" customFormat="false" ht="15.75" hidden="false" customHeight="false" outlineLevel="0" collapsed="false">
      <c r="A194" s="2"/>
    </row>
    <row r="195" customFormat="false" ht="15.75" hidden="false" customHeight="false" outlineLevel="0" collapsed="false">
      <c r="A195" s="2"/>
    </row>
    <row r="196" customFormat="false" ht="15.75" hidden="false" customHeight="false" outlineLevel="0" collapsed="false">
      <c r="A196" s="2"/>
    </row>
    <row r="197" customFormat="false" ht="15.75" hidden="false" customHeight="false" outlineLevel="0" collapsed="false">
      <c r="A197" s="2"/>
    </row>
    <row r="198" customFormat="false" ht="15.75" hidden="false" customHeight="false" outlineLevel="0" collapsed="false">
      <c r="A198" s="2"/>
    </row>
    <row r="199" customFormat="false" ht="15.75" hidden="false" customHeight="false" outlineLevel="0" collapsed="false">
      <c r="A199" s="2"/>
    </row>
    <row r="200" customFormat="false" ht="15.75" hidden="false" customHeight="false" outlineLevel="0" collapsed="false">
      <c r="A200" s="2"/>
    </row>
    <row r="201" customFormat="false" ht="15.75" hidden="false" customHeight="false" outlineLevel="0" collapsed="false">
      <c r="A201" s="2"/>
    </row>
    <row r="202" customFormat="false" ht="15.75" hidden="false" customHeight="false" outlineLevel="0" collapsed="false">
      <c r="A202" s="2"/>
    </row>
    <row r="203" customFormat="false" ht="15.75" hidden="false" customHeight="false" outlineLevel="0" collapsed="false">
      <c r="A203" s="2"/>
    </row>
    <row r="204" customFormat="false" ht="15.75" hidden="false" customHeight="false" outlineLevel="0" collapsed="false">
      <c r="A204" s="2"/>
    </row>
    <row r="205" customFormat="false" ht="15.75" hidden="false" customHeight="false" outlineLevel="0" collapsed="false">
      <c r="A205" s="2"/>
    </row>
    <row r="206" customFormat="false" ht="15.75" hidden="false" customHeight="false" outlineLevel="0" collapsed="false">
      <c r="A206" s="2"/>
    </row>
    <row r="207" customFormat="false" ht="15.75" hidden="false" customHeight="false" outlineLevel="0" collapsed="false">
      <c r="A207" s="2"/>
    </row>
    <row r="208" customFormat="false" ht="15.75" hidden="false" customHeight="false" outlineLevel="0" collapsed="false">
      <c r="A208" s="2"/>
    </row>
    <row r="209" customFormat="false" ht="15.75" hidden="false" customHeight="false" outlineLevel="0" collapsed="false">
      <c r="A209" s="2"/>
    </row>
    <row r="210" customFormat="false" ht="15.75" hidden="false" customHeight="false" outlineLevel="0" collapsed="false">
      <c r="A210" s="2"/>
    </row>
    <row r="211" customFormat="false" ht="15.75" hidden="false" customHeight="false" outlineLevel="0" collapsed="false">
      <c r="A211" s="2"/>
    </row>
    <row r="212" customFormat="false" ht="15.75" hidden="false" customHeight="false" outlineLevel="0" collapsed="false">
      <c r="A212" s="2"/>
    </row>
    <row r="213" customFormat="false" ht="15.75" hidden="false" customHeight="false" outlineLevel="0" collapsed="false">
      <c r="A213" s="2"/>
    </row>
    <row r="214" customFormat="false" ht="15.75" hidden="false" customHeight="false" outlineLevel="0" collapsed="false">
      <c r="A214" s="2"/>
    </row>
    <row r="215" customFormat="false" ht="15.75" hidden="false" customHeight="false" outlineLevel="0" collapsed="false">
      <c r="A215" s="2"/>
    </row>
    <row r="216" customFormat="false" ht="15.75" hidden="false" customHeight="false" outlineLevel="0" collapsed="false">
      <c r="A216" s="2"/>
    </row>
    <row r="217" customFormat="false" ht="15.75" hidden="false" customHeight="false" outlineLevel="0" collapsed="false">
      <c r="A217" s="2"/>
    </row>
    <row r="218" customFormat="false" ht="15.75" hidden="false" customHeight="false" outlineLevel="0" collapsed="false">
      <c r="A218" s="2"/>
    </row>
    <row r="219" customFormat="false" ht="15.75" hidden="false" customHeight="false" outlineLevel="0" collapsed="false">
      <c r="A219" s="2"/>
    </row>
    <row r="220" customFormat="false" ht="15.75" hidden="false" customHeight="false" outlineLevel="0" collapsed="false">
      <c r="A220" s="2"/>
    </row>
    <row r="221" customFormat="false" ht="15.75" hidden="false" customHeight="false" outlineLevel="0" collapsed="false">
      <c r="A221" s="2"/>
    </row>
    <row r="222" customFormat="false" ht="15.75" hidden="false" customHeight="false" outlineLevel="0" collapsed="false">
      <c r="A222" s="2"/>
    </row>
    <row r="223" customFormat="false" ht="15.75" hidden="false" customHeight="false" outlineLevel="0" collapsed="false">
      <c r="A223" s="2"/>
    </row>
    <row r="224" customFormat="false" ht="15.75" hidden="false" customHeight="false" outlineLevel="0" collapsed="false">
      <c r="A224" s="2"/>
    </row>
    <row r="225" customFormat="false" ht="15.75" hidden="false" customHeight="false" outlineLevel="0" collapsed="false">
      <c r="A225" s="2"/>
    </row>
    <row r="226" customFormat="false" ht="15.75" hidden="false" customHeight="false" outlineLevel="0" collapsed="false">
      <c r="A226" s="2"/>
    </row>
    <row r="227" customFormat="false" ht="15.75" hidden="false" customHeight="false" outlineLevel="0" collapsed="false">
      <c r="A227" s="2"/>
    </row>
    <row r="228" customFormat="false" ht="15.75" hidden="false" customHeight="false" outlineLevel="0" collapsed="false">
      <c r="A228" s="2"/>
    </row>
    <row r="229" customFormat="false" ht="15.75" hidden="false" customHeight="false" outlineLevel="0" collapsed="false">
      <c r="A229" s="2"/>
    </row>
    <row r="230" customFormat="false" ht="15.75" hidden="false" customHeight="false" outlineLevel="0" collapsed="false">
      <c r="A230" s="2"/>
    </row>
    <row r="231" customFormat="false" ht="15.75" hidden="false" customHeight="false" outlineLevel="0" collapsed="false">
      <c r="A231" s="2"/>
    </row>
    <row r="232" customFormat="false" ht="15.75" hidden="false" customHeight="false" outlineLevel="0" collapsed="false">
      <c r="A232" s="2"/>
    </row>
    <row r="233" customFormat="false" ht="15.75" hidden="false" customHeight="false" outlineLevel="0" collapsed="false">
      <c r="A233" s="2"/>
    </row>
    <row r="234" customFormat="false" ht="15.75" hidden="false" customHeight="false" outlineLevel="0" collapsed="false">
      <c r="A234" s="2"/>
    </row>
    <row r="235" customFormat="false" ht="15.75" hidden="false" customHeight="false" outlineLevel="0" collapsed="false">
      <c r="A235" s="2"/>
    </row>
    <row r="236" customFormat="false" ht="15.75" hidden="false" customHeight="false" outlineLevel="0" collapsed="false">
      <c r="A236" s="2"/>
    </row>
    <row r="237" customFormat="false" ht="15.75" hidden="false" customHeight="false" outlineLevel="0" collapsed="false">
      <c r="A237" s="2"/>
    </row>
    <row r="238" customFormat="false" ht="15.75" hidden="false" customHeight="false" outlineLevel="0" collapsed="false">
      <c r="A238" s="2"/>
    </row>
    <row r="239" customFormat="false" ht="15.75" hidden="false" customHeight="false" outlineLevel="0" collapsed="false">
      <c r="A239" s="2"/>
    </row>
    <row r="240" customFormat="false" ht="15.75" hidden="false" customHeight="false" outlineLevel="0" collapsed="false">
      <c r="A240" s="2"/>
    </row>
    <row r="241" customFormat="false" ht="15.75" hidden="false" customHeight="false" outlineLevel="0" collapsed="false">
      <c r="A241" s="2"/>
    </row>
    <row r="242" customFormat="false" ht="15.75" hidden="false" customHeight="false" outlineLevel="0" collapsed="false">
      <c r="A242" s="2"/>
    </row>
    <row r="243" customFormat="false" ht="15.75" hidden="false" customHeight="false" outlineLevel="0" collapsed="false">
      <c r="A243" s="2"/>
    </row>
    <row r="244" customFormat="false" ht="15.75" hidden="false" customHeight="false" outlineLevel="0" collapsed="false">
      <c r="A244" s="2"/>
    </row>
    <row r="245" customFormat="false" ht="15.75" hidden="false" customHeight="false" outlineLevel="0" collapsed="false">
      <c r="A245" s="2"/>
    </row>
    <row r="246" customFormat="false" ht="15.75" hidden="false" customHeight="false" outlineLevel="0" collapsed="false">
      <c r="A246" s="2"/>
    </row>
    <row r="247" customFormat="false" ht="15.75" hidden="false" customHeight="false" outlineLevel="0" collapsed="false">
      <c r="A247" s="2"/>
    </row>
    <row r="248" customFormat="false" ht="15.75" hidden="false" customHeight="false" outlineLevel="0" collapsed="false">
      <c r="A248" s="2"/>
    </row>
    <row r="249" customFormat="false" ht="15.75" hidden="false" customHeight="false" outlineLevel="0" collapsed="false">
      <c r="A249" s="2"/>
    </row>
    <row r="250" customFormat="false" ht="15.75" hidden="false" customHeight="false" outlineLevel="0" collapsed="false">
      <c r="A250" s="2"/>
    </row>
    <row r="251" customFormat="false" ht="15.75" hidden="false" customHeight="false" outlineLevel="0" collapsed="false">
      <c r="A251" s="2"/>
    </row>
    <row r="252" customFormat="false" ht="15.75" hidden="false" customHeight="false" outlineLevel="0" collapsed="false">
      <c r="A252" s="2"/>
    </row>
    <row r="253" customFormat="false" ht="15.75" hidden="false" customHeight="false" outlineLevel="0" collapsed="false">
      <c r="A253" s="2"/>
    </row>
    <row r="254" customFormat="false" ht="15.75" hidden="false" customHeight="false" outlineLevel="0" collapsed="false">
      <c r="A254" s="2"/>
    </row>
    <row r="255" customFormat="false" ht="15.75" hidden="false" customHeight="false" outlineLevel="0" collapsed="false">
      <c r="A255" s="2"/>
    </row>
    <row r="256" customFormat="false" ht="15.75" hidden="false" customHeight="false" outlineLevel="0" collapsed="false">
      <c r="A256" s="2"/>
    </row>
    <row r="257" customFormat="false" ht="15.75" hidden="false" customHeight="false" outlineLevel="0" collapsed="false">
      <c r="A257" s="2"/>
    </row>
    <row r="258" customFormat="false" ht="15.75" hidden="false" customHeight="false" outlineLevel="0" collapsed="false">
      <c r="A258" s="2"/>
    </row>
    <row r="259" customFormat="false" ht="15.75" hidden="false" customHeight="false" outlineLevel="0" collapsed="false">
      <c r="A259" s="2"/>
    </row>
    <row r="260" customFormat="false" ht="15.75" hidden="false" customHeight="false" outlineLevel="0" collapsed="false">
      <c r="A260" s="2"/>
    </row>
    <row r="261" customFormat="false" ht="15.75" hidden="false" customHeight="false" outlineLevel="0" collapsed="false">
      <c r="A261" s="2"/>
    </row>
    <row r="262" customFormat="false" ht="15.75" hidden="false" customHeight="false" outlineLevel="0" collapsed="false">
      <c r="A262" s="2"/>
    </row>
    <row r="263" customFormat="false" ht="15.75" hidden="false" customHeight="false" outlineLevel="0" collapsed="false">
      <c r="A263" s="2"/>
    </row>
    <row r="264" customFormat="false" ht="15.75" hidden="false" customHeight="false" outlineLevel="0" collapsed="false">
      <c r="A264" s="2"/>
    </row>
    <row r="265" customFormat="false" ht="15.75" hidden="false" customHeight="false" outlineLevel="0" collapsed="false">
      <c r="A265" s="2"/>
    </row>
    <row r="266" customFormat="false" ht="15.75" hidden="false" customHeight="false" outlineLevel="0" collapsed="false">
      <c r="A266" s="2"/>
    </row>
    <row r="267" customFormat="false" ht="15.75" hidden="false" customHeight="false" outlineLevel="0" collapsed="false">
      <c r="A267" s="2"/>
    </row>
    <row r="268" customFormat="false" ht="15.75" hidden="false" customHeight="false" outlineLevel="0" collapsed="false">
      <c r="A268" s="2"/>
    </row>
    <row r="269" customFormat="false" ht="15.75" hidden="false" customHeight="false" outlineLevel="0" collapsed="false">
      <c r="A269" s="2"/>
    </row>
    <row r="270" customFormat="false" ht="15.75" hidden="false" customHeight="false" outlineLevel="0" collapsed="false">
      <c r="A270" s="2"/>
    </row>
    <row r="271" customFormat="false" ht="15.75" hidden="false" customHeight="false" outlineLevel="0" collapsed="false">
      <c r="A271" s="2"/>
    </row>
    <row r="272" customFormat="false" ht="15.75" hidden="false" customHeight="false" outlineLevel="0" collapsed="false">
      <c r="A272" s="2"/>
    </row>
    <row r="273" customFormat="false" ht="15.75" hidden="false" customHeight="false" outlineLevel="0" collapsed="false">
      <c r="A273" s="2"/>
    </row>
    <row r="274" customFormat="false" ht="15.75" hidden="false" customHeight="false" outlineLevel="0" collapsed="false">
      <c r="A274" s="2"/>
    </row>
    <row r="275" customFormat="false" ht="15.75" hidden="false" customHeight="false" outlineLevel="0" collapsed="false">
      <c r="A275" s="2"/>
    </row>
    <row r="276" customFormat="false" ht="15.75" hidden="false" customHeight="false" outlineLevel="0" collapsed="false">
      <c r="A276" s="2"/>
    </row>
    <row r="277" customFormat="false" ht="15.75" hidden="false" customHeight="false" outlineLevel="0" collapsed="false">
      <c r="A277" s="2"/>
    </row>
    <row r="278" customFormat="false" ht="15.75" hidden="false" customHeight="false" outlineLevel="0" collapsed="false">
      <c r="A278" s="2"/>
    </row>
    <row r="279" customFormat="false" ht="15.75" hidden="false" customHeight="false" outlineLevel="0" collapsed="false">
      <c r="A279" s="2"/>
    </row>
    <row r="280" customFormat="false" ht="15.75" hidden="false" customHeight="false" outlineLevel="0" collapsed="false">
      <c r="A280" s="2"/>
    </row>
    <row r="281" customFormat="false" ht="15.75" hidden="false" customHeight="false" outlineLevel="0" collapsed="false">
      <c r="A281" s="2"/>
    </row>
    <row r="282" customFormat="false" ht="15.75" hidden="false" customHeight="false" outlineLevel="0" collapsed="false">
      <c r="A282" s="2"/>
    </row>
    <row r="283" customFormat="false" ht="15.75" hidden="false" customHeight="false" outlineLevel="0" collapsed="false">
      <c r="A283" s="2"/>
    </row>
    <row r="284" customFormat="false" ht="15.75" hidden="false" customHeight="false" outlineLevel="0" collapsed="false">
      <c r="A284" s="2"/>
    </row>
    <row r="285" customFormat="false" ht="15.75" hidden="false" customHeight="false" outlineLevel="0" collapsed="false">
      <c r="A285" s="2"/>
    </row>
    <row r="286" customFormat="false" ht="15.75" hidden="false" customHeight="false" outlineLevel="0" collapsed="false">
      <c r="A286" s="2"/>
    </row>
    <row r="287" customFormat="false" ht="15.75" hidden="false" customHeight="false" outlineLevel="0" collapsed="false">
      <c r="A287" s="2"/>
    </row>
    <row r="288" customFormat="false" ht="15.75" hidden="false" customHeight="false" outlineLevel="0" collapsed="false">
      <c r="A288" s="2"/>
    </row>
    <row r="289" customFormat="false" ht="15.75" hidden="false" customHeight="false" outlineLevel="0" collapsed="false">
      <c r="A289" s="2"/>
    </row>
    <row r="290" customFormat="false" ht="15.75" hidden="false" customHeight="false" outlineLevel="0" collapsed="false">
      <c r="A290" s="2"/>
    </row>
    <row r="291" customFormat="false" ht="15.75" hidden="false" customHeight="false" outlineLevel="0" collapsed="false">
      <c r="A291" s="2"/>
    </row>
    <row r="292" customFormat="false" ht="15.75" hidden="false" customHeight="false" outlineLevel="0" collapsed="false">
      <c r="A292" s="2"/>
    </row>
    <row r="293" customFormat="false" ht="15.75" hidden="false" customHeight="false" outlineLevel="0" collapsed="false">
      <c r="A293" s="2"/>
    </row>
    <row r="294" customFormat="false" ht="15.75" hidden="false" customHeight="false" outlineLevel="0" collapsed="false">
      <c r="A294" s="2"/>
    </row>
    <row r="295" customFormat="false" ht="15.75" hidden="false" customHeight="false" outlineLevel="0" collapsed="false">
      <c r="A295" s="2"/>
    </row>
    <row r="296" customFormat="false" ht="15.75" hidden="false" customHeight="false" outlineLevel="0" collapsed="false">
      <c r="A296" s="2"/>
    </row>
    <row r="297" customFormat="false" ht="15.75" hidden="false" customHeight="false" outlineLevel="0" collapsed="false">
      <c r="A297" s="2"/>
    </row>
    <row r="298" customFormat="false" ht="15.75" hidden="false" customHeight="false" outlineLevel="0" collapsed="false">
      <c r="A298" s="2"/>
    </row>
    <row r="299" customFormat="false" ht="15.75" hidden="false" customHeight="false" outlineLevel="0" collapsed="false">
      <c r="A299" s="2"/>
    </row>
    <row r="300" customFormat="false" ht="15.75" hidden="false" customHeight="false" outlineLevel="0" collapsed="false">
      <c r="A300" s="2"/>
    </row>
    <row r="301" customFormat="false" ht="15.75" hidden="false" customHeight="false" outlineLevel="0" collapsed="false">
      <c r="A301" s="2"/>
    </row>
    <row r="302" customFormat="false" ht="15.75" hidden="false" customHeight="false" outlineLevel="0" collapsed="false">
      <c r="A302" s="2"/>
    </row>
    <row r="303" customFormat="false" ht="15.75" hidden="false" customHeight="false" outlineLevel="0" collapsed="false">
      <c r="A303" s="2"/>
    </row>
    <row r="304" customFormat="false" ht="15.75" hidden="false" customHeight="false" outlineLevel="0" collapsed="false">
      <c r="A304" s="2"/>
    </row>
    <row r="305" customFormat="false" ht="15.75" hidden="false" customHeight="false" outlineLevel="0" collapsed="false">
      <c r="A305" s="2"/>
    </row>
    <row r="306" customFormat="false" ht="15.75" hidden="false" customHeight="false" outlineLevel="0" collapsed="false">
      <c r="A306" s="2"/>
    </row>
    <row r="307" customFormat="false" ht="15.75" hidden="false" customHeight="false" outlineLevel="0" collapsed="false">
      <c r="A307" s="2"/>
    </row>
    <row r="308" customFormat="false" ht="15.75" hidden="false" customHeight="false" outlineLevel="0" collapsed="false">
      <c r="A308" s="2"/>
    </row>
    <row r="309" customFormat="false" ht="15.75" hidden="false" customHeight="false" outlineLevel="0" collapsed="false">
      <c r="A309" s="2"/>
    </row>
    <row r="310" customFormat="false" ht="15.75" hidden="false" customHeight="false" outlineLevel="0" collapsed="false">
      <c r="A310" s="2"/>
    </row>
    <row r="311" customFormat="false" ht="15.75" hidden="false" customHeight="false" outlineLevel="0" collapsed="false">
      <c r="A311" s="2"/>
    </row>
    <row r="312" customFormat="false" ht="15.75" hidden="false" customHeight="false" outlineLevel="0" collapsed="false">
      <c r="A312" s="2"/>
    </row>
    <row r="313" customFormat="false" ht="15.75" hidden="false" customHeight="false" outlineLevel="0" collapsed="false">
      <c r="A313" s="2"/>
    </row>
    <row r="314" customFormat="false" ht="15.75" hidden="false" customHeight="false" outlineLevel="0" collapsed="false">
      <c r="A314" s="2"/>
    </row>
    <row r="315" customFormat="false" ht="15.75" hidden="false" customHeight="false" outlineLevel="0" collapsed="false">
      <c r="A315" s="2"/>
    </row>
    <row r="316" customFormat="false" ht="15.75" hidden="false" customHeight="false" outlineLevel="0" collapsed="false">
      <c r="A316" s="2"/>
    </row>
    <row r="317" customFormat="false" ht="15.75" hidden="false" customHeight="false" outlineLevel="0" collapsed="false">
      <c r="A317" s="2"/>
    </row>
    <row r="318" customFormat="false" ht="15.75" hidden="false" customHeight="false" outlineLevel="0" collapsed="false">
      <c r="A318" s="2"/>
    </row>
    <row r="319" customFormat="false" ht="15.75" hidden="false" customHeight="false" outlineLevel="0" collapsed="false">
      <c r="A319" s="2"/>
    </row>
    <row r="320" customFormat="false" ht="15.75" hidden="false" customHeight="false" outlineLevel="0" collapsed="false">
      <c r="A320" s="2"/>
    </row>
    <row r="321" customFormat="false" ht="15.75" hidden="false" customHeight="false" outlineLevel="0" collapsed="false">
      <c r="A321" s="2"/>
    </row>
    <row r="322" customFormat="false" ht="15.75" hidden="false" customHeight="false" outlineLevel="0" collapsed="false">
      <c r="A322" s="2"/>
    </row>
    <row r="323" customFormat="false" ht="15.75" hidden="false" customHeight="false" outlineLevel="0" collapsed="false">
      <c r="A323" s="2"/>
    </row>
    <row r="324" customFormat="false" ht="15.75" hidden="false" customHeight="false" outlineLevel="0" collapsed="false">
      <c r="A324" s="2"/>
    </row>
    <row r="325" customFormat="false" ht="15.75" hidden="false" customHeight="false" outlineLevel="0" collapsed="false">
      <c r="A325" s="2"/>
    </row>
    <row r="326" customFormat="false" ht="15.75" hidden="false" customHeight="false" outlineLevel="0" collapsed="false">
      <c r="A326" s="2"/>
    </row>
    <row r="327" customFormat="false" ht="15.75" hidden="false" customHeight="false" outlineLevel="0" collapsed="false">
      <c r="A327" s="2"/>
    </row>
    <row r="328" customFormat="false" ht="15.75" hidden="false" customHeight="false" outlineLevel="0" collapsed="false">
      <c r="A328" s="2"/>
    </row>
    <row r="329" customFormat="false" ht="15.75" hidden="false" customHeight="false" outlineLevel="0" collapsed="false">
      <c r="A329" s="2"/>
    </row>
    <row r="330" customFormat="false" ht="15.75" hidden="false" customHeight="false" outlineLevel="0" collapsed="false">
      <c r="A330" s="2"/>
    </row>
    <row r="331" customFormat="false" ht="15.75" hidden="false" customHeight="false" outlineLevel="0" collapsed="false">
      <c r="A331" s="2"/>
    </row>
    <row r="332" customFormat="false" ht="15.75" hidden="false" customHeight="false" outlineLevel="0" collapsed="false">
      <c r="A332" s="2"/>
    </row>
    <row r="333" customFormat="false" ht="15.75" hidden="false" customHeight="false" outlineLevel="0" collapsed="false">
      <c r="A333" s="2"/>
    </row>
    <row r="334" customFormat="false" ht="15.75" hidden="false" customHeight="false" outlineLevel="0" collapsed="false">
      <c r="A334" s="2"/>
    </row>
    <row r="335" customFormat="false" ht="15.75" hidden="false" customHeight="false" outlineLevel="0" collapsed="false">
      <c r="A335" s="2"/>
    </row>
    <row r="336" customFormat="false" ht="15.75" hidden="false" customHeight="false" outlineLevel="0" collapsed="false">
      <c r="A336" s="2"/>
    </row>
    <row r="337" customFormat="false" ht="15.75" hidden="false" customHeight="false" outlineLevel="0" collapsed="false">
      <c r="A337" s="2"/>
    </row>
    <row r="338" customFormat="false" ht="15.75" hidden="false" customHeight="false" outlineLevel="0" collapsed="false">
      <c r="A338" s="2"/>
    </row>
    <row r="339" customFormat="false" ht="15.75" hidden="false" customHeight="false" outlineLevel="0" collapsed="false">
      <c r="A339" s="2"/>
    </row>
    <row r="340" customFormat="false" ht="15.75" hidden="false" customHeight="false" outlineLevel="0" collapsed="false">
      <c r="A340" s="2"/>
    </row>
    <row r="341" customFormat="false" ht="15.75" hidden="false" customHeight="false" outlineLevel="0" collapsed="false">
      <c r="A341" s="2"/>
    </row>
    <row r="342" customFormat="false" ht="15.75" hidden="false" customHeight="false" outlineLevel="0" collapsed="false">
      <c r="A342" s="2"/>
    </row>
    <row r="343" customFormat="false" ht="15.75" hidden="false" customHeight="false" outlineLevel="0" collapsed="false">
      <c r="A343" s="2"/>
    </row>
    <row r="344" customFormat="false" ht="15.75" hidden="false" customHeight="false" outlineLevel="0" collapsed="false">
      <c r="A344" s="2"/>
    </row>
    <row r="345" customFormat="false" ht="15.75" hidden="false" customHeight="false" outlineLevel="0" collapsed="false">
      <c r="A345" s="2"/>
    </row>
    <row r="346" customFormat="false" ht="15.75" hidden="false" customHeight="false" outlineLevel="0" collapsed="false">
      <c r="A346" s="2"/>
    </row>
    <row r="347" customFormat="false" ht="15.75" hidden="false" customHeight="false" outlineLevel="0" collapsed="false">
      <c r="A347" s="2"/>
    </row>
    <row r="348" customFormat="false" ht="15.75" hidden="false" customHeight="false" outlineLevel="0" collapsed="false">
      <c r="A348" s="2"/>
    </row>
    <row r="349" customFormat="false" ht="15.75" hidden="false" customHeight="false" outlineLevel="0" collapsed="false">
      <c r="A349" s="2"/>
    </row>
    <row r="350" customFormat="false" ht="15.75" hidden="false" customHeight="false" outlineLevel="0" collapsed="false">
      <c r="A350" s="2"/>
    </row>
    <row r="351" customFormat="false" ht="15.75" hidden="false" customHeight="false" outlineLevel="0" collapsed="false">
      <c r="A351" s="2"/>
    </row>
    <row r="352" customFormat="false" ht="15.75" hidden="false" customHeight="false" outlineLevel="0" collapsed="false">
      <c r="A352" s="2"/>
    </row>
    <row r="353" customFormat="false" ht="15.75" hidden="false" customHeight="false" outlineLevel="0" collapsed="false">
      <c r="A353" s="2"/>
    </row>
    <row r="354" customFormat="false" ht="15.75" hidden="false" customHeight="false" outlineLevel="0" collapsed="false">
      <c r="A354" s="2"/>
    </row>
    <row r="355" customFormat="false" ht="15.75" hidden="false" customHeight="false" outlineLevel="0" collapsed="false">
      <c r="A355" s="2"/>
    </row>
    <row r="356" customFormat="false" ht="15.75" hidden="false" customHeight="false" outlineLevel="0" collapsed="false">
      <c r="A356" s="2"/>
    </row>
    <row r="357" customFormat="false" ht="15.75" hidden="false" customHeight="false" outlineLevel="0" collapsed="false">
      <c r="A357" s="2"/>
    </row>
    <row r="358" customFormat="false" ht="15.75" hidden="false" customHeight="false" outlineLevel="0" collapsed="false">
      <c r="A358" s="2"/>
    </row>
    <row r="359" customFormat="false" ht="15.75" hidden="false" customHeight="false" outlineLevel="0" collapsed="false">
      <c r="A359" s="2"/>
    </row>
    <row r="360" customFormat="false" ht="15.75" hidden="false" customHeight="false" outlineLevel="0" collapsed="false">
      <c r="A360" s="2"/>
    </row>
    <row r="361" customFormat="false" ht="15.75" hidden="false" customHeight="false" outlineLevel="0" collapsed="false">
      <c r="A361" s="2"/>
    </row>
    <row r="362" customFormat="false" ht="15.75" hidden="false" customHeight="false" outlineLevel="0" collapsed="false">
      <c r="A362" s="2"/>
    </row>
    <row r="363" customFormat="false" ht="15.75" hidden="false" customHeight="false" outlineLevel="0" collapsed="false">
      <c r="A363" s="2"/>
    </row>
    <row r="364" customFormat="false" ht="15.75" hidden="false" customHeight="false" outlineLevel="0" collapsed="false">
      <c r="A364" s="2"/>
    </row>
    <row r="365" customFormat="false" ht="15.75" hidden="false" customHeight="false" outlineLevel="0" collapsed="false">
      <c r="A365" s="2"/>
    </row>
    <row r="366" customFormat="false" ht="15.75" hidden="false" customHeight="false" outlineLevel="0" collapsed="false">
      <c r="A366" s="2"/>
    </row>
    <row r="367" customFormat="false" ht="15.75" hidden="false" customHeight="false" outlineLevel="0" collapsed="false">
      <c r="A367" s="2"/>
    </row>
    <row r="368" customFormat="false" ht="15.75" hidden="false" customHeight="false" outlineLevel="0" collapsed="false">
      <c r="A368" s="2"/>
    </row>
    <row r="369" customFormat="false" ht="15.75" hidden="false" customHeight="false" outlineLevel="0" collapsed="false">
      <c r="A369" s="2"/>
    </row>
    <row r="370" customFormat="false" ht="15.75" hidden="false" customHeight="false" outlineLevel="0" collapsed="false">
      <c r="A370" s="2"/>
    </row>
    <row r="371" customFormat="false" ht="15.75" hidden="false" customHeight="false" outlineLevel="0" collapsed="false">
      <c r="A371" s="2"/>
    </row>
    <row r="372" customFormat="false" ht="15.75" hidden="false" customHeight="false" outlineLevel="0" collapsed="false">
      <c r="A372" s="2"/>
    </row>
    <row r="373" customFormat="false" ht="15.75" hidden="false" customHeight="false" outlineLevel="0" collapsed="false">
      <c r="A373" s="2"/>
    </row>
    <row r="374" customFormat="false" ht="15.75" hidden="false" customHeight="false" outlineLevel="0" collapsed="false">
      <c r="A374" s="2"/>
    </row>
    <row r="375" customFormat="false" ht="15.75" hidden="false" customHeight="false" outlineLevel="0" collapsed="false">
      <c r="A375" s="2"/>
    </row>
    <row r="376" customFormat="false" ht="15.75" hidden="false" customHeight="false" outlineLevel="0" collapsed="false">
      <c r="A376" s="2"/>
    </row>
    <row r="377" customFormat="false" ht="15.75" hidden="false" customHeight="false" outlineLevel="0" collapsed="false">
      <c r="A377" s="2"/>
    </row>
    <row r="378" customFormat="false" ht="15.75" hidden="false" customHeight="false" outlineLevel="0" collapsed="false">
      <c r="A378" s="2"/>
    </row>
    <row r="379" customFormat="false" ht="15.75" hidden="false" customHeight="false" outlineLevel="0" collapsed="false">
      <c r="A379" s="2"/>
    </row>
    <row r="380" customFormat="false" ht="15.75" hidden="false" customHeight="false" outlineLevel="0" collapsed="false">
      <c r="A380" s="2"/>
    </row>
    <row r="381" customFormat="false" ht="15.75" hidden="false" customHeight="false" outlineLevel="0" collapsed="false">
      <c r="A381" s="2"/>
    </row>
    <row r="382" customFormat="false" ht="15.75" hidden="false" customHeight="false" outlineLevel="0" collapsed="false">
      <c r="A382" s="2"/>
    </row>
    <row r="383" customFormat="false" ht="15.75" hidden="false" customHeight="false" outlineLevel="0" collapsed="false">
      <c r="A383" s="2"/>
    </row>
    <row r="384" customFormat="false" ht="15.75" hidden="false" customHeight="false" outlineLevel="0" collapsed="false">
      <c r="A384" s="2"/>
    </row>
    <row r="385" customFormat="false" ht="15.75" hidden="false" customHeight="false" outlineLevel="0" collapsed="false">
      <c r="A385" s="2"/>
    </row>
    <row r="386" customFormat="false" ht="15.75" hidden="false" customHeight="false" outlineLevel="0" collapsed="false">
      <c r="A386" s="2"/>
    </row>
    <row r="387" customFormat="false" ht="15.75" hidden="false" customHeight="false" outlineLevel="0" collapsed="false">
      <c r="A387" s="2"/>
    </row>
    <row r="388" customFormat="false" ht="15.75" hidden="false" customHeight="false" outlineLevel="0" collapsed="false">
      <c r="A388" s="2"/>
    </row>
    <row r="389" customFormat="false" ht="15.75" hidden="false" customHeight="false" outlineLevel="0" collapsed="false">
      <c r="A389" s="2"/>
    </row>
    <row r="390" customFormat="false" ht="15.75" hidden="false" customHeight="false" outlineLevel="0" collapsed="false">
      <c r="A390" s="2"/>
    </row>
    <row r="391" customFormat="false" ht="15.75" hidden="false" customHeight="false" outlineLevel="0" collapsed="false">
      <c r="A391" s="2"/>
    </row>
    <row r="392" customFormat="false" ht="15.75" hidden="false" customHeight="false" outlineLevel="0" collapsed="false">
      <c r="A392" s="2"/>
    </row>
    <row r="393" customFormat="false" ht="15.75" hidden="false" customHeight="false" outlineLevel="0" collapsed="false">
      <c r="A393" s="2"/>
    </row>
    <row r="394" customFormat="false" ht="15.75" hidden="false" customHeight="false" outlineLevel="0" collapsed="false">
      <c r="A394" s="2"/>
    </row>
    <row r="395" customFormat="false" ht="15.75" hidden="false" customHeight="false" outlineLevel="0" collapsed="false">
      <c r="A395" s="2"/>
    </row>
    <row r="396" customFormat="false" ht="15.75" hidden="false" customHeight="false" outlineLevel="0" collapsed="false">
      <c r="A396" s="2"/>
    </row>
    <row r="397" customFormat="false" ht="15.75" hidden="false" customHeight="false" outlineLevel="0" collapsed="false">
      <c r="A397" s="2"/>
    </row>
    <row r="398" customFormat="false" ht="15.75" hidden="false" customHeight="false" outlineLevel="0" collapsed="false">
      <c r="A398" s="2"/>
    </row>
    <row r="399" customFormat="false" ht="15.75" hidden="false" customHeight="false" outlineLevel="0" collapsed="false">
      <c r="A399" s="2"/>
    </row>
    <row r="400" customFormat="false" ht="15.75" hidden="false" customHeight="false" outlineLevel="0" collapsed="false">
      <c r="A400" s="2"/>
    </row>
    <row r="401" customFormat="false" ht="15.75" hidden="false" customHeight="false" outlineLevel="0" collapsed="false">
      <c r="A401" s="2"/>
    </row>
    <row r="402" customFormat="false" ht="15.75" hidden="false" customHeight="false" outlineLevel="0" collapsed="false">
      <c r="A402" s="2"/>
    </row>
    <row r="403" customFormat="false" ht="15.75" hidden="false" customHeight="false" outlineLevel="0" collapsed="false">
      <c r="A403" s="2"/>
    </row>
    <row r="404" customFormat="false" ht="15.75" hidden="false" customHeight="false" outlineLevel="0" collapsed="false">
      <c r="A404" s="2"/>
    </row>
    <row r="405" customFormat="false" ht="15.75" hidden="false" customHeight="false" outlineLevel="0" collapsed="false">
      <c r="A405" s="2"/>
    </row>
    <row r="406" customFormat="false" ht="15.75" hidden="false" customHeight="false" outlineLevel="0" collapsed="false">
      <c r="A406" s="2"/>
    </row>
    <row r="407" customFormat="false" ht="15.75" hidden="false" customHeight="false" outlineLevel="0" collapsed="false">
      <c r="A407" s="2"/>
    </row>
    <row r="408" customFormat="false" ht="15.75" hidden="false" customHeight="false" outlineLevel="0" collapsed="false">
      <c r="A408" s="2"/>
    </row>
    <row r="409" customFormat="false" ht="15.75" hidden="false" customHeight="false" outlineLevel="0" collapsed="false">
      <c r="A409" s="2"/>
    </row>
    <row r="410" customFormat="false" ht="15.75" hidden="false" customHeight="false" outlineLevel="0" collapsed="false">
      <c r="A410" s="2"/>
    </row>
    <row r="411" customFormat="false" ht="15.75" hidden="false" customHeight="false" outlineLevel="0" collapsed="false">
      <c r="A411" s="2"/>
    </row>
    <row r="412" customFormat="false" ht="15.75" hidden="false" customHeight="false" outlineLevel="0" collapsed="false">
      <c r="A412" s="2"/>
    </row>
    <row r="413" customFormat="false" ht="15.75" hidden="false" customHeight="false" outlineLevel="0" collapsed="false">
      <c r="A413" s="2"/>
    </row>
    <row r="414" customFormat="false" ht="15.75" hidden="false" customHeight="false" outlineLevel="0" collapsed="false">
      <c r="A414" s="2"/>
    </row>
    <row r="415" customFormat="false" ht="15.75" hidden="false" customHeight="false" outlineLevel="0" collapsed="false">
      <c r="A415" s="2"/>
    </row>
    <row r="416" customFormat="false" ht="15.75" hidden="false" customHeight="false" outlineLevel="0" collapsed="false">
      <c r="A416" s="2"/>
    </row>
    <row r="417" customFormat="false" ht="15.75" hidden="false" customHeight="false" outlineLevel="0" collapsed="false">
      <c r="A417" s="2"/>
    </row>
    <row r="418" customFormat="false" ht="15.75" hidden="false" customHeight="false" outlineLevel="0" collapsed="false">
      <c r="A418" s="2"/>
    </row>
    <row r="419" customFormat="false" ht="15.75" hidden="false" customHeight="false" outlineLevel="0" collapsed="false">
      <c r="A419" s="2"/>
    </row>
    <row r="420" customFormat="false" ht="15.75" hidden="false" customHeight="false" outlineLevel="0" collapsed="false">
      <c r="A420" s="2"/>
    </row>
    <row r="421" customFormat="false" ht="15.75" hidden="false" customHeight="false" outlineLevel="0" collapsed="false">
      <c r="A421" s="2"/>
    </row>
    <row r="422" customFormat="false" ht="15.75" hidden="false" customHeight="false" outlineLevel="0" collapsed="false">
      <c r="A422" s="2"/>
    </row>
    <row r="423" customFormat="false" ht="15.75" hidden="false" customHeight="false" outlineLevel="0" collapsed="false">
      <c r="A423" s="2"/>
    </row>
    <row r="424" customFormat="false" ht="15.75" hidden="false" customHeight="false" outlineLevel="0" collapsed="false">
      <c r="A424" s="2"/>
    </row>
    <row r="425" customFormat="false" ht="15.75" hidden="false" customHeight="false" outlineLevel="0" collapsed="false">
      <c r="A425" s="2"/>
    </row>
    <row r="426" customFormat="false" ht="15.75" hidden="false" customHeight="false" outlineLevel="0" collapsed="false">
      <c r="A426" s="2"/>
    </row>
    <row r="427" customFormat="false" ht="15.75" hidden="false" customHeight="false" outlineLevel="0" collapsed="false">
      <c r="A427" s="2"/>
    </row>
    <row r="428" customFormat="false" ht="15.75" hidden="false" customHeight="false" outlineLevel="0" collapsed="false">
      <c r="A428" s="2"/>
    </row>
    <row r="429" customFormat="false" ht="15.75" hidden="false" customHeight="false" outlineLevel="0" collapsed="false">
      <c r="A429" s="2"/>
    </row>
    <row r="430" customFormat="false" ht="15.75" hidden="false" customHeight="false" outlineLevel="0" collapsed="false">
      <c r="A430" s="2"/>
    </row>
    <row r="431" customFormat="false" ht="15.75" hidden="false" customHeight="false" outlineLevel="0" collapsed="false">
      <c r="A431" s="2"/>
    </row>
    <row r="432" customFormat="false" ht="15.75" hidden="false" customHeight="false" outlineLevel="0" collapsed="false">
      <c r="A432" s="2"/>
    </row>
    <row r="433" customFormat="false" ht="15.75" hidden="false" customHeight="false" outlineLevel="0" collapsed="false">
      <c r="A433" s="2"/>
    </row>
    <row r="434" customFormat="false" ht="15.75" hidden="false" customHeight="false" outlineLevel="0" collapsed="false">
      <c r="A434" s="2"/>
    </row>
    <row r="435" customFormat="false" ht="15.75" hidden="false" customHeight="false" outlineLevel="0" collapsed="false">
      <c r="A435" s="2"/>
    </row>
    <row r="436" customFormat="false" ht="15.75" hidden="false" customHeight="false" outlineLevel="0" collapsed="false">
      <c r="A436" s="2"/>
    </row>
    <row r="437" customFormat="false" ht="15.75" hidden="false" customHeight="false" outlineLevel="0" collapsed="false">
      <c r="A437" s="2"/>
    </row>
    <row r="438" customFormat="false" ht="15.75" hidden="false" customHeight="false" outlineLevel="0" collapsed="false">
      <c r="A438" s="2"/>
    </row>
    <row r="439" customFormat="false" ht="15.75" hidden="false" customHeight="false" outlineLevel="0" collapsed="false">
      <c r="A439" s="2"/>
    </row>
    <row r="440" customFormat="false" ht="15.75" hidden="false" customHeight="false" outlineLevel="0" collapsed="false">
      <c r="A440" s="2"/>
    </row>
    <row r="441" customFormat="false" ht="15.75" hidden="false" customHeight="false" outlineLevel="0" collapsed="false">
      <c r="A441" s="2"/>
    </row>
    <row r="442" customFormat="false" ht="15.75" hidden="false" customHeight="false" outlineLevel="0" collapsed="false">
      <c r="A442" s="2"/>
    </row>
    <row r="443" customFormat="false" ht="15.75" hidden="false" customHeight="false" outlineLevel="0" collapsed="false">
      <c r="A443" s="2"/>
    </row>
    <row r="444" customFormat="false" ht="15.75" hidden="false" customHeight="false" outlineLevel="0" collapsed="false">
      <c r="A444" s="2"/>
    </row>
    <row r="445" customFormat="false" ht="15.75" hidden="false" customHeight="false" outlineLevel="0" collapsed="false">
      <c r="A445" s="2"/>
    </row>
    <row r="446" customFormat="false" ht="15.75" hidden="false" customHeight="false" outlineLevel="0" collapsed="false">
      <c r="A446" s="2"/>
    </row>
    <row r="447" customFormat="false" ht="15.75" hidden="false" customHeight="false" outlineLevel="0" collapsed="false">
      <c r="A447" s="2"/>
    </row>
    <row r="448" customFormat="false" ht="15.75" hidden="false" customHeight="false" outlineLevel="0" collapsed="false">
      <c r="A448" s="2"/>
    </row>
    <row r="449" customFormat="false" ht="15.75" hidden="false" customHeight="false" outlineLevel="0" collapsed="false">
      <c r="A449" s="2"/>
    </row>
    <row r="450" customFormat="false" ht="15.75" hidden="false" customHeight="false" outlineLevel="0" collapsed="false">
      <c r="A450" s="2"/>
    </row>
    <row r="451" customFormat="false" ht="15.75" hidden="false" customHeight="false" outlineLevel="0" collapsed="false">
      <c r="A451" s="2"/>
    </row>
    <row r="452" customFormat="false" ht="15.75" hidden="false" customHeight="false" outlineLevel="0" collapsed="false">
      <c r="A452" s="2"/>
    </row>
    <row r="453" customFormat="false" ht="15.75" hidden="false" customHeight="false" outlineLevel="0" collapsed="false">
      <c r="A453" s="2"/>
    </row>
    <row r="454" customFormat="false" ht="15.75" hidden="false" customHeight="false" outlineLevel="0" collapsed="false">
      <c r="A454" s="2"/>
    </row>
    <row r="455" customFormat="false" ht="15.75" hidden="false" customHeight="false" outlineLevel="0" collapsed="false">
      <c r="A455" s="2"/>
    </row>
    <row r="456" customFormat="false" ht="15.75" hidden="false" customHeight="false" outlineLevel="0" collapsed="false">
      <c r="A456" s="2"/>
    </row>
    <row r="457" customFormat="false" ht="15.75" hidden="false" customHeight="false" outlineLevel="0" collapsed="false">
      <c r="A457" s="2"/>
    </row>
    <row r="458" customFormat="false" ht="15.75" hidden="false" customHeight="false" outlineLevel="0" collapsed="false">
      <c r="A458" s="2"/>
    </row>
    <row r="459" customFormat="false" ht="15.75" hidden="false" customHeight="false" outlineLevel="0" collapsed="false">
      <c r="A459" s="2"/>
    </row>
    <row r="460" customFormat="false" ht="15.75" hidden="false" customHeight="false" outlineLevel="0" collapsed="false">
      <c r="A460" s="2"/>
    </row>
    <row r="461" customFormat="false" ht="15.75" hidden="false" customHeight="false" outlineLevel="0" collapsed="false">
      <c r="A461" s="2"/>
    </row>
    <row r="462" customFormat="false" ht="15.75" hidden="false" customHeight="false" outlineLevel="0" collapsed="false">
      <c r="A462" s="2"/>
    </row>
    <row r="463" customFormat="false" ht="15.75" hidden="false" customHeight="false" outlineLevel="0" collapsed="false">
      <c r="A463" s="2"/>
    </row>
    <row r="464" customFormat="false" ht="15.75" hidden="false" customHeight="false" outlineLevel="0" collapsed="false">
      <c r="A464" s="2"/>
    </row>
    <row r="465" customFormat="false" ht="15.75" hidden="false" customHeight="false" outlineLevel="0" collapsed="false">
      <c r="A465" s="2"/>
    </row>
    <row r="466" customFormat="false" ht="15.75" hidden="false" customHeight="false" outlineLevel="0" collapsed="false">
      <c r="A466" s="2"/>
    </row>
    <row r="467" customFormat="false" ht="15.75" hidden="false" customHeight="false" outlineLevel="0" collapsed="false">
      <c r="A467" s="2"/>
    </row>
    <row r="468" customFormat="false" ht="15.75" hidden="false" customHeight="false" outlineLevel="0" collapsed="false">
      <c r="A468" s="2"/>
    </row>
    <row r="469" customFormat="false" ht="15.75" hidden="false" customHeight="false" outlineLevel="0" collapsed="false">
      <c r="A469" s="2"/>
    </row>
    <row r="470" customFormat="false" ht="15.75" hidden="false" customHeight="false" outlineLevel="0" collapsed="false">
      <c r="A470" s="2"/>
    </row>
    <row r="471" customFormat="false" ht="15.75" hidden="false" customHeight="false" outlineLevel="0" collapsed="false">
      <c r="A471" s="2"/>
    </row>
    <row r="472" customFormat="false" ht="15.75" hidden="false" customHeight="false" outlineLevel="0" collapsed="false">
      <c r="A472" s="2"/>
    </row>
    <row r="473" customFormat="false" ht="15.75" hidden="false" customHeight="false" outlineLevel="0" collapsed="false">
      <c r="A473" s="2"/>
    </row>
    <row r="474" customFormat="false" ht="15.75" hidden="false" customHeight="false" outlineLevel="0" collapsed="false">
      <c r="A474" s="2"/>
    </row>
    <row r="475" customFormat="false" ht="15.75" hidden="false" customHeight="false" outlineLevel="0" collapsed="false">
      <c r="A475" s="2"/>
    </row>
    <row r="476" customFormat="false" ht="15.75" hidden="false" customHeight="false" outlineLevel="0" collapsed="false">
      <c r="A476" s="2"/>
    </row>
    <row r="477" customFormat="false" ht="15.75" hidden="false" customHeight="false" outlineLevel="0" collapsed="false">
      <c r="A477" s="2"/>
    </row>
    <row r="478" customFormat="false" ht="15.75" hidden="false" customHeight="false" outlineLevel="0" collapsed="false">
      <c r="A478" s="2"/>
    </row>
    <row r="479" customFormat="false" ht="15.75" hidden="false" customHeight="false" outlineLevel="0" collapsed="false">
      <c r="A479" s="2"/>
    </row>
    <row r="480" customFormat="false" ht="15.75" hidden="false" customHeight="false" outlineLevel="0" collapsed="false">
      <c r="A480" s="2"/>
    </row>
    <row r="481" customFormat="false" ht="15.75" hidden="false" customHeight="false" outlineLevel="0" collapsed="false">
      <c r="A481" s="2"/>
    </row>
    <row r="482" customFormat="false" ht="15.75" hidden="false" customHeight="false" outlineLevel="0" collapsed="false">
      <c r="A482" s="2"/>
    </row>
    <row r="483" customFormat="false" ht="15.75" hidden="false" customHeight="false" outlineLevel="0" collapsed="false">
      <c r="A483" s="2"/>
    </row>
    <row r="484" customFormat="false" ht="15.75" hidden="false" customHeight="false" outlineLevel="0" collapsed="false">
      <c r="A484" s="2"/>
    </row>
    <row r="485" customFormat="false" ht="15.75" hidden="false" customHeight="false" outlineLevel="0" collapsed="false">
      <c r="A485" s="2"/>
    </row>
    <row r="486" customFormat="false" ht="15.75" hidden="false" customHeight="false" outlineLevel="0" collapsed="false">
      <c r="A486" s="2"/>
    </row>
    <row r="487" customFormat="false" ht="15.75" hidden="false" customHeight="false" outlineLevel="0" collapsed="false">
      <c r="A487" s="2"/>
    </row>
    <row r="488" customFormat="false" ht="15.75" hidden="false" customHeight="false" outlineLevel="0" collapsed="false">
      <c r="A488" s="2"/>
    </row>
    <row r="489" customFormat="false" ht="15.75" hidden="false" customHeight="false" outlineLevel="0" collapsed="false">
      <c r="A489" s="2"/>
    </row>
    <row r="490" customFormat="false" ht="15.75" hidden="false" customHeight="false" outlineLevel="0" collapsed="false">
      <c r="A490" s="2"/>
    </row>
    <row r="491" customFormat="false" ht="15.75" hidden="false" customHeight="false" outlineLevel="0" collapsed="false">
      <c r="A491" s="2"/>
    </row>
    <row r="492" customFormat="false" ht="15.75" hidden="false" customHeight="false" outlineLevel="0" collapsed="false">
      <c r="A492" s="2"/>
    </row>
    <row r="493" customFormat="false" ht="15.75" hidden="false" customHeight="false" outlineLevel="0" collapsed="false">
      <c r="A493" s="2"/>
    </row>
    <row r="494" customFormat="false" ht="15.75" hidden="false" customHeight="false" outlineLevel="0" collapsed="false">
      <c r="A494" s="2"/>
    </row>
    <row r="495" customFormat="false" ht="15.75" hidden="false" customHeight="false" outlineLevel="0" collapsed="false">
      <c r="A495" s="2"/>
    </row>
    <row r="496" customFormat="false" ht="15.75" hidden="false" customHeight="false" outlineLevel="0" collapsed="false">
      <c r="A496" s="2"/>
    </row>
    <row r="497" customFormat="false" ht="15.75" hidden="false" customHeight="false" outlineLevel="0" collapsed="false">
      <c r="A497" s="2"/>
    </row>
    <row r="498" customFormat="false" ht="15.75" hidden="false" customHeight="false" outlineLevel="0" collapsed="false">
      <c r="A498" s="2"/>
    </row>
    <row r="499" customFormat="false" ht="15.75" hidden="false" customHeight="false" outlineLevel="0" collapsed="false">
      <c r="A499" s="2"/>
    </row>
    <row r="500" customFormat="false" ht="15.75" hidden="false" customHeight="false" outlineLevel="0" collapsed="false">
      <c r="A500" s="2"/>
    </row>
    <row r="501" customFormat="false" ht="15.75" hidden="false" customHeight="false" outlineLevel="0" collapsed="false">
      <c r="A501" s="2"/>
    </row>
    <row r="502" customFormat="false" ht="15.75" hidden="false" customHeight="false" outlineLevel="0" collapsed="false">
      <c r="A502" s="2"/>
    </row>
    <row r="503" customFormat="false" ht="15.75" hidden="false" customHeight="false" outlineLevel="0" collapsed="false">
      <c r="A503" s="2"/>
    </row>
    <row r="504" customFormat="false" ht="15.75" hidden="false" customHeight="false" outlineLevel="0" collapsed="false">
      <c r="A504" s="2"/>
    </row>
    <row r="505" customFormat="false" ht="15.75" hidden="false" customHeight="false" outlineLevel="0" collapsed="false">
      <c r="A505" s="2"/>
    </row>
    <row r="506" customFormat="false" ht="15.75" hidden="false" customHeight="false" outlineLevel="0" collapsed="false">
      <c r="A506" s="2"/>
    </row>
    <row r="507" customFormat="false" ht="15.75" hidden="false" customHeight="false" outlineLevel="0" collapsed="false">
      <c r="A507" s="2"/>
    </row>
    <row r="508" customFormat="false" ht="15.75" hidden="false" customHeight="false" outlineLevel="0" collapsed="false">
      <c r="A508" s="2"/>
    </row>
    <row r="509" customFormat="false" ht="15.75" hidden="false" customHeight="false" outlineLevel="0" collapsed="false">
      <c r="A509" s="2"/>
    </row>
    <row r="510" customFormat="false" ht="15.75" hidden="false" customHeight="false" outlineLevel="0" collapsed="false">
      <c r="A510" s="2"/>
    </row>
    <row r="511" customFormat="false" ht="15.75" hidden="false" customHeight="false" outlineLevel="0" collapsed="false">
      <c r="A511" s="2"/>
    </row>
    <row r="512" customFormat="false" ht="15.75" hidden="false" customHeight="false" outlineLevel="0" collapsed="false">
      <c r="A512" s="2"/>
    </row>
    <row r="513" customFormat="false" ht="15.75" hidden="false" customHeight="false" outlineLevel="0" collapsed="false">
      <c r="A513" s="2"/>
    </row>
    <row r="514" customFormat="false" ht="15.75" hidden="false" customHeight="false" outlineLevel="0" collapsed="false">
      <c r="A514" s="2"/>
    </row>
    <row r="515" customFormat="false" ht="15.75" hidden="false" customHeight="false" outlineLevel="0" collapsed="false">
      <c r="A515" s="2"/>
    </row>
    <row r="516" customFormat="false" ht="15.75" hidden="false" customHeight="false" outlineLevel="0" collapsed="false">
      <c r="A516" s="2"/>
    </row>
    <row r="517" customFormat="false" ht="15.75" hidden="false" customHeight="false" outlineLevel="0" collapsed="false">
      <c r="A517" s="2"/>
    </row>
    <row r="518" customFormat="false" ht="15.75" hidden="false" customHeight="false" outlineLevel="0" collapsed="false">
      <c r="A518" s="2"/>
    </row>
    <row r="519" customFormat="false" ht="15.75" hidden="false" customHeight="false" outlineLevel="0" collapsed="false">
      <c r="A519" s="2"/>
    </row>
    <row r="520" customFormat="false" ht="15.75" hidden="false" customHeight="false" outlineLevel="0" collapsed="false">
      <c r="A520" s="2"/>
    </row>
    <row r="521" customFormat="false" ht="15.75" hidden="false" customHeight="false" outlineLevel="0" collapsed="false">
      <c r="A521" s="2"/>
    </row>
    <row r="522" customFormat="false" ht="15.75" hidden="false" customHeight="false" outlineLevel="0" collapsed="false">
      <c r="A522" s="2"/>
    </row>
    <row r="523" customFormat="false" ht="15.75" hidden="false" customHeight="false" outlineLevel="0" collapsed="false">
      <c r="A523" s="2"/>
    </row>
    <row r="524" customFormat="false" ht="15.75" hidden="false" customHeight="false" outlineLevel="0" collapsed="false">
      <c r="A524" s="2"/>
    </row>
    <row r="525" customFormat="false" ht="15.75" hidden="false" customHeight="false" outlineLevel="0" collapsed="false">
      <c r="A525" s="2"/>
    </row>
    <row r="526" customFormat="false" ht="15.75" hidden="false" customHeight="false" outlineLevel="0" collapsed="false">
      <c r="A526" s="2"/>
    </row>
    <row r="527" customFormat="false" ht="15.75" hidden="false" customHeight="false" outlineLevel="0" collapsed="false">
      <c r="A527" s="2"/>
    </row>
    <row r="528" customFormat="false" ht="15.75" hidden="false" customHeight="false" outlineLevel="0" collapsed="false">
      <c r="A528" s="2"/>
    </row>
    <row r="529" customFormat="false" ht="15.75" hidden="false" customHeight="false" outlineLevel="0" collapsed="false">
      <c r="A529" s="2"/>
    </row>
    <row r="530" customFormat="false" ht="15.75" hidden="false" customHeight="false" outlineLevel="0" collapsed="false">
      <c r="A530" s="2"/>
    </row>
    <row r="531" customFormat="false" ht="15.75" hidden="false" customHeight="false" outlineLevel="0" collapsed="false">
      <c r="A531" s="2"/>
    </row>
    <row r="532" customFormat="false" ht="15.75" hidden="false" customHeight="false" outlineLevel="0" collapsed="false">
      <c r="A532" s="2"/>
    </row>
    <row r="533" customFormat="false" ht="15.75" hidden="false" customHeight="false" outlineLevel="0" collapsed="false">
      <c r="A533" s="2"/>
    </row>
    <row r="534" customFormat="false" ht="15.75" hidden="false" customHeight="false" outlineLevel="0" collapsed="false">
      <c r="A534" s="2"/>
    </row>
    <row r="535" customFormat="false" ht="15.75" hidden="false" customHeight="false" outlineLevel="0" collapsed="false">
      <c r="A535" s="2"/>
    </row>
    <row r="536" customFormat="false" ht="15.75" hidden="false" customHeight="false" outlineLevel="0" collapsed="false">
      <c r="A536" s="2"/>
    </row>
    <row r="537" customFormat="false" ht="15.75" hidden="false" customHeight="false" outlineLevel="0" collapsed="false">
      <c r="A537" s="2"/>
    </row>
    <row r="538" customFormat="false" ht="15.75" hidden="false" customHeight="false" outlineLevel="0" collapsed="false">
      <c r="A538" s="2"/>
    </row>
    <row r="539" customFormat="false" ht="15.75" hidden="false" customHeight="false" outlineLevel="0" collapsed="false">
      <c r="A539" s="2"/>
    </row>
    <row r="540" customFormat="false" ht="15.75" hidden="false" customHeight="false" outlineLevel="0" collapsed="false">
      <c r="A540" s="2"/>
    </row>
    <row r="541" customFormat="false" ht="15.75" hidden="false" customHeight="false" outlineLevel="0" collapsed="false">
      <c r="A541" s="2"/>
    </row>
    <row r="542" customFormat="false" ht="15.75" hidden="false" customHeight="false" outlineLevel="0" collapsed="false">
      <c r="A542" s="2"/>
    </row>
    <row r="543" customFormat="false" ht="15.75" hidden="false" customHeight="false" outlineLevel="0" collapsed="false">
      <c r="A543" s="2"/>
    </row>
    <row r="544" customFormat="false" ht="15.75" hidden="false" customHeight="false" outlineLevel="0" collapsed="false">
      <c r="A544" s="2"/>
    </row>
    <row r="545" customFormat="false" ht="15.75" hidden="false" customHeight="false" outlineLevel="0" collapsed="false">
      <c r="A545" s="2"/>
    </row>
    <row r="546" customFormat="false" ht="15.75" hidden="false" customHeight="false" outlineLevel="0" collapsed="false">
      <c r="A546" s="2"/>
    </row>
    <row r="547" customFormat="false" ht="15.75" hidden="false" customHeight="false" outlineLevel="0" collapsed="false">
      <c r="A547" s="2"/>
    </row>
    <row r="548" customFormat="false" ht="15.75" hidden="false" customHeight="false" outlineLevel="0" collapsed="false">
      <c r="A548" s="2"/>
    </row>
    <row r="549" customFormat="false" ht="15.75" hidden="false" customHeight="false" outlineLevel="0" collapsed="false">
      <c r="A549" s="2"/>
    </row>
    <row r="550" customFormat="false" ht="15.75" hidden="false" customHeight="false" outlineLevel="0" collapsed="false">
      <c r="A550" s="2"/>
    </row>
    <row r="551" customFormat="false" ht="15.75" hidden="false" customHeight="false" outlineLevel="0" collapsed="false">
      <c r="A551" s="2"/>
    </row>
    <row r="552" customFormat="false" ht="15.75" hidden="false" customHeight="false" outlineLevel="0" collapsed="false">
      <c r="A552" s="2"/>
    </row>
    <row r="553" customFormat="false" ht="15.75" hidden="false" customHeight="false" outlineLevel="0" collapsed="false">
      <c r="A553" s="2"/>
    </row>
    <row r="554" customFormat="false" ht="15.75" hidden="false" customHeight="false" outlineLevel="0" collapsed="false">
      <c r="A554" s="2"/>
    </row>
    <row r="555" customFormat="false" ht="15.75" hidden="false" customHeight="false" outlineLevel="0" collapsed="false">
      <c r="A555" s="2"/>
    </row>
    <row r="556" customFormat="false" ht="15.75" hidden="false" customHeight="false" outlineLevel="0" collapsed="false">
      <c r="A556" s="2"/>
    </row>
    <row r="557" customFormat="false" ht="15.75" hidden="false" customHeight="false" outlineLevel="0" collapsed="false">
      <c r="A557" s="2"/>
    </row>
    <row r="558" customFormat="false" ht="15.75" hidden="false" customHeight="false" outlineLevel="0" collapsed="false">
      <c r="A558" s="2"/>
    </row>
    <row r="559" customFormat="false" ht="15.75" hidden="false" customHeight="false" outlineLevel="0" collapsed="false">
      <c r="A559" s="2"/>
    </row>
    <row r="560" customFormat="false" ht="15.75" hidden="false" customHeight="false" outlineLevel="0" collapsed="false">
      <c r="A560" s="2"/>
    </row>
    <row r="561" customFormat="false" ht="15.75" hidden="false" customHeight="false" outlineLevel="0" collapsed="false">
      <c r="A561" s="2"/>
    </row>
    <row r="562" customFormat="false" ht="15.75" hidden="false" customHeight="false" outlineLevel="0" collapsed="false">
      <c r="A562" s="2"/>
    </row>
    <row r="563" customFormat="false" ht="15.75" hidden="false" customHeight="false" outlineLevel="0" collapsed="false">
      <c r="A563" s="2"/>
    </row>
    <row r="564" customFormat="false" ht="15.75" hidden="false" customHeight="false" outlineLevel="0" collapsed="false">
      <c r="A564" s="2"/>
    </row>
    <row r="565" customFormat="false" ht="15.75" hidden="false" customHeight="false" outlineLevel="0" collapsed="false">
      <c r="A565" s="2"/>
    </row>
    <row r="566" customFormat="false" ht="15.75" hidden="false" customHeight="false" outlineLevel="0" collapsed="false">
      <c r="A566" s="2"/>
    </row>
    <row r="567" customFormat="false" ht="15.75" hidden="false" customHeight="false" outlineLevel="0" collapsed="false">
      <c r="A567" s="2"/>
    </row>
    <row r="568" customFormat="false" ht="15.75" hidden="false" customHeight="false" outlineLevel="0" collapsed="false">
      <c r="A568" s="2"/>
    </row>
    <row r="569" customFormat="false" ht="15.75" hidden="false" customHeight="false" outlineLevel="0" collapsed="false">
      <c r="A569" s="2"/>
    </row>
    <row r="570" customFormat="false" ht="15.75" hidden="false" customHeight="false" outlineLevel="0" collapsed="false">
      <c r="A570" s="2"/>
    </row>
    <row r="571" customFormat="false" ht="15.75" hidden="false" customHeight="false" outlineLevel="0" collapsed="false">
      <c r="A571" s="2"/>
    </row>
    <row r="572" customFormat="false" ht="15.75" hidden="false" customHeight="false" outlineLevel="0" collapsed="false">
      <c r="A572" s="2"/>
    </row>
    <row r="573" customFormat="false" ht="15.75" hidden="false" customHeight="false" outlineLevel="0" collapsed="false">
      <c r="A573" s="2"/>
    </row>
    <row r="574" customFormat="false" ht="15.75" hidden="false" customHeight="false" outlineLevel="0" collapsed="false">
      <c r="A574" s="2"/>
    </row>
    <row r="575" customFormat="false" ht="15.75" hidden="false" customHeight="false" outlineLevel="0" collapsed="false">
      <c r="A575" s="2"/>
    </row>
    <row r="576" customFormat="false" ht="15.75" hidden="false" customHeight="false" outlineLevel="0" collapsed="false">
      <c r="A576" s="2"/>
    </row>
    <row r="577" customFormat="false" ht="15.75" hidden="false" customHeight="false" outlineLevel="0" collapsed="false">
      <c r="A577" s="2"/>
    </row>
    <row r="578" customFormat="false" ht="15.75" hidden="false" customHeight="false" outlineLevel="0" collapsed="false">
      <c r="A578" s="2"/>
    </row>
    <row r="579" customFormat="false" ht="15.75" hidden="false" customHeight="false" outlineLevel="0" collapsed="false">
      <c r="A579" s="2"/>
    </row>
    <row r="580" customFormat="false" ht="15.75" hidden="false" customHeight="false" outlineLevel="0" collapsed="false">
      <c r="A580" s="2"/>
    </row>
    <row r="581" customFormat="false" ht="15.75" hidden="false" customHeight="false" outlineLevel="0" collapsed="false">
      <c r="A581" s="2"/>
    </row>
    <row r="582" customFormat="false" ht="15.75" hidden="false" customHeight="false" outlineLevel="0" collapsed="false">
      <c r="A582" s="2"/>
    </row>
    <row r="583" customFormat="false" ht="15.75" hidden="false" customHeight="false" outlineLevel="0" collapsed="false">
      <c r="A583" s="2"/>
    </row>
    <row r="584" customFormat="false" ht="15.75" hidden="false" customHeight="false" outlineLevel="0" collapsed="false">
      <c r="A584" s="2"/>
    </row>
    <row r="585" customFormat="false" ht="15.75" hidden="false" customHeight="false" outlineLevel="0" collapsed="false">
      <c r="A585" s="2"/>
    </row>
    <row r="586" customFormat="false" ht="15.75" hidden="false" customHeight="false" outlineLevel="0" collapsed="false">
      <c r="A586" s="2"/>
    </row>
    <row r="587" customFormat="false" ht="15.75" hidden="false" customHeight="false" outlineLevel="0" collapsed="false">
      <c r="A587" s="2"/>
    </row>
    <row r="588" customFormat="false" ht="15.75" hidden="false" customHeight="false" outlineLevel="0" collapsed="false">
      <c r="A588" s="2"/>
    </row>
    <row r="589" customFormat="false" ht="15.75" hidden="false" customHeight="false" outlineLevel="0" collapsed="false">
      <c r="A589" s="2"/>
    </row>
    <row r="590" customFormat="false" ht="15.75" hidden="false" customHeight="false" outlineLevel="0" collapsed="false">
      <c r="A590" s="2"/>
    </row>
    <row r="591" customFormat="false" ht="15.75" hidden="false" customHeight="false" outlineLevel="0" collapsed="false">
      <c r="A591" s="2"/>
    </row>
    <row r="592" customFormat="false" ht="15.75" hidden="false" customHeight="false" outlineLevel="0" collapsed="false">
      <c r="A592" s="2"/>
    </row>
    <row r="593" customFormat="false" ht="15.75" hidden="false" customHeight="false" outlineLevel="0" collapsed="false">
      <c r="A593" s="2"/>
    </row>
    <row r="594" customFormat="false" ht="15.75" hidden="false" customHeight="false" outlineLevel="0" collapsed="false">
      <c r="A594" s="2"/>
    </row>
    <row r="595" customFormat="false" ht="15.75" hidden="false" customHeight="false" outlineLevel="0" collapsed="false">
      <c r="A595" s="2"/>
    </row>
    <row r="596" customFormat="false" ht="15.75" hidden="false" customHeight="false" outlineLevel="0" collapsed="false">
      <c r="A596" s="2"/>
    </row>
    <row r="597" customFormat="false" ht="15.75" hidden="false" customHeight="false" outlineLevel="0" collapsed="false">
      <c r="A597" s="2"/>
    </row>
    <row r="598" customFormat="false" ht="15.75" hidden="false" customHeight="false" outlineLevel="0" collapsed="false">
      <c r="A598" s="2"/>
    </row>
    <row r="599" customFormat="false" ht="15.75" hidden="false" customHeight="false" outlineLevel="0" collapsed="false">
      <c r="A599" s="2"/>
    </row>
    <row r="600" customFormat="false" ht="15.75" hidden="false" customHeight="false" outlineLevel="0" collapsed="false">
      <c r="A600" s="2"/>
    </row>
    <row r="601" customFormat="false" ht="15.75" hidden="false" customHeight="false" outlineLevel="0" collapsed="false">
      <c r="A601" s="2"/>
    </row>
    <row r="602" customFormat="false" ht="15.75" hidden="false" customHeight="false" outlineLevel="0" collapsed="false">
      <c r="A602" s="2"/>
    </row>
    <row r="603" customFormat="false" ht="15.75" hidden="false" customHeight="false" outlineLevel="0" collapsed="false">
      <c r="A603" s="2"/>
    </row>
    <row r="604" customFormat="false" ht="15.75" hidden="false" customHeight="false" outlineLevel="0" collapsed="false">
      <c r="A604" s="2"/>
    </row>
    <row r="605" customFormat="false" ht="15.75" hidden="false" customHeight="false" outlineLevel="0" collapsed="false">
      <c r="A605" s="2"/>
    </row>
    <row r="606" customFormat="false" ht="15.75" hidden="false" customHeight="false" outlineLevel="0" collapsed="false">
      <c r="A606" s="2"/>
    </row>
    <row r="607" customFormat="false" ht="15.75" hidden="false" customHeight="false" outlineLevel="0" collapsed="false">
      <c r="A607" s="2"/>
    </row>
    <row r="608" customFormat="false" ht="15.75" hidden="false" customHeight="false" outlineLevel="0" collapsed="false">
      <c r="A608" s="2"/>
    </row>
    <row r="609" customFormat="false" ht="15.75" hidden="false" customHeight="false" outlineLevel="0" collapsed="false">
      <c r="A609" s="2"/>
    </row>
    <row r="610" customFormat="false" ht="15.75" hidden="false" customHeight="false" outlineLevel="0" collapsed="false">
      <c r="A610" s="2"/>
    </row>
    <row r="611" customFormat="false" ht="15.75" hidden="false" customHeight="false" outlineLevel="0" collapsed="false">
      <c r="A611" s="2"/>
    </row>
    <row r="612" customFormat="false" ht="15.75" hidden="false" customHeight="false" outlineLevel="0" collapsed="false">
      <c r="A612" s="2"/>
    </row>
    <row r="613" customFormat="false" ht="15.75" hidden="false" customHeight="false" outlineLevel="0" collapsed="false">
      <c r="A613" s="2"/>
    </row>
    <row r="614" customFormat="false" ht="15.75" hidden="false" customHeight="false" outlineLevel="0" collapsed="false">
      <c r="A614" s="2"/>
    </row>
    <row r="615" customFormat="false" ht="15.75" hidden="false" customHeight="false" outlineLevel="0" collapsed="false">
      <c r="A615" s="2"/>
    </row>
    <row r="616" customFormat="false" ht="15.75" hidden="false" customHeight="false" outlineLevel="0" collapsed="false">
      <c r="A616" s="2"/>
    </row>
    <row r="617" customFormat="false" ht="15.75" hidden="false" customHeight="false" outlineLevel="0" collapsed="false">
      <c r="A617" s="2"/>
    </row>
    <row r="618" customFormat="false" ht="15.75" hidden="false" customHeight="false" outlineLevel="0" collapsed="false">
      <c r="A618" s="2"/>
    </row>
    <row r="619" customFormat="false" ht="15.75" hidden="false" customHeight="false" outlineLevel="0" collapsed="false">
      <c r="A619" s="2"/>
    </row>
    <row r="620" customFormat="false" ht="15.75" hidden="false" customHeight="false" outlineLevel="0" collapsed="false">
      <c r="A620" s="2"/>
    </row>
    <row r="621" customFormat="false" ht="15.75" hidden="false" customHeight="false" outlineLevel="0" collapsed="false">
      <c r="A621" s="2"/>
    </row>
    <row r="622" customFormat="false" ht="15.75" hidden="false" customHeight="false" outlineLevel="0" collapsed="false">
      <c r="A622" s="2"/>
    </row>
    <row r="623" customFormat="false" ht="15.75" hidden="false" customHeight="false" outlineLevel="0" collapsed="false">
      <c r="A623" s="2"/>
    </row>
    <row r="624" customFormat="false" ht="15.75" hidden="false" customHeight="false" outlineLevel="0" collapsed="false">
      <c r="A624" s="2"/>
    </row>
    <row r="625" customFormat="false" ht="15.75" hidden="false" customHeight="false" outlineLevel="0" collapsed="false">
      <c r="A625" s="2"/>
    </row>
    <row r="626" customFormat="false" ht="15.75" hidden="false" customHeight="false" outlineLevel="0" collapsed="false">
      <c r="A626" s="2"/>
    </row>
    <row r="627" customFormat="false" ht="15.75" hidden="false" customHeight="false" outlineLevel="0" collapsed="false">
      <c r="A627" s="2"/>
    </row>
    <row r="628" customFormat="false" ht="15.75" hidden="false" customHeight="false" outlineLevel="0" collapsed="false">
      <c r="A628" s="2"/>
    </row>
    <row r="629" customFormat="false" ht="15.75" hidden="false" customHeight="false" outlineLevel="0" collapsed="false">
      <c r="A629" s="2"/>
    </row>
    <row r="630" customFormat="false" ht="15.75" hidden="false" customHeight="false" outlineLevel="0" collapsed="false">
      <c r="A630" s="2"/>
    </row>
    <row r="631" customFormat="false" ht="15.75" hidden="false" customHeight="false" outlineLevel="0" collapsed="false">
      <c r="A631" s="2"/>
    </row>
    <row r="632" customFormat="false" ht="15.75" hidden="false" customHeight="false" outlineLevel="0" collapsed="false">
      <c r="A632" s="2"/>
    </row>
    <row r="633" customFormat="false" ht="15.75" hidden="false" customHeight="false" outlineLevel="0" collapsed="false">
      <c r="A633" s="2"/>
    </row>
    <row r="634" customFormat="false" ht="15.75" hidden="false" customHeight="false" outlineLevel="0" collapsed="false">
      <c r="A634" s="2"/>
    </row>
    <row r="635" customFormat="false" ht="15.75" hidden="false" customHeight="false" outlineLevel="0" collapsed="false">
      <c r="A635" s="2"/>
    </row>
    <row r="636" customFormat="false" ht="15.75" hidden="false" customHeight="false" outlineLevel="0" collapsed="false">
      <c r="A636" s="2"/>
    </row>
    <row r="637" customFormat="false" ht="15.75" hidden="false" customHeight="false" outlineLevel="0" collapsed="false">
      <c r="A637" s="2"/>
    </row>
    <row r="638" customFormat="false" ht="15.75" hidden="false" customHeight="false" outlineLevel="0" collapsed="false">
      <c r="A638" s="2"/>
    </row>
    <row r="639" customFormat="false" ht="15.75" hidden="false" customHeight="false" outlineLevel="0" collapsed="false">
      <c r="A639" s="2"/>
    </row>
    <row r="640" customFormat="false" ht="15.75" hidden="false" customHeight="false" outlineLevel="0" collapsed="false">
      <c r="A640" s="2"/>
    </row>
    <row r="641" customFormat="false" ht="15.75" hidden="false" customHeight="false" outlineLevel="0" collapsed="false">
      <c r="A641" s="2"/>
    </row>
    <row r="642" customFormat="false" ht="15.75" hidden="false" customHeight="false" outlineLevel="0" collapsed="false">
      <c r="A642" s="2"/>
    </row>
    <row r="643" customFormat="false" ht="15.75" hidden="false" customHeight="false" outlineLevel="0" collapsed="false">
      <c r="A643" s="2"/>
    </row>
    <row r="644" customFormat="false" ht="15.75" hidden="false" customHeight="false" outlineLevel="0" collapsed="false">
      <c r="A644" s="2"/>
    </row>
    <row r="645" customFormat="false" ht="15.75" hidden="false" customHeight="false" outlineLevel="0" collapsed="false">
      <c r="A645" s="2"/>
    </row>
    <row r="646" customFormat="false" ht="15.75" hidden="false" customHeight="false" outlineLevel="0" collapsed="false">
      <c r="A646" s="2"/>
    </row>
    <row r="647" customFormat="false" ht="15.75" hidden="false" customHeight="false" outlineLevel="0" collapsed="false">
      <c r="A647" s="2"/>
    </row>
    <row r="648" customFormat="false" ht="15.75" hidden="false" customHeight="false" outlineLevel="0" collapsed="false">
      <c r="A648" s="2"/>
    </row>
    <row r="649" customFormat="false" ht="15.75" hidden="false" customHeight="false" outlineLevel="0" collapsed="false">
      <c r="A649" s="2"/>
    </row>
    <row r="650" customFormat="false" ht="15.75" hidden="false" customHeight="false" outlineLevel="0" collapsed="false">
      <c r="A650" s="2"/>
    </row>
    <row r="651" customFormat="false" ht="15.75" hidden="false" customHeight="false" outlineLevel="0" collapsed="false">
      <c r="A651" s="2"/>
    </row>
    <row r="652" customFormat="false" ht="15.75" hidden="false" customHeight="false" outlineLevel="0" collapsed="false">
      <c r="A652" s="2"/>
    </row>
    <row r="653" customFormat="false" ht="15.75" hidden="false" customHeight="false" outlineLevel="0" collapsed="false">
      <c r="A653" s="2"/>
    </row>
    <row r="654" customFormat="false" ht="15.75" hidden="false" customHeight="false" outlineLevel="0" collapsed="false">
      <c r="A654" s="2"/>
    </row>
    <row r="655" customFormat="false" ht="15.75" hidden="false" customHeight="false" outlineLevel="0" collapsed="false">
      <c r="A655" s="2"/>
    </row>
    <row r="656" customFormat="false" ht="15.75" hidden="false" customHeight="false" outlineLevel="0" collapsed="false">
      <c r="A656" s="2"/>
    </row>
    <row r="657" customFormat="false" ht="15.75" hidden="false" customHeight="false" outlineLevel="0" collapsed="false">
      <c r="A657" s="2"/>
    </row>
    <row r="658" customFormat="false" ht="15.75" hidden="false" customHeight="false" outlineLevel="0" collapsed="false">
      <c r="A658" s="2"/>
    </row>
    <row r="659" customFormat="false" ht="15.75" hidden="false" customHeight="false" outlineLevel="0" collapsed="false">
      <c r="A659" s="2"/>
    </row>
    <row r="660" customFormat="false" ht="15.75" hidden="false" customHeight="false" outlineLevel="0" collapsed="false">
      <c r="A660" s="2"/>
    </row>
    <row r="661" customFormat="false" ht="15.75" hidden="false" customHeight="false" outlineLevel="0" collapsed="false">
      <c r="A661" s="2"/>
    </row>
    <row r="662" customFormat="false" ht="15.75" hidden="false" customHeight="false" outlineLevel="0" collapsed="false">
      <c r="A662" s="2"/>
    </row>
    <row r="663" customFormat="false" ht="15.75" hidden="false" customHeight="false" outlineLevel="0" collapsed="false">
      <c r="A663" s="2"/>
    </row>
    <row r="664" customFormat="false" ht="15.75" hidden="false" customHeight="false" outlineLevel="0" collapsed="false">
      <c r="A664" s="2"/>
    </row>
    <row r="665" customFormat="false" ht="15.75" hidden="false" customHeight="false" outlineLevel="0" collapsed="false">
      <c r="A665" s="2"/>
    </row>
    <row r="666" customFormat="false" ht="15.75" hidden="false" customHeight="false" outlineLevel="0" collapsed="false">
      <c r="A666" s="2"/>
    </row>
    <row r="667" customFormat="false" ht="15.75" hidden="false" customHeight="false" outlineLevel="0" collapsed="false">
      <c r="A667" s="2"/>
    </row>
    <row r="668" customFormat="false" ht="15.75" hidden="false" customHeight="false" outlineLevel="0" collapsed="false">
      <c r="A668" s="2"/>
    </row>
    <row r="669" customFormat="false" ht="15.75" hidden="false" customHeight="false" outlineLevel="0" collapsed="false">
      <c r="A669" s="2"/>
    </row>
    <row r="670" customFormat="false" ht="15.75" hidden="false" customHeight="false" outlineLevel="0" collapsed="false">
      <c r="A670" s="2"/>
    </row>
    <row r="671" customFormat="false" ht="15.75" hidden="false" customHeight="false" outlineLevel="0" collapsed="false">
      <c r="A671" s="2"/>
    </row>
    <row r="672" customFormat="false" ht="15.75" hidden="false" customHeight="false" outlineLevel="0" collapsed="false">
      <c r="A672" s="2"/>
    </row>
    <row r="673" customFormat="false" ht="15.75" hidden="false" customHeight="false" outlineLevel="0" collapsed="false">
      <c r="A673" s="2"/>
    </row>
    <row r="674" customFormat="false" ht="15.75" hidden="false" customHeight="false" outlineLevel="0" collapsed="false">
      <c r="A674" s="2"/>
    </row>
    <row r="675" customFormat="false" ht="15.75" hidden="false" customHeight="false" outlineLevel="0" collapsed="false">
      <c r="A675" s="2"/>
    </row>
    <row r="676" customFormat="false" ht="15.75" hidden="false" customHeight="false" outlineLevel="0" collapsed="false">
      <c r="A676" s="2"/>
    </row>
    <row r="677" customFormat="false" ht="15.75" hidden="false" customHeight="false" outlineLevel="0" collapsed="false">
      <c r="A677" s="2"/>
    </row>
    <row r="678" customFormat="false" ht="15.75" hidden="false" customHeight="false" outlineLevel="0" collapsed="false">
      <c r="A678" s="2"/>
    </row>
    <row r="679" customFormat="false" ht="15.75" hidden="false" customHeight="false" outlineLevel="0" collapsed="false">
      <c r="A679" s="2"/>
    </row>
    <row r="680" customFormat="false" ht="15.75" hidden="false" customHeight="false" outlineLevel="0" collapsed="false">
      <c r="A680" s="2"/>
    </row>
    <row r="681" customFormat="false" ht="15.75" hidden="false" customHeight="false" outlineLevel="0" collapsed="false">
      <c r="A681" s="2"/>
    </row>
    <row r="682" customFormat="false" ht="15.75" hidden="false" customHeight="false" outlineLevel="0" collapsed="false">
      <c r="A682" s="2"/>
    </row>
    <row r="683" customFormat="false" ht="15.75" hidden="false" customHeight="false" outlineLevel="0" collapsed="false">
      <c r="A683" s="2"/>
    </row>
    <row r="684" customFormat="false" ht="15.75" hidden="false" customHeight="false" outlineLevel="0" collapsed="false">
      <c r="A684" s="2"/>
    </row>
    <row r="685" customFormat="false" ht="15.75" hidden="false" customHeight="false" outlineLevel="0" collapsed="false">
      <c r="A685" s="2"/>
    </row>
    <row r="686" customFormat="false" ht="15.75" hidden="false" customHeight="false" outlineLevel="0" collapsed="false">
      <c r="A686" s="2"/>
    </row>
    <row r="687" customFormat="false" ht="15.75" hidden="false" customHeight="false" outlineLevel="0" collapsed="false">
      <c r="A687" s="2"/>
    </row>
    <row r="688" customFormat="false" ht="15.75" hidden="false" customHeight="false" outlineLevel="0" collapsed="false">
      <c r="A688" s="2"/>
    </row>
    <row r="689" customFormat="false" ht="15.75" hidden="false" customHeight="false" outlineLevel="0" collapsed="false">
      <c r="A689" s="2"/>
    </row>
    <row r="690" customFormat="false" ht="15.75" hidden="false" customHeight="false" outlineLevel="0" collapsed="false">
      <c r="A690" s="2"/>
    </row>
    <row r="691" customFormat="false" ht="15.75" hidden="false" customHeight="false" outlineLevel="0" collapsed="false">
      <c r="A691" s="2"/>
    </row>
    <row r="692" customFormat="false" ht="15.75" hidden="false" customHeight="false" outlineLevel="0" collapsed="false">
      <c r="A692" s="2"/>
    </row>
    <row r="693" customFormat="false" ht="15.75" hidden="false" customHeight="false" outlineLevel="0" collapsed="false">
      <c r="A693" s="2"/>
    </row>
    <row r="694" customFormat="false" ht="15.75" hidden="false" customHeight="false" outlineLevel="0" collapsed="false">
      <c r="A694" s="2"/>
    </row>
    <row r="695" customFormat="false" ht="15.75" hidden="false" customHeight="false" outlineLevel="0" collapsed="false">
      <c r="A695" s="2"/>
    </row>
    <row r="696" customFormat="false" ht="15.75" hidden="false" customHeight="false" outlineLevel="0" collapsed="false">
      <c r="A696" s="2"/>
    </row>
    <row r="697" customFormat="false" ht="15.75" hidden="false" customHeight="false" outlineLevel="0" collapsed="false">
      <c r="A697" s="2"/>
    </row>
    <row r="698" customFormat="false" ht="15.75" hidden="false" customHeight="false" outlineLevel="0" collapsed="false">
      <c r="A698" s="2"/>
    </row>
    <row r="699" customFormat="false" ht="15.75" hidden="false" customHeight="false" outlineLevel="0" collapsed="false">
      <c r="A699" s="2"/>
    </row>
    <row r="700" customFormat="false" ht="15.75" hidden="false" customHeight="false" outlineLevel="0" collapsed="false">
      <c r="A700" s="2"/>
    </row>
    <row r="701" customFormat="false" ht="15.75" hidden="false" customHeight="false" outlineLevel="0" collapsed="false">
      <c r="A701" s="2"/>
    </row>
    <row r="702" customFormat="false" ht="15.75" hidden="false" customHeight="false" outlineLevel="0" collapsed="false">
      <c r="A702" s="2"/>
    </row>
    <row r="703" customFormat="false" ht="15.75" hidden="false" customHeight="false" outlineLevel="0" collapsed="false">
      <c r="A703" s="2"/>
    </row>
    <row r="704" customFormat="false" ht="15.75" hidden="false" customHeight="false" outlineLevel="0" collapsed="false">
      <c r="A704" s="2"/>
    </row>
    <row r="705" customFormat="false" ht="15.75" hidden="false" customHeight="false" outlineLevel="0" collapsed="false">
      <c r="A705" s="2"/>
    </row>
    <row r="706" customFormat="false" ht="15.75" hidden="false" customHeight="false" outlineLevel="0" collapsed="false">
      <c r="A706" s="2"/>
    </row>
    <row r="707" customFormat="false" ht="15.75" hidden="false" customHeight="false" outlineLevel="0" collapsed="false">
      <c r="A707" s="2"/>
    </row>
    <row r="708" customFormat="false" ht="15.75" hidden="false" customHeight="false" outlineLevel="0" collapsed="false">
      <c r="A708" s="2"/>
    </row>
    <row r="709" customFormat="false" ht="15.75" hidden="false" customHeight="false" outlineLevel="0" collapsed="false">
      <c r="A709" s="2"/>
    </row>
    <row r="710" customFormat="false" ht="15.75" hidden="false" customHeight="false" outlineLevel="0" collapsed="false">
      <c r="A710" s="2"/>
    </row>
    <row r="711" customFormat="false" ht="15.75" hidden="false" customHeight="false" outlineLevel="0" collapsed="false">
      <c r="A711" s="2"/>
    </row>
    <row r="712" customFormat="false" ht="15.75" hidden="false" customHeight="false" outlineLevel="0" collapsed="false">
      <c r="A712" s="2"/>
    </row>
    <row r="713" customFormat="false" ht="15.75" hidden="false" customHeight="false" outlineLevel="0" collapsed="false">
      <c r="A713" s="2"/>
    </row>
    <row r="714" customFormat="false" ht="15.75" hidden="false" customHeight="false" outlineLevel="0" collapsed="false">
      <c r="A714" s="2"/>
    </row>
    <row r="715" customFormat="false" ht="15.75" hidden="false" customHeight="false" outlineLevel="0" collapsed="false">
      <c r="A715" s="2"/>
    </row>
    <row r="716" customFormat="false" ht="15.75" hidden="false" customHeight="false" outlineLevel="0" collapsed="false">
      <c r="A716" s="2"/>
    </row>
    <row r="717" customFormat="false" ht="15.75" hidden="false" customHeight="false" outlineLevel="0" collapsed="false">
      <c r="A717" s="2"/>
    </row>
    <row r="718" customFormat="false" ht="15.75" hidden="false" customHeight="false" outlineLevel="0" collapsed="false">
      <c r="A718" s="2"/>
    </row>
    <row r="719" customFormat="false" ht="15.75" hidden="false" customHeight="false" outlineLevel="0" collapsed="false">
      <c r="A719" s="2"/>
    </row>
    <row r="720" customFormat="false" ht="15.75" hidden="false" customHeight="false" outlineLevel="0" collapsed="false">
      <c r="A720" s="2"/>
    </row>
    <row r="721" customFormat="false" ht="15.75" hidden="false" customHeight="false" outlineLevel="0" collapsed="false">
      <c r="A721" s="2"/>
    </row>
    <row r="722" customFormat="false" ht="15.75" hidden="false" customHeight="false" outlineLevel="0" collapsed="false">
      <c r="A722" s="2"/>
    </row>
    <row r="723" customFormat="false" ht="15.75" hidden="false" customHeight="false" outlineLevel="0" collapsed="false">
      <c r="A723" s="2"/>
    </row>
    <row r="724" customFormat="false" ht="15.75" hidden="false" customHeight="false" outlineLevel="0" collapsed="false">
      <c r="A724" s="2"/>
    </row>
    <row r="725" customFormat="false" ht="15.75" hidden="false" customHeight="false" outlineLevel="0" collapsed="false">
      <c r="A725" s="2"/>
    </row>
    <row r="726" customFormat="false" ht="15.75" hidden="false" customHeight="false" outlineLevel="0" collapsed="false">
      <c r="A726" s="2"/>
    </row>
    <row r="727" customFormat="false" ht="15.75" hidden="false" customHeight="false" outlineLevel="0" collapsed="false">
      <c r="A727" s="2"/>
    </row>
    <row r="728" customFormat="false" ht="15.75" hidden="false" customHeight="false" outlineLevel="0" collapsed="false">
      <c r="A728" s="2"/>
    </row>
    <row r="729" customFormat="false" ht="15.75" hidden="false" customHeight="false" outlineLevel="0" collapsed="false">
      <c r="A729" s="2"/>
    </row>
    <row r="730" customFormat="false" ht="15.75" hidden="false" customHeight="false" outlineLevel="0" collapsed="false">
      <c r="A730" s="2"/>
    </row>
    <row r="731" customFormat="false" ht="15.75" hidden="false" customHeight="false" outlineLevel="0" collapsed="false">
      <c r="A731" s="2"/>
    </row>
    <row r="732" customFormat="false" ht="15.75" hidden="false" customHeight="false" outlineLevel="0" collapsed="false">
      <c r="A732" s="2"/>
    </row>
    <row r="733" customFormat="false" ht="15.75" hidden="false" customHeight="false" outlineLevel="0" collapsed="false">
      <c r="A733" s="2"/>
    </row>
    <row r="734" customFormat="false" ht="15.75" hidden="false" customHeight="false" outlineLevel="0" collapsed="false">
      <c r="A734" s="2"/>
    </row>
    <row r="735" customFormat="false" ht="15.75" hidden="false" customHeight="false" outlineLevel="0" collapsed="false">
      <c r="A735" s="2"/>
    </row>
    <row r="736" customFormat="false" ht="15.75" hidden="false" customHeight="false" outlineLevel="0" collapsed="false">
      <c r="A736" s="2"/>
    </row>
    <row r="737" customFormat="false" ht="15.75" hidden="false" customHeight="false" outlineLevel="0" collapsed="false">
      <c r="A737" s="2"/>
    </row>
    <row r="738" customFormat="false" ht="15.75" hidden="false" customHeight="false" outlineLevel="0" collapsed="false">
      <c r="A738" s="2"/>
    </row>
    <row r="739" customFormat="false" ht="15.75" hidden="false" customHeight="false" outlineLevel="0" collapsed="false">
      <c r="A739" s="2"/>
    </row>
    <row r="740" customFormat="false" ht="15.75" hidden="false" customHeight="false" outlineLevel="0" collapsed="false">
      <c r="A740" s="2"/>
    </row>
    <row r="741" customFormat="false" ht="15.75" hidden="false" customHeight="false" outlineLevel="0" collapsed="false">
      <c r="A741" s="2"/>
    </row>
    <row r="742" customFormat="false" ht="15.75" hidden="false" customHeight="false" outlineLevel="0" collapsed="false">
      <c r="A742" s="2"/>
    </row>
    <row r="743" customFormat="false" ht="15.75" hidden="false" customHeight="false" outlineLevel="0" collapsed="false">
      <c r="A743" s="2"/>
    </row>
    <row r="744" customFormat="false" ht="15.75" hidden="false" customHeight="false" outlineLevel="0" collapsed="false">
      <c r="A744" s="2"/>
    </row>
    <row r="745" customFormat="false" ht="15.75" hidden="false" customHeight="false" outlineLevel="0" collapsed="false">
      <c r="A745" s="2"/>
    </row>
    <row r="746" customFormat="false" ht="15.75" hidden="false" customHeight="false" outlineLevel="0" collapsed="false">
      <c r="A746" s="2"/>
    </row>
    <row r="747" customFormat="false" ht="15.75" hidden="false" customHeight="false" outlineLevel="0" collapsed="false">
      <c r="A747" s="2"/>
    </row>
    <row r="748" customFormat="false" ht="15.75" hidden="false" customHeight="false" outlineLevel="0" collapsed="false">
      <c r="A748" s="2"/>
    </row>
    <row r="749" customFormat="false" ht="15.75" hidden="false" customHeight="false" outlineLevel="0" collapsed="false">
      <c r="A749" s="2"/>
    </row>
    <row r="750" customFormat="false" ht="15.75" hidden="false" customHeight="false" outlineLevel="0" collapsed="false">
      <c r="A750" s="2"/>
    </row>
    <row r="751" customFormat="false" ht="15.75" hidden="false" customHeight="false" outlineLevel="0" collapsed="false">
      <c r="A751" s="2"/>
    </row>
    <row r="752" customFormat="false" ht="15.75" hidden="false" customHeight="false" outlineLevel="0" collapsed="false">
      <c r="A752" s="2"/>
    </row>
    <row r="753" customFormat="false" ht="15.75" hidden="false" customHeight="false" outlineLevel="0" collapsed="false">
      <c r="A753" s="2"/>
    </row>
    <row r="754" customFormat="false" ht="15.75" hidden="false" customHeight="false" outlineLevel="0" collapsed="false">
      <c r="A754" s="2"/>
    </row>
    <row r="755" customFormat="false" ht="15.75" hidden="false" customHeight="false" outlineLevel="0" collapsed="false">
      <c r="A755" s="2"/>
    </row>
    <row r="756" customFormat="false" ht="15.75" hidden="false" customHeight="false" outlineLevel="0" collapsed="false">
      <c r="A756" s="2"/>
    </row>
    <row r="757" customFormat="false" ht="15.75" hidden="false" customHeight="false" outlineLevel="0" collapsed="false">
      <c r="A757" s="2"/>
    </row>
    <row r="758" customFormat="false" ht="15.75" hidden="false" customHeight="false" outlineLevel="0" collapsed="false">
      <c r="A758" s="2"/>
    </row>
    <row r="759" customFormat="false" ht="15.75" hidden="false" customHeight="false" outlineLevel="0" collapsed="false">
      <c r="A759" s="2"/>
    </row>
    <row r="760" customFormat="false" ht="15.75" hidden="false" customHeight="false" outlineLevel="0" collapsed="false">
      <c r="A760" s="2"/>
    </row>
    <row r="761" customFormat="false" ht="15.75" hidden="false" customHeight="false" outlineLevel="0" collapsed="false">
      <c r="A761" s="2"/>
    </row>
    <row r="762" customFormat="false" ht="15.75" hidden="false" customHeight="false" outlineLevel="0" collapsed="false">
      <c r="A762" s="2"/>
    </row>
    <row r="763" customFormat="false" ht="15.75" hidden="false" customHeight="false" outlineLevel="0" collapsed="false">
      <c r="A763" s="2"/>
    </row>
    <row r="764" customFormat="false" ht="15.75" hidden="false" customHeight="false" outlineLevel="0" collapsed="false">
      <c r="A764" s="2"/>
    </row>
    <row r="765" customFormat="false" ht="15.75" hidden="false" customHeight="false" outlineLevel="0" collapsed="false">
      <c r="A765" s="2"/>
    </row>
    <row r="766" customFormat="false" ht="15.75" hidden="false" customHeight="false" outlineLevel="0" collapsed="false">
      <c r="A766" s="2"/>
    </row>
    <row r="767" customFormat="false" ht="15.75" hidden="false" customHeight="false" outlineLevel="0" collapsed="false">
      <c r="A767" s="2"/>
    </row>
    <row r="768" customFormat="false" ht="15.75" hidden="false" customHeight="false" outlineLevel="0" collapsed="false">
      <c r="A768" s="2"/>
    </row>
    <row r="769" customFormat="false" ht="15.75" hidden="false" customHeight="false" outlineLevel="0" collapsed="false">
      <c r="A769" s="2"/>
    </row>
    <row r="770" customFormat="false" ht="15.75" hidden="false" customHeight="false" outlineLevel="0" collapsed="false">
      <c r="A770" s="2"/>
    </row>
    <row r="771" customFormat="false" ht="15.75" hidden="false" customHeight="false" outlineLevel="0" collapsed="false">
      <c r="A771" s="2"/>
    </row>
    <row r="772" customFormat="false" ht="15.75" hidden="false" customHeight="false" outlineLevel="0" collapsed="false">
      <c r="A772" s="2"/>
    </row>
    <row r="773" customFormat="false" ht="15.75" hidden="false" customHeight="false" outlineLevel="0" collapsed="false">
      <c r="A773" s="2"/>
    </row>
    <row r="774" customFormat="false" ht="15.75" hidden="false" customHeight="false" outlineLevel="0" collapsed="false">
      <c r="A774" s="2"/>
    </row>
    <row r="775" customFormat="false" ht="15.75" hidden="false" customHeight="false" outlineLevel="0" collapsed="false">
      <c r="A775" s="2"/>
    </row>
    <row r="776" customFormat="false" ht="15.75" hidden="false" customHeight="false" outlineLevel="0" collapsed="false">
      <c r="A776" s="2"/>
    </row>
    <row r="777" customFormat="false" ht="15.75" hidden="false" customHeight="false" outlineLevel="0" collapsed="false">
      <c r="A777" s="2"/>
    </row>
    <row r="778" customFormat="false" ht="15.75" hidden="false" customHeight="false" outlineLevel="0" collapsed="false">
      <c r="A778" s="2"/>
    </row>
    <row r="779" customFormat="false" ht="15.75" hidden="false" customHeight="false" outlineLevel="0" collapsed="false">
      <c r="A779" s="2"/>
    </row>
    <row r="780" customFormat="false" ht="15.75" hidden="false" customHeight="false" outlineLevel="0" collapsed="false">
      <c r="A780" s="2"/>
    </row>
    <row r="781" customFormat="false" ht="15.75" hidden="false" customHeight="false" outlineLevel="0" collapsed="false">
      <c r="A781" s="2"/>
    </row>
    <row r="782" customFormat="false" ht="15.75" hidden="false" customHeight="false" outlineLevel="0" collapsed="false">
      <c r="A782" s="2"/>
    </row>
    <row r="783" customFormat="false" ht="15.75" hidden="false" customHeight="false" outlineLevel="0" collapsed="false">
      <c r="A783" s="2"/>
    </row>
    <row r="784" customFormat="false" ht="15.75" hidden="false" customHeight="false" outlineLevel="0" collapsed="false">
      <c r="A784" s="2"/>
    </row>
    <row r="785" customFormat="false" ht="15.75" hidden="false" customHeight="false" outlineLevel="0" collapsed="false">
      <c r="A785" s="2"/>
    </row>
    <row r="786" customFormat="false" ht="15.75" hidden="false" customHeight="false" outlineLevel="0" collapsed="false">
      <c r="A786" s="2"/>
    </row>
    <row r="787" customFormat="false" ht="15.75" hidden="false" customHeight="false" outlineLevel="0" collapsed="false">
      <c r="A787" s="2"/>
    </row>
    <row r="788" customFormat="false" ht="15.75" hidden="false" customHeight="false" outlineLevel="0" collapsed="false">
      <c r="A788" s="2"/>
    </row>
    <row r="789" customFormat="false" ht="15.75" hidden="false" customHeight="false" outlineLevel="0" collapsed="false">
      <c r="A789" s="2"/>
    </row>
    <row r="790" customFormat="false" ht="15.75" hidden="false" customHeight="false" outlineLevel="0" collapsed="false">
      <c r="A790" s="2"/>
    </row>
    <row r="791" customFormat="false" ht="15.75" hidden="false" customHeight="false" outlineLevel="0" collapsed="false">
      <c r="A791" s="2"/>
    </row>
    <row r="792" customFormat="false" ht="15.75" hidden="false" customHeight="false" outlineLevel="0" collapsed="false">
      <c r="A792" s="2"/>
    </row>
    <row r="793" customFormat="false" ht="15.75" hidden="false" customHeight="false" outlineLevel="0" collapsed="false">
      <c r="A793" s="2"/>
    </row>
    <row r="794" customFormat="false" ht="15.75" hidden="false" customHeight="false" outlineLevel="0" collapsed="false">
      <c r="A794" s="2"/>
    </row>
    <row r="795" customFormat="false" ht="15.75" hidden="false" customHeight="false" outlineLevel="0" collapsed="false">
      <c r="A795" s="2"/>
    </row>
    <row r="796" customFormat="false" ht="15.75" hidden="false" customHeight="false" outlineLevel="0" collapsed="false">
      <c r="A796" s="2"/>
    </row>
    <row r="797" customFormat="false" ht="15.75" hidden="false" customHeight="false" outlineLevel="0" collapsed="false">
      <c r="A797" s="2"/>
    </row>
    <row r="798" customFormat="false" ht="15.75" hidden="false" customHeight="false" outlineLevel="0" collapsed="false">
      <c r="A798" s="2"/>
    </row>
    <row r="799" customFormat="false" ht="15.75" hidden="false" customHeight="false" outlineLevel="0" collapsed="false">
      <c r="A799" s="2"/>
    </row>
    <row r="800" customFormat="false" ht="15.75" hidden="false" customHeight="false" outlineLevel="0" collapsed="false">
      <c r="A800" s="2"/>
    </row>
    <row r="801" customFormat="false" ht="15.75" hidden="false" customHeight="false" outlineLevel="0" collapsed="false">
      <c r="A801" s="2"/>
    </row>
    <row r="802" customFormat="false" ht="15.75" hidden="false" customHeight="false" outlineLevel="0" collapsed="false">
      <c r="A802" s="2"/>
    </row>
    <row r="803" customFormat="false" ht="15.75" hidden="false" customHeight="false" outlineLevel="0" collapsed="false">
      <c r="A803" s="2"/>
    </row>
    <row r="804" customFormat="false" ht="15.75" hidden="false" customHeight="false" outlineLevel="0" collapsed="false">
      <c r="A804" s="2"/>
    </row>
    <row r="805" customFormat="false" ht="15.75" hidden="false" customHeight="false" outlineLevel="0" collapsed="false">
      <c r="A805" s="2"/>
    </row>
    <row r="806" customFormat="false" ht="15.75" hidden="false" customHeight="false" outlineLevel="0" collapsed="false">
      <c r="A806" s="2"/>
    </row>
    <row r="807" customFormat="false" ht="15.75" hidden="false" customHeight="false" outlineLevel="0" collapsed="false">
      <c r="A807" s="2"/>
    </row>
    <row r="808" customFormat="false" ht="15.75" hidden="false" customHeight="false" outlineLevel="0" collapsed="false">
      <c r="A808" s="2"/>
    </row>
    <row r="809" customFormat="false" ht="15.75" hidden="false" customHeight="false" outlineLevel="0" collapsed="false">
      <c r="A809" s="2"/>
    </row>
    <row r="810" customFormat="false" ht="15.75" hidden="false" customHeight="false" outlineLevel="0" collapsed="false">
      <c r="A810" s="2"/>
    </row>
    <row r="811" customFormat="false" ht="15.75" hidden="false" customHeight="false" outlineLevel="0" collapsed="false">
      <c r="A811" s="2"/>
    </row>
    <row r="812" customFormat="false" ht="15.75" hidden="false" customHeight="false" outlineLevel="0" collapsed="false">
      <c r="A812" s="2"/>
    </row>
    <row r="813" customFormat="false" ht="15.75" hidden="false" customHeight="false" outlineLevel="0" collapsed="false">
      <c r="A813" s="2"/>
    </row>
    <row r="814" customFormat="false" ht="15.75" hidden="false" customHeight="false" outlineLevel="0" collapsed="false">
      <c r="A814" s="2"/>
    </row>
    <row r="815" customFormat="false" ht="15.75" hidden="false" customHeight="false" outlineLevel="0" collapsed="false">
      <c r="A815" s="2"/>
    </row>
    <row r="816" customFormat="false" ht="15.75" hidden="false" customHeight="false" outlineLevel="0" collapsed="false">
      <c r="A816" s="2"/>
    </row>
    <row r="817" customFormat="false" ht="15.75" hidden="false" customHeight="false" outlineLevel="0" collapsed="false">
      <c r="A817" s="2"/>
    </row>
    <row r="818" customFormat="false" ht="15.75" hidden="false" customHeight="false" outlineLevel="0" collapsed="false">
      <c r="A818" s="2"/>
    </row>
    <row r="819" customFormat="false" ht="15.75" hidden="false" customHeight="false" outlineLevel="0" collapsed="false">
      <c r="A819" s="2"/>
    </row>
    <row r="820" customFormat="false" ht="15.75" hidden="false" customHeight="false" outlineLevel="0" collapsed="false">
      <c r="A820" s="2"/>
    </row>
    <row r="821" customFormat="false" ht="15.75" hidden="false" customHeight="false" outlineLevel="0" collapsed="false">
      <c r="A821" s="2"/>
    </row>
    <row r="822" customFormat="false" ht="15.75" hidden="false" customHeight="false" outlineLevel="0" collapsed="false">
      <c r="A822" s="2"/>
    </row>
    <row r="823" customFormat="false" ht="15.75" hidden="false" customHeight="false" outlineLevel="0" collapsed="false">
      <c r="A823" s="2"/>
    </row>
    <row r="824" customFormat="false" ht="15.75" hidden="false" customHeight="false" outlineLevel="0" collapsed="false">
      <c r="A824" s="2"/>
    </row>
    <row r="825" customFormat="false" ht="15.75" hidden="false" customHeight="false" outlineLevel="0" collapsed="false">
      <c r="A825" s="2"/>
    </row>
    <row r="826" customFormat="false" ht="15.75" hidden="false" customHeight="false" outlineLevel="0" collapsed="false">
      <c r="A826" s="2"/>
    </row>
    <row r="827" customFormat="false" ht="15.75" hidden="false" customHeight="false" outlineLevel="0" collapsed="false">
      <c r="A827" s="2"/>
    </row>
    <row r="828" customFormat="false" ht="15.75" hidden="false" customHeight="false" outlineLevel="0" collapsed="false">
      <c r="A828" s="2"/>
    </row>
    <row r="829" customFormat="false" ht="15.75" hidden="false" customHeight="false" outlineLevel="0" collapsed="false">
      <c r="A829" s="2"/>
    </row>
    <row r="830" customFormat="false" ht="15.75" hidden="false" customHeight="false" outlineLevel="0" collapsed="false">
      <c r="A830" s="2"/>
    </row>
    <row r="831" customFormat="false" ht="15.75" hidden="false" customHeight="false" outlineLevel="0" collapsed="false">
      <c r="A831" s="2"/>
    </row>
    <row r="832" customFormat="false" ht="15.75" hidden="false" customHeight="false" outlineLevel="0" collapsed="false">
      <c r="A832" s="2"/>
    </row>
    <row r="833" customFormat="false" ht="15.75" hidden="false" customHeight="false" outlineLevel="0" collapsed="false">
      <c r="A833" s="2"/>
    </row>
    <row r="834" customFormat="false" ht="15.75" hidden="false" customHeight="false" outlineLevel="0" collapsed="false">
      <c r="A834" s="2"/>
    </row>
    <row r="835" customFormat="false" ht="15.75" hidden="false" customHeight="false" outlineLevel="0" collapsed="false">
      <c r="A835" s="2"/>
    </row>
    <row r="836" customFormat="false" ht="15.75" hidden="false" customHeight="false" outlineLevel="0" collapsed="false">
      <c r="A836" s="2"/>
    </row>
    <row r="837" customFormat="false" ht="15.75" hidden="false" customHeight="false" outlineLevel="0" collapsed="false">
      <c r="A837" s="2"/>
    </row>
    <row r="838" customFormat="false" ht="15.75" hidden="false" customHeight="false" outlineLevel="0" collapsed="false">
      <c r="A838" s="2"/>
    </row>
    <row r="839" customFormat="false" ht="15.75" hidden="false" customHeight="false" outlineLevel="0" collapsed="false">
      <c r="A839" s="2"/>
    </row>
    <row r="840" customFormat="false" ht="15.75" hidden="false" customHeight="false" outlineLevel="0" collapsed="false">
      <c r="A840" s="2"/>
    </row>
    <row r="841" customFormat="false" ht="15.75" hidden="false" customHeight="false" outlineLevel="0" collapsed="false">
      <c r="A841" s="2"/>
    </row>
    <row r="842" customFormat="false" ht="15.75" hidden="false" customHeight="false" outlineLevel="0" collapsed="false">
      <c r="A842" s="2"/>
    </row>
    <row r="843" customFormat="false" ht="15.75" hidden="false" customHeight="false" outlineLevel="0" collapsed="false">
      <c r="A843" s="2"/>
    </row>
    <row r="844" customFormat="false" ht="15.75" hidden="false" customHeight="false" outlineLevel="0" collapsed="false">
      <c r="A844" s="2"/>
    </row>
    <row r="845" customFormat="false" ht="15.75" hidden="false" customHeight="false" outlineLevel="0" collapsed="false">
      <c r="A845" s="2"/>
    </row>
    <row r="846" customFormat="false" ht="15.75" hidden="false" customHeight="false" outlineLevel="0" collapsed="false">
      <c r="A846" s="2"/>
    </row>
    <row r="847" customFormat="false" ht="15.75" hidden="false" customHeight="false" outlineLevel="0" collapsed="false">
      <c r="A847" s="2"/>
    </row>
    <row r="848" customFormat="false" ht="15.75" hidden="false" customHeight="false" outlineLevel="0" collapsed="false">
      <c r="A848" s="2"/>
    </row>
    <row r="849" customFormat="false" ht="15.75" hidden="false" customHeight="false" outlineLevel="0" collapsed="false">
      <c r="A849" s="2"/>
    </row>
    <row r="850" customFormat="false" ht="15.75" hidden="false" customHeight="false" outlineLevel="0" collapsed="false">
      <c r="A850" s="2"/>
    </row>
    <row r="851" customFormat="false" ht="15.75" hidden="false" customHeight="false" outlineLevel="0" collapsed="false">
      <c r="A851" s="2"/>
    </row>
    <row r="852" customFormat="false" ht="15.75" hidden="false" customHeight="false" outlineLevel="0" collapsed="false">
      <c r="A852" s="2"/>
    </row>
    <row r="853" customFormat="false" ht="15.75" hidden="false" customHeight="false" outlineLevel="0" collapsed="false">
      <c r="A853" s="2"/>
    </row>
    <row r="854" customFormat="false" ht="15.75" hidden="false" customHeight="false" outlineLevel="0" collapsed="false">
      <c r="A854" s="2"/>
    </row>
    <row r="855" customFormat="false" ht="15.75" hidden="false" customHeight="false" outlineLevel="0" collapsed="false">
      <c r="A855" s="2"/>
    </row>
    <row r="856" customFormat="false" ht="15.75" hidden="false" customHeight="false" outlineLevel="0" collapsed="false">
      <c r="A856" s="2"/>
    </row>
    <row r="857" customFormat="false" ht="15.75" hidden="false" customHeight="false" outlineLevel="0" collapsed="false">
      <c r="A857" s="2"/>
    </row>
    <row r="858" customFormat="false" ht="15.75" hidden="false" customHeight="false" outlineLevel="0" collapsed="false">
      <c r="A858" s="2"/>
    </row>
    <row r="859" customFormat="false" ht="15.75" hidden="false" customHeight="false" outlineLevel="0" collapsed="false">
      <c r="A859" s="2"/>
    </row>
    <row r="860" customFormat="false" ht="15.75" hidden="false" customHeight="false" outlineLevel="0" collapsed="false">
      <c r="A860" s="2"/>
    </row>
    <row r="861" customFormat="false" ht="15.75" hidden="false" customHeight="false" outlineLevel="0" collapsed="false">
      <c r="A861" s="2"/>
    </row>
    <row r="862" customFormat="false" ht="15.75" hidden="false" customHeight="false" outlineLevel="0" collapsed="false">
      <c r="A862" s="2"/>
    </row>
    <row r="863" customFormat="false" ht="15.75" hidden="false" customHeight="false" outlineLevel="0" collapsed="false">
      <c r="A863" s="2"/>
    </row>
    <row r="864" customFormat="false" ht="15.75" hidden="false" customHeight="false" outlineLevel="0" collapsed="false">
      <c r="A864" s="2"/>
    </row>
    <row r="865" customFormat="false" ht="15.75" hidden="false" customHeight="false" outlineLevel="0" collapsed="false">
      <c r="A865" s="2"/>
    </row>
    <row r="866" customFormat="false" ht="15.75" hidden="false" customHeight="false" outlineLevel="0" collapsed="false">
      <c r="A866" s="2"/>
    </row>
    <row r="867" customFormat="false" ht="15.75" hidden="false" customHeight="false" outlineLevel="0" collapsed="false">
      <c r="A867" s="2"/>
    </row>
    <row r="868" customFormat="false" ht="15.75" hidden="false" customHeight="false" outlineLevel="0" collapsed="false">
      <c r="A868" s="2"/>
    </row>
    <row r="869" customFormat="false" ht="15.75" hidden="false" customHeight="false" outlineLevel="0" collapsed="false">
      <c r="A869" s="2"/>
    </row>
    <row r="870" customFormat="false" ht="15.75" hidden="false" customHeight="false" outlineLevel="0" collapsed="false">
      <c r="A870" s="2"/>
    </row>
    <row r="871" customFormat="false" ht="15.75" hidden="false" customHeight="false" outlineLevel="0" collapsed="false">
      <c r="A871" s="2"/>
    </row>
    <row r="872" customFormat="false" ht="15.75" hidden="false" customHeight="false" outlineLevel="0" collapsed="false">
      <c r="A872" s="2"/>
    </row>
    <row r="873" customFormat="false" ht="15.75" hidden="false" customHeight="false" outlineLevel="0" collapsed="false">
      <c r="A873" s="2"/>
    </row>
    <row r="874" customFormat="false" ht="15.75" hidden="false" customHeight="false" outlineLevel="0" collapsed="false">
      <c r="A874" s="2"/>
    </row>
    <row r="875" customFormat="false" ht="15.75" hidden="false" customHeight="false" outlineLevel="0" collapsed="false">
      <c r="A875" s="2"/>
    </row>
    <row r="876" customFormat="false" ht="15.75" hidden="false" customHeight="false" outlineLevel="0" collapsed="false">
      <c r="A876" s="2"/>
    </row>
    <row r="877" customFormat="false" ht="15.75" hidden="false" customHeight="false" outlineLevel="0" collapsed="false">
      <c r="A877" s="2"/>
    </row>
    <row r="878" customFormat="false" ht="15.75" hidden="false" customHeight="false" outlineLevel="0" collapsed="false">
      <c r="A878" s="2"/>
    </row>
    <row r="879" customFormat="false" ht="15.75" hidden="false" customHeight="false" outlineLevel="0" collapsed="false">
      <c r="A879" s="2"/>
    </row>
    <row r="880" customFormat="false" ht="15.75" hidden="false" customHeight="false" outlineLevel="0" collapsed="false">
      <c r="A880" s="2"/>
    </row>
    <row r="881" customFormat="false" ht="15.75" hidden="false" customHeight="false" outlineLevel="0" collapsed="false">
      <c r="A881" s="2"/>
    </row>
    <row r="882" customFormat="false" ht="15.75" hidden="false" customHeight="false" outlineLevel="0" collapsed="false">
      <c r="A882" s="2"/>
    </row>
    <row r="883" customFormat="false" ht="15.75" hidden="false" customHeight="false" outlineLevel="0" collapsed="false">
      <c r="A883" s="2"/>
    </row>
    <row r="884" customFormat="false" ht="15.75" hidden="false" customHeight="false" outlineLevel="0" collapsed="false">
      <c r="A884" s="2"/>
    </row>
    <row r="885" customFormat="false" ht="15.75" hidden="false" customHeight="false" outlineLevel="0" collapsed="false">
      <c r="A885" s="2"/>
    </row>
    <row r="886" customFormat="false" ht="15.75" hidden="false" customHeight="false" outlineLevel="0" collapsed="false">
      <c r="A886" s="2"/>
    </row>
    <row r="887" customFormat="false" ht="15.75" hidden="false" customHeight="false" outlineLevel="0" collapsed="false">
      <c r="A887" s="2"/>
    </row>
    <row r="888" customFormat="false" ht="15.75" hidden="false" customHeight="false" outlineLevel="0" collapsed="false">
      <c r="A888" s="2"/>
    </row>
    <row r="889" customFormat="false" ht="15.75" hidden="false" customHeight="false" outlineLevel="0" collapsed="false">
      <c r="A889" s="2"/>
    </row>
    <row r="890" customFormat="false" ht="15.75" hidden="false" customHeight="false" outlineLevel="0" collapsed="false">
      <c r="A890" s="2"/>
    </row>
    <row r="891" customFormat="false" ht="15.75" hidden="false" customHeight="false" outlineLevel="0" collapsed="false">
      <c r="A891" s="2"/>
    </row>
    <row r="892" customFormat="false" ht="15.75" hidden="false" customHeight="false" outlineLevel="0" collapsed="false">
      <c r="A892" s="2"/>
    </row>
    <row r="893" customFormat="false" ht="15.75" hidden="false" customHeight="false" outlineLevel="0" collapsed="false">
      <c r="A893" s="2"/>
    </row>
    <row r="894" customFormat="false" ht="15.75" hidden="false" customHeight="false" outlineLevel="0" collapsed="false">
      <c r="A894" s="2"/>
    </row>
    <row r="895" customFormat="false" ht="15.75" hidden="false" customHeight="false" outlineLevel="0" collapsed="false">
      <c r="A895" s="2"/>
    </row>
    <row r="896" customFormat="false" ht="15.75" hidden="false" customHeight="false" outlineLevel="0" collapsed="false">
      <c r="A896" s="2"/>
    </row>
    <row r="897" customFormat="false" ht="15.75" hidden="false" customHeight="false" outlineLevel="0" collapsed="false">
      <c r="A897" s="2"/>
    </row>
    <row r="898" customFormat="false" ht="15.75" hidden="false" customHeight="false" outlineLevel="0" collapsed="false">
      <c r="A898" s="2"/>
    </row>
    <row r="899" customFormat="false" ht="15.75" hidden="false" customHeight="false" outlineLevel="0" collapsed="false">
      <c r="A899" s="2"/>
    </row>
    <row r="900" customFormat="false" ht="15.75" hidden="false" customHeight="false" outlineLevel="0" collapsed="false">
      <c r="A900" s="2"/>
    </row>
    <row r="901" customFormat="false" ht="15.75" hidden="false" customHeight="false" outlineLevel="0" collapsed="false">
      <c r="A901" s="2"/>
    </row>
    <row r="902" customFormat="false" ht="15.75" hidden="false" customHeight="false" outlineLevel="0" collapsed="false">
      <c r="A902" s="2"/>
    </row>
    <row r="903" customFormat="false" ht="15.75" hidden="false" customHeight="false" outlineLevel="0" collapsed="false">
      <c r="A903" s="2"/>
    </row>
    <row r="904" customFormat="false" ht="15.75" hidden="false" customHeight="false" outlineLevel="0" collapsed="false">
      <c r="A904" s="2"/>
    </row>
    <row r="905" customFormat="false" ht="15.75" hidden="false" customHeight="false" outlineLevel="0" collapsed="false">
      <c r="A905" s="2"/>
    </row>
    <row r="906" customFormat="false" ht="15.75" hidden="false" customHeight="false" outlineLevel="0" collapsed="false">
      <c r="A906" s="2"/>
    </row>
    <row r="907" customFormat="false" ht="15.75" hidden="false" customHeight="false" outlineLevel="0" collapsed="false">
      <c r="A907" s="2"/>
    </row>
    <row r="908" customFormat="false" ht="15.75" hidden="false" customHeight="false" outlineLevel="0" collapsed="false">
      <c r="A908" s="2"/>
    </row>
    <row r="909" customFormat="false" ht="15.75" hidden="false" customHeight="false" outlineLevel="0" collapsed="false">
      <c r="A909" s="2"/>
    </row>
    <row r="910" customFormat="false" ht="15.75" hidden="false" customHeight="false" outlineLevel="0" collapsed="false">
      <c r="A910" s="2"/>
    </row>
    <row r="911" customFormat="false" ht="15.75" hidden="false" customHeight="false" outlineLevel="0" collapsed="false">
      <c r="A911" s="2"/>
    </row>
    <row r="912" customFormat="false" ht="15.75" hidden="false" customHeight="false" outlineLevel="0" collapsed="false">
      <c r="A912" s="2"/>
    </row>
    <row r="913" customFormat="false" ht="15.75" hidden="false" customHeight="false" outlineLevel="0" collapsed="false">
      <c r="A913" s="2"/>
    </row>
    <row r="914" customFormat="false" ht="15.75" hidden="false" customHeight="false" outlineLevel="0" collapsed="false">
      <c r="A914" s="2"/>
    </row>
    <row r="915" customFormat="false" ht="15.75" hidden="false" customHeight="false" outlineLevel="0" collapsed="false">
      <c r="A915" s="2"/>
    </row>
    <row r="916" customFormat="false" ht="15.75" hidden="false" customHeight="false" outlineLevel="0" collapsed="false">
      <c r="A916" s="2"/>
    </row>
    <row r="917" customFormat="false" ht="15.75" hidden="false" customHeight="false" outlineLevel="0" collapsed="false">
      <c r="A917" s="2"/>
    </row>
    <row r="918" customFormat="false" ht="15.75" hidden="false" customHeight="false" outlineLevel="0" collapsed="false">
      <c r="A918" s="2"/>
    </row>
    <row r="919" customFormat="false" ht="15.75" hidden="false" customHeight="false" outlineLevel="0" collapsed="false">
      <c r="A919" s="2"/>
    </row>
    <row r="920" customFormat="false" ht="15.75" hidden="false" customHeight="false" outlineLevel="0" collapsed="false">
      <c r="A920" s="2"/>
    </row>
    <row r="921" customFormat="false" ht="15.75" hidden="false" customHeight="false" outlineLevel="0" collapsed="false">
      <c r="A921" s="2"/>
    </row>
    <row r="922" customFormat="false" ht="15.75" hidden="false" customHeight="false" outlineLevel="0" collapsed="false">
      <c r="A922" s="2"/>
    </row>
    <row r="923" customFormat="false" ht="15.75" hidden="false" customHeight="false" outlineLevel="0" collapsed="false">
      <c r="A923" s="2"/>
    </row>
    <row r="924" customFormat="false" ht="15.75" hidden="false" customHeight="false" outlineLevel="0" collapsed="false">
      <c r="A924" s="2"/>
    </row>
    <row r="925" customFormat="false" ht="15.75" hidden="false" customHeight="false" outlineLevel="0" collapsed="false">
      <c r="A925" s="2"/>
    </row>
    <row r="926" customFormat="false" ht="15.75" hidden="false" customHeight="false" outlineLevel="0" collapsed="false">
      <c r="A926" s="2"/>
    </row>
    <row r="927" customFormat="false" ht="15.75" hidden="false" customHeight="false" outlineLevel="0" collapsed="false">
      <c r="A927" s="2"/>
    </row>
    <row r="928" customFormat="false" ht="15.75" hidden="false" customHeight="false" outlineLevel="0" collapsed="false">
      <c r="A928" s="2"/>
    </row>
    <row r="929" customFormat="false" ht="15.75" hidden="false" customHeight="false" outlineLevel="0" collapsed="false">
      <c r="A929" s="2"/>
    </row>
    <row r="930" customFormat="false" ht="15.75" hidden="false" customHeight="false" outlineLevel="0" collapsed="false">
      <c r="A930" s="2"/>
    </row>
    <row r="931" customFormat="false" ht="15.75" hidden="false" customHeight="false" outlineLevel="0" collapsed="false">
      <c r="A931" s="2"/>
    </row>
    <row r="932" customFormat="false" ht="15.75" hidden="false" customHeight="false" outlineLevel="0" collapsed="false">
      <c r="A932" s="2"/>
    </row>
    <row r="933" customFormat="false" ht="15.75" hidden="false" customHeight="false" outlineLevel="0" collapsed="false">
      <c r="A933" s="2"/>
    </row>
    <row r="934" customFormat="false" ht="15.75" hidden="false" customHeight="false" outlineLevel="0" collapsed="false">
      <c r="A934" s="2"/>
    </row>
    <row r="935" customFormat="false" ht="15.75" hidden="false" customHeight="false" outlineLevel="0" collapsed="false">
      <c r="A935" s="2"/>
    </row>
    <row r="936" customFormat="false" ht="15.75" hidden="false" customHeight="false" outlineLevel="0" collapsed="false">
      <c r="A936" s="2"/>
    </row>
    <row r="937" customFormat="false" ht="15.75" hidden="false" customHeight="false" outlineLevel="0" collapsed="false">
      <c r="A937" s="2"/>
    </row>
    <row r="938" customFormat="false" ht="15.75" hidden="false" customHeight="false" outlineLevel="0" collapsed="false">
      <c r="A938" s="2"/>
    </row>
    <row r="939" customFormat="false" ht="15.75" hidden="false" customHeight="false" outlineLevel="0" collapsed="false">
      <c r="A939" s="2"/>
    </row>
    <row r="940" customFormat="false" ht="15.75" hidden="false" customHeight="false" outlineLevel="0" collapsed="false">
      <c r="A940" s="2"/>
    </row>
    <row r="941" customFormat="false" ht="15.75" hidden="false" customHeight="false" outlineLevel="0" collapsed="false">
      <c r="A941" s="2"/>
    </row>
    <row r="942" customFormat="false" ht="15.75" hidden="false" customHeight="false" outlineLevel="0" collapsed="false">
      <c r="A942" s="2"/>
    </row>
    <row r="943" customFormat="false" ht="15.75" hidden="false" customHeight="false" outlineLevel="0" collapsed="false">
      <c r="A943" s="2"/>
    </row>
    <row r="944" customFormat="false" ht="15.75" hidden="false" customHeight="false" outlineLevel="0" collapsed="false">
      <c r="A944" s="2"/>
    </row>
    <row r="945" customFormat="false" ht="15.75" hidden="false" customHeight="false" outlineLevel="0" collapsed="false">
      <c r="A945" s="2"/>
    </row>
    <row r="946" customFormat="false" ht="15.75" hidden="false" customHeight="false" outlineLevel="0" collapsed="false">
      <c r="A946" s="2"/>
    </row>
    <row r="947" customFormat="false" ht="15.75" hidden="false" customHeight="false" outlineLevel="0" collapsed="false">
      <c r="A947" s="2"/>
    </row>
    <row r="948" customFormat="false" ht="15.75" hidden="false" customHeight="false" outlineLevel="0" collapsed="false">
      <c r="A948" s="2"/>
    </row>
    <row r="949" customFormat="false" ht="15.75" hidden="false" customHeight="false" outlineLevel="0" collapsed="false">
      <c r="A949" s="2"/>
    </row>
    <row r="950" customFormat="false" ht="15.75" hidden="false" customHeight="false" outlineLevel="0" collapsed="false">
      <c r="A950" s="2"/>
    </row>
    <row r="951" customFormat="false" ht="15.75" hidden="false" customHeight="false" outlineLevel="0" collapsed="false">
      <c r="A951" s="2"/>
    </row>
    <row r="952" customFormat="false" ht="15.75" hidden="false" customHeight="false" outlineLevel="0" collapsed="false">
      <c r="A952" s="2"/>
    </row>
    <row r="953" customFormat="false" ht="15.75" hidden="false" customHeight="false" outlineLevel="0" collapsed="false">
      <c r="A953" s="2"/>
    </row>
    <row r="954" customFormat="false" ht="15.75" hidden="false" customHeight="false" outlineLevel="0" collapsed="false">
      <c r="A954" s="2"/>
    </row>
    <row r="955" customFormat="false" ht="15.75" hidden="false" customHeight="false" outlineLevel="0" collapsed="false">
      <c r="A955" s="2"/>
    </row>
    <row r="956" customFormat="false" ht="15.75" hidden="false" customHeight="false" outlineLevel="0" collapsed="false">
      <c r="A956" s="2"/>
    </row>
    <row r="957" customFormat="false" ht="15.75" hidden="false" customHeight="false" outlineLevel="0" collapsed="false">
      <c r="A957" s="2"/>
    </row>
    <row r="958" customFormat="false" ht="15.75" hidden="false" customHeight="false" outlineLevel="0" collapsed="false">
      <c r="A958" s="2"/>
    </row>
    <row r="959" customFormat="false" ht="15.75" hidden="false" customHeight="false" outlineLevel="0" collapsed="false">
      <c r="A959" s="2"/>
    </row>
    <row r="960" customFormat="false" ht="15.75" hidden="false" customHeight="false" outlineLevel="0" collapsed="false">
      <c r="A960" s="2"/>
    </row>
    <row r="961" customFormat="false" ht="15.75" hidden="false" customHeight="false" outlineLevel="0" collapsed="false">
      <c r="A961" s="2"/>
    </row>
    <row r="962" customFormat="false" ht="15.75" hidden="false" customHeight="false" outlineLevel="0" collapsed="false">
      <c r="A962" s="2"/>
    </row>
    <row r="963" customFormat="false" ht="15.75" hidden="false" customHeight="false" outlineLevel="0" collapsed="false">
      <c r="A963" s="2"/>
    </row>
    <row r="964" customFormat="false" ht="15.75" hidden="false" customHeight="false" outlineLevel="0" collapsed="false">
      <c r="A964" s="2"/>
    </row>
    <row r="965" customFormat="false" ht="15.75" hidden="false" customHeight="false" outlineLevel="0" collapsed="false">
      <c r="A965" s="2"/>
    </row>
    <row r="966" customFormat="false" ht="15.75" hidden="false" customHeight="false" outlineLevel="0" collapsed="false">
      <c r="A966" s="2"/>
    </row>
    <row r="967" customFormat="false" ht="15.75" hidden="false" customHeight="false" outlineLevel="0" collapsed="false">
      <c r="A967" s="2"/>
    </row>
    <row r="968" customFormat="false" ht="15.75" hidden="false" customHeight="false" outlineLevel="0" collapsed="false">
      <c r="A968" s="2"/>
    </row>
    <row r="969" customFormat="false" ht="15.75" hidden="false" customHeight="false" outlineLevel="0" collapsed="false">
      <c r="A969" s="2"/>
    </row>
    <row r="970" customFormat="false" ht="15.75" hidden="false" customHeight="false" outlineLevel="0" collapsed="false">
      <c r="A970" s="2"/>
    </row>
    <row r="971" customFormat="false" ht="15.75" hidden="false" customHeight="false" outlineLevel="0" collapsed="false">
      <c r="A971" s="2"/>
    </row>
    <row r="972" customFormat="false" ht="15.75" hidden="false" customHeight="false" outlineLevel="0" collapsed="false">
      <c r="A972" s="2"/>
    </row>
    <row r="973" customFormat="false" ht="15.75" hidden="false" customHeight="false" outlineLevel="0" collapsed="false">
      <c r="A973" s="2"/>
    </row>
    <row r="974" customFormat="false" ht="15.75" hidden="false" customHeight="false" outlineLevel="0" collapsed="false">
      <c r="A974" s="2"/>
    </row>
    <row r="975" customFormat="false" ht="15.75" hidden="false" customHeight="false" outlineLevel="0" collapsed="false">
      <c r="A975" s="2"/>
    </row>
    <row r="976" customFormat="false" ht="15.75" hidden="false" customHeight="false" outlineLevel="0" collapsed="false">
      <c r="A976" s="2"/>
    </row>
    <row r="977" customFormat="false" ht="15.75" hidden="false" customHeight="false" outlineLevel="0" collapsed="false">
      <c r="A977" s="2"/>
    </row>
    <row r="978" customFormat="false" ht="15.75" hidden="false" customHeight="false" outlineLevel="0" collapsed="false">
      <c r="A978" s="2"/>
    </row>
    <row r="979" customFormat="false" ht="15.75" hidden="false" customHeight="false" outlineLevel="0" collapsed="false">
      <c r="A979" s="2"/>
    </row>
    <row r="980" customFormat="false" ht="15.75" hidden="false" customHeight="false" outlineLevel="0" collapsed="false">
      <c r="A980" s="2"/>
    </row>
    <row r="981" customFormat="false" ht="15.75" hidden="false" customHeight="false" outlineLevel="0" collapsed="false">
      <c r="A981" s="2"/>
    </row>
    <row r="982" customFormat="false" ht="15.75" hidden="false" customHeight="false" outlineLevel="0" collapsed="false">
      <c r="A982" s="2"/>
    </row>
    <row r="983" customFormat="false" ht="15.75" hidden="false" customHeight="false" outlineLevel="0" collapsed="false">
      <c r="A983" s="2"/>
    </row>
    <row r="984" customFormat="false" ht="15.75" hidden="false" customHeight="false" outlineLevel="0" collapsed="false">
      <c r="A984" s="2"/>
    </row>
    <row r="985" customFormat="false" ht="15.75" hidden="false" customHeight="false" outlineLevel="0" collapsed="false">
      <c r="A985" s="2"/>
    </row>
    <row r="986" customFormat="false" ht="15.75" hidden="false" customHeight="false" outlineLevel="0" collapsed="false">
      <c r="A986" s="2"/>
    </row>
    <row r="987" customFormat="false" ht="15.75" hidden="false" customHeight="false" outlineLevel="0" collapsed="false">
      <c r="A987" s="2"/>
    </row>
    <row r="988" customFormat="false" ht="15.75" hidden="false" customHeight="false" outlineLevel="0" collapsed="false">
      <c r="A988" s="2"/>
    </row>
    <row r="989" customFormat="false" ht="15.75" hidden="false" customHeight="false" outlineLevel="0" collapsed="false">
      <c r="A989" s="2"/>
    </row>
    <row r="990" customFormat="false" ht="15.75" hidden="false" customHeight="false" outlineLevel="0" collapsed="false">
      <c r="A990" s="2"/>
    </row>
    <row r="991" customFormat="false" ht="15.75" hidden="false" customHeight="false" outlineLevel="0" collapsed="false">
      <c r="A991" s="2"/>
    </row>
    <row r="992" customFormat="false" ht="15.75" hidden="false" customHeight="false" outlineLevel="0" collapsed="false">
      <c r="A992" s="2"/>
    </row>
    <row r="993" customFormat="false" ht="15.75" hidden="false" customHeight="false" outlineLevel="0" collapsed="false">
      <c r="A993" s="2"/>
    </row>
    <row r="994" customFormat="false" ht="15.75" hidden="false" customHeight="false" outlineLevel="0" collapsed="false">
      <c r="A994" s="2"/>
    </row>
    <row r="995" customFormat="false" ht="15.75" hidden="false" customHeight="false" outlineLevel="0" collapsed="false">
      <c r="A995" s="2"/>
    </row>
    <row r="996" customFormat="false" ht="15.75" hidden="false" customHeight="false" outlineLevel="0" collapsed="false">
      <c r="A996" s="2"/>
    </row>
    <row r="997" customFormat="false" ht="15.75" hidden="false" customHeight="false" outlineLevel="0" collapsed="false">
      <c r="A997" s="2"/>
    </row>
    <row r="998" customFormat="false" ht="15.75" hidden="false" customHeight="false" outlineLevel="0" collapsed="false">
      <c r="A998" s="2"/>
    </row>
    <row r="999" customFormat="false" ht="15.75" hidden="false" customHeight="false" outlineLevel="0" collapsed="false">
      <c r="A999" s="2"/>
    </row>
    <row r="1000" customFormat="false" ht="15.75" hidden="false" customHeight="false" outlineLevel="0" collapsed="false">
      <c r="A1000" s="2"/>
    </row>
  </sheetData>
  <conditionalFormatting sqref="A1:A1000">
    <cfRule type="expression" priority="2" aboveAverage="0" equalAverage="0" bottom="0" percent="0" rank="0" text="" dxfId="0">
      <formula>NOT(regexmatch(to_text(A1), "\d+\.\d$|\d+\.\d%$"))</formula>
    </cfRule>
    <cfRule type="expression" priority="3" aboveAverage="0" equalAverage="0" bottom="0" percent="0" rank="0" text="" dxfId="1">
      <formula>AND(NOT(regexmatch(to_text(A1), " - \d+\.\d%$")),regexmatch(to_text(A1), "%$"))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1" width="67.88"/>
    <col collapsed="false" customWidth="true" hidden="false" outlineLevel="0" max="2" min="2" style="1" width="15.75"/>
  </cols>
  <sheetData>
    <row r="1" customFormat="false" ht="15.75" hidden="false" customHeight="false" outlineLevel="0" collapsed="false">
      <c r="A1" s="2" t="s">
        <v>0</v>
      </c>
    </row>
    <row r="2" customFormat="false" ht="15.75" hidden="false" customHeight="false" outlineLevel="0" collapsed="false">
      <c r="A2" s="2" t="s">
        <v>513</v>
      </c>
      <c r="B2" s="2"/>
      <c r="C2" s="2"/>
    </row>
    <row r="3" customFormat="false" ht="15.75" hidden="false" customHeight="false" outlineLevel="0" collapsed="false">
      <c r="A3" s="2" t="s">
        <v>514</v>
      </c>
      <c r="B3" s="2"/>
      <c r="C3" s="2"/>
    </row>
    <row r="4" customFormat="false" ht="15.75" hidden="false" customHeight="false" outlineLevel="0" collapsed="false">
      <c r="A4" s="2" t="s">
        <v>515</v>
      </c>
      <c r="B4" s="2"/>
      <c r="C4" s="2"/>
    </row>
    <row r="5" customFormat="false" ht="15.75" hidden="false" customHeight="false" outlineLevel="0" collapsed="false">
      <c r="A5" s="2" t="s">
        <v>516</v>
      </c>
      <c r="B5" s="2"/>
      <c r="C5" s="2"/>
    </row>
    <row r="6" customFormat="false" ht="15.75" hidden="false" customHeight="false" outlineLevel="0" collapsed="false">
      <c r="A6" s="2" t="s">
        <v>517</v>
      </c>
      <c r="B6" s="2"/>
      <c r="C6" s="2"/>
    </row>
    <row r="7" customFormat="false" ht="15.75" hidden="false" customHeight="false" outlineLevel="0" collapsed="false">
      <c r="A7" s="2" t="s">
        <v>518</v>
      </c>
      <c r="B7" s="2"/>
      <c r="C7" s="2"/>
    </row>
    <row r="8" customFormat="false" ht="15.75" hidden="false" customHeight="false" outlineLevel="0" collapsed="false">
      <c r="A8" s="2" t="s">
        <v>519</v>
      </c>
      <c r="B8" s="2"/>
      <c r="C8" s="2"/>
    </row>
    <row r="9" customFormat="false" ht="15.75" hidden="false" customHeight="false" outlineLevel="0" collapsed="false">
      <c r="A9" s="2" t="s">
        <v>520</v>
      </c>
      <c r="B9" s="2"/>
      <c r="C9" s="2"/>
    </row>
    <row r="10" customFormat="false" ht="15.75" hidden="false" customHeight="false" outlineLevel="0" collapsed="false">
      <c r="A10" s="2" t="s">
        <v>521</v>
      </c>
      <c r="B10" s="2"/>
      <c r="C10" s="2"/>
    </row>
    <row r="11" customFormat="false" ht="15.75" hidden="false" customHeight="false" outlineLevel="0" collapsed="false">
      <c r="A11" s="2" t="s">
        <v>522</v>
      </c>
      <c r="B11" s="2"/>
      <c r="C11" s="2"/>
    </row>
    <row r="12" customFormat="false" ht="15.75" hidden="false" customHeight="false" outlineLevel="0" collapsed="false">
      <c r="A12" s="2" t="s">
        <v>523</v>
      </c>
      <c r="B12" s="2"/>
      <c r="C12" s="2"/>
    </row>
    <row r="13" customFormat="false" ht="15.75" hidden="false" customHeight="false" outlineLevel="0" collapsed="false">
      <c r="A13" s="2" t="s">
        <v>524</v>
      </c>
      <c r="B13" s="2"/>
      <c r="C13" s="2"/>
    </row>
    <row r="14" customFormat="false" ht="15.75" hidden="false" customHeight="false" outlineLevel="0" collapsed="false">
      <c r="A14" s="2" t="s">
        <v>188</v>
      </c>
      <c r="B14" s="2"/>
      <c r="C14" s="2"/>
    </row>
    <row r="15" customFormat="false" ht="15.75" hidden="false" customHeight="false" outlineLevel="0" collapsed="false">
      <c r="A15" s="2" t="s">
        <v>131</v>
      </c>
      <c r="B15" s="2"/>
      <c r="C15" s="2"/>
    </row>
    <row r="16" customFormat="false" ht="15.75" hidden="false" customHeight="false" outlineLevel="0" collapsed="false">
      <c r="A16" s="2" t="s">
        <v>525</v>
      </c>
      <c r="B16" s="2"/>
      <c r="C16" s="2"/>
    </row>
    <row r="17" customFormat="false" ht="15.75" hidden="false" customHeight="false" outlineLevel="0" collapsed="false">
      <c r="A17" s="2" t="s">
        <v>526</v>
      </c>
    </row>
    <row r="18" customFormat="false" ht="15.75" hidden="false" customHeight="false" outlineLevel="0" collapsed="false">
      <c r="A18" s="2" t="s">
        <v>527</v>
      </c>
      <c r="B18" s="2"/>
    </row>
    <row r="19" customFormat="false" ht="15.75" hidden="false" customHeight="false" outlineLevel="0" collapsed="false">
      <c r="A19" s="2" t="s">
        <v>528</v>
      </c>
      <c r="B19" s="2"/>
    </row>
    <row r="20" customFormat="false" ht="15.75" hidden="false" customHeight="false" outlineLevel="0" collapsed="false">
      <c r="A20" s="2" t="s">
        <v>529</v>
      </c>
      <c r="B20" s="2"/>
    </row>
    <row r="21" customFormat="false" ht="15.75" hidden="false" customHeight="false" outlineLevel="0" collapsed="false">
      <c r="A21" s="2" t="s">
        <v>530</v>
      </c>
      <c r="B21" s="2"/>
    </row>
    <row r="22" customFormat="false" ht="15.75" hidden="false" customHeight="false" outlineLevel="0" collapsed="false">
      <c r="A22" s="2" t="s">
        <v>531</v>
      </c>
      <c r="B22" s="2"/>
    </row>
    <row r="23" customFormat="false" ht="15.75" hidden="false" customHeight="false" outlineLevel="0" collapsed="false">
      <c r="A23" s="2" t="s">
        <v>532</v>
      </c>
      <c r="B23" s="2"/>
    </row>
    <row r="24" customFormat="false" ht="15.75" hidden="false" customHeight="false" outlineLevel="0" collapsed="false">
      <c r="A24" s="2" t="s">
        <v>23</v>
      </c>
      <c r="B24" s="2"/>
    </row>
    <row r="25" customFormat="false" ht="15.75" hidden="false" customHeight="false" outlineLevel="0" collapsed="false">
      <c r="A25" s="2" t="s">
        <v>533</v>
      </c>
      <c r="B25" s="2"/>
    </row>
    <row r="26" customFormat="false" ht="15.75" hidden="false" customHeight="false" outlineLevel="0" collapsed="false">
      <c r="A26" s="2" t="s">
        <v>534</v>
      </c>
      <c r="B26" s="2"/>
    </row>
    <row r="27" customFormat="false" ht="15.75" hidden="false" customHeight="false" outlineLevel="0" collapsed="false">
      <c r="A27" s="2" t="s">
        <v>535</v>
      </c>
      <c r="B27" s="2"/>
    </row>
    <row r="28" customFormat="false" ht="15.75" hidden="false" customHeight="false" outlineLevel="0" collapsed="false">
      <c r="A28" s="2" t="s">
        <v>536</v>
      </c>
      <c r="B28" s="2"/>
    </row>
    <row r="29" customFormat="false" ht="15.75" hidden="false" customHeight="false" outlineLevel="0" collapsed="false">
      <c r="A29" s="2" t="s">
        <v>537</v>
      </c>
      <c r="B29" s="2"/>
    </row>
    <row r="30" customFormat="false" ht="15.75" hidden="false" customHeight="false" outlineLevel="0" collapsed="false">
      <c r="A30" s="2" t="s">
        <v>29</v>
      </c>
      <c r="B30" s="2"/>
    </row>
    <row r="31" customFormat="false" ht="15.75" hidden="false" customHeight="false" outlineLevel="0" collapsed="false">
      <c r="A31" s="2" t="s">
        <v>538</v>
      </c>
      <c r="B31" s="2"/>
    </row>
    <row r="32" customFormat="false" ht="15.75" hidden="false" customHeight="false" outlineLevel="0" collapsed="false">
      <c r="A32" s="2" t="s">
        <v>539</v>
      </c>
      <c r="B32" s="2"/>
    </row>
    <row r="33" customFormat="false" ht="15.75" hidden="false" customHeight="false" outlineLevel="0" collapsed="false">
      <c r="A33" s="2" t="s">
        <v>540</v>
      </c>
      <c r="B33" s="2"/>
    </row>
    <row r="34" customFormat="false" ht="15.75" hidden="false" customHeight="false" outlineLevel="0" collapsed="false">
      <c r="A34" s="2" t="s">
        <v>541</v>
      </c>
      <c r="B34" s="2"/>
    </row>
    <row r="35" customFormat="false" ht="15.75" hidden="false" customHeight="false" outlineLevel="0" collapsed="false">
      <c r="A35" s="2" t="s">
        <v>542</v>
      </c>
      <c r="B35" s="2"/>
    </row>
    <row r="36" customFormat="false" ht="15.75" hidden="false" customHeight="false" outlineLevel="0" collapsed="false">
      <c r="A36" s="2" t="s">
        <v>543</v>
      </c>
      <c r="B36" s="2"/>
    </row>
    <row r="37" customFormat="false" ht="15.75" hidden="false" customHeight="false" outlineLevel="0" collapsed="false">
      <c r="A37" s="2" t="s">
        <v>544</v>
      </c>
      <c r="B37" s="2"/>
    </row>
    <row r="38" customFormat="false" ht="15.75" hidden="false" customHeight="false" outlineLevel="0" collapsed="false">
      <c r="A38" s="2" t="s">
        <v>545</v>
      </c>
      <c r="B38" s="2"/>
    </row>
    <row r="39" customFormat="false" ht="15.75" hidden="false" customHeight="false" outlineLevel="0" collapsed="false">
      <c r="A39" s="2" t="s">
        <v>546</v>
      </c>
      <c r="B39" s="2"/>
    </row>
    <row r="40" customFormat="false" ht="15.75" hidden="false" customHeight="false" outlineLevel="0" collapsed="false">
      <c r="A40" s="2" t="s">
        <v>547</v>
      </c>
      <c r="B40" s="2"/>
    </row>
    <row r="41" customFormat="false" ht="15.75" hidden="false" customHeight="false" outlineLevel="0" collapsed="false">
      <c r="A41" s="2" t="s">
        <v>548</v>
      </c>
      <c r="B41" s="2"/>
    </row>
    <row r="42" customFormat="false" ht="15.75" hidden="false" customHeight="false" outlineLevel="0" collapsed="false">
      <c r="A42" s="2" t="s">
        <v>549</v>
      </c>
      <c r="B42" s="2"/>
    </row>
    <row r="43" customFormat="false" ht="15.75" hidden="false" customHeight="false" outlineLevel="0" collapsed="false">
      <c r="A43" s="2" t="s">
        <v>550</v>
      </c>
      <c r="B43" s="2"/>
    </row>
    <row r="44" customFormat="false" ht="15.75" hidden="false" customHeight="false" outlineLevel="0" collapsed="false">
      <c r="A44" s="2" t="s">
        <v>551</v>
      </c>
      <c r="B44" s="2"/>
    </row>
    <row r="45" customFormat="false" ht="15.75" hidden="false" customHeight="false" outlineLevel="0" collapsed="false">
      <c r="A45" s="2" t="s">
        <v>552</v>
      </c>
      <c r="B45" s="2"/>
    </row>
    <row r="46" customFormat="false" ht="15.75" hidden="false" customHeight="false" outlineLevel="0" collapsed="false">
      <c r="A46" s="2" t="s">
        <v>553</v>
      </c>
      <c r="B46" s="2"/>
    </row>
    <row r="47" customFormat="false" ht="15.75" hidden="false" customHeight="false" outlineLevel="0" collapsed="false">
      <c r="A47" s="2" t="s">
        <v>554</v>
      </c>
      <c r="B47" s="2"/>
    </row>
    <row r="48" customFormat="false" ht="15.75" hidden="false" customHeight="false" outlineLevel="0" collapsed="false">
      <c r="A48" s="2" t="s">
        <v>23</v>
      </c>
      <c r="B48" s="2"/>
    </row>
    <row r="49" customFormat="false" ht="15.75" hidden="false" customHeight="false" outlineLevel="0" collapsed="false">
      <c r="A49" s="2" t="s">
        <v>555</v>
      </c>
      <c r="B49" s="2"/>
    </row>
    <row r="50" customFormat="false" ht="15.75" hidden="false" customHeight="false" outlineLevel="0" collapsed="false">
      <c r="A50" s="2" t="s">
        <v>556</v>
      </c>
      <c r="B50" s="2"/>
    </row>
    <row r="51" customFormat="false" ht="15.75" hidden="false" customHeight="false" outlineLevel="0" collapsed="false">
      <c r="A51" s="2" t="s">
        <v>557</v>
      </c>
      <c r="B51" s="2"/>
    </row>
    <row r="52" customFormat="false" ht="15.75" hidden="false" customHeight="false" outlineLevel="0" collapsed="false">
      <c r="A52" s="2" t="s">
        <v>558</v>
      </c>
      <c r="B52" s="2"/>
    </row>
    <row r="53" customFormat="false" ht="15.75" hidden="false" customHeight="false" outlineLevel="0" collapsed="false">
      <c r="A53" s="2" t="s">
        <v>559</v>
      </c>
      <c r="B53" s="2"/>
    </row>
    <row r="54" customFormat="false" ht="15.75" hidden="false" customHeight="false" outlineLevel="0" collapsed="false">
      <c r="A54" s="2" t="s">
        <v>26</v>
      </c>
      <c r="B54" s="2"/>
    </row>
    <row r="55" customFormat="false" ht="15.75" hidden="false" customHeight="false" outlineLevel="0" collapsed="false">
      <c r="A55" s="2" t="s">
        <v>560</v>
      </c>
      <c r="B55" s="2"/>
    </row>
    <row r="56" customFormat="false" ht="15.75" hidden="false" customHeight="false" outlineLevel="0" collapsed="false">
      <c r="A56" s="2" t="s">
        <v>29</v>
      </c>
      <c r="B56" s="2"/>
    </row>
    <row r="57" customFormat="false" ht="15.75" hidden="false" customHeight="false" outlineLevel="0" collapsed="false">
      <c r="A57" s="2" t="s">
        <v>561</v>
      </c>
      <c r="B57" s="2"/>
    </row>
    <row r="58" customFormat="false" ht="15.75" hidden="false" customHeight="false" outlineLevel="0" collapsed="false">
      <c r="A58" s="2" t="s">
        <v>562</v>
      </c>
      <c r="B58" s="2"/>
    </row>
    <row r="59" customFormat="false" ht="15.75" hidden="false" customHeight="false" outlineLevel="0" collapsed="false">
      <c r="A59" s="2" t="s">
        <v>563</v>
      </c>
      <c r="B59" s="2"/>
    </row>
    <row r="60" customFormat="false" ht="15.75" hidden="false" customHeight="false" outlineLevel="0" collapsed="false">
      <c r="A60" s="2" t="s">
        <v>564</v>
      </c>
      <c r="B60" s="2"/>
    </row>
    <row r="61" customFormat="false" ht="15.75" hidden="false" customHeight="false" outlineLevel="0" collapsed="false">
      <c r="A61" s="2" t="s">
        <v>35</v>
      </c>
      <c r="B61" s="2"/>
    </row>
    <row r="62" customFormat="false" ht="15.75" hidden="false" customHeight="false" outlineLevel="0" collapsed="false">
      <c r="A62" s="2" t="s">
        <v>565</v>
      </c>
      <c r="B62" s="2"/>
    </row>
    <row r="63" customFormat="false" ht="15.75" hidden="false" customHeight="false" outlineLevel="0" collapsed="false">
      <c r="A63" s="2" t="s">
        <v>566</v>
      </c>
      <c r="B63" s="2"/>
    </row>
    <row r="64" customFormat="false" ht="15.75" hidden="false" customHeight="false" outlineLevel="0" collapsed="false">
      <c r="A64" s="2" t="s">
        <v>567</v>
      </c>
      <c r="B64" s="2"/>
    </row>
    <row r="65" customFormat="false" ht="15.75" hidden="false" customHeight="false" outlineLevel="0" collapsed="false">
      <c r="A65" s="2" t="s">
        <v>568</v>
      </c>
      <c r="B65" s="2"/>
    </row>
    <row r="66" customFormat="false" ht="15.75" hidden="false" customHeight="false" outlineLevel="0" collapsed="false">
      <c r="A66" s="2"/>
    </row>
    <row r="67" customFormat="false" ht="15.75" hidden="false" customHeight="false" outlineLevel="0" collapsed="false">
      <c r="A67" s="2"/>
    </row>
    <row r="68" customFormat="false" ht="15.75" hidden="false" customHeight="false" outlineLevel="0" collapsed="false">
      <c r="A68" s="2"/>
    </row>
    <row r="69" customFormat="false" ht="15.75" hidden="false" customHeight="false" outlineLevel="0" collapsed="false">
      <c r="A69" s="2"/>
    </row>
    <row r="70" customFormat="false" ht="15.75" hidden="false" customHeight="false" outlineLevel="0" collapsed="false">
      <c r="A70" s="2"/>
    </row>
    <row r="71" customFormat="false" ht="15.75" hidden="false" customHeight="false" outlineLevel="0" collapsed="false">
      <c r="A71" s="2"/>
    </row>
    <row r="72" customFormat="false" ht="15.75" hidden="false" customHeight="false" outlineLevel="0" collapsed="false">
      <c r="A72" s="2"/>
    </row>
    <row r="73" customFormat="false" ht="15.75" hidden="false" customHeight="false" outlineLevel="0" collapsed="false">
      <c r="A73" s="2"/>
    </row>
    <row r="74" customFormat="false" ht="15.75" hidden="false" customHeight="false" outlineLevel="0" collapsed="false">
      <c r="A74" s="2"/>
    </row>
    <row r="75" customFormat="false" ht="15.75" hidden="false" customHeight="false" outlineLevel="0" collapsed="false">
      <c r="A75" s="2"/>
    </row>
    <row r="76" customFormat="false" ht="15.75" hidden="false" customHeight="false" outlineLevel="0" collapsed="false">
      <c r="A76" s="2"/>
    </row>
    <row r="77" customFormat="false" ht="15.75" hidden="false" customHeight="false" outlineLevel="0" collapsed="false">
      <c r="A77" s="2"/>
    </row>
    <row r="78" customFormat="false" ht="15.75" hidden="false" customHeight="false" outlineLevel="0" collapsed="false">
      <c r="A78" s="2"/>
    </row>
    <row r="79" customFormat="false" ht="15.75" hidden="false" customHeight="false" outlineLevel="0" collapsed="false">
      <c r="A79" s="2"/>
    </row>
    <row r="80" customFormat="false" ht="15.75" hidden="false" customHeight="false" outlineLevel="0" collapsed="false">
      <c r="A80" s="2"/>
    </row>
    <row r="81" customFormat="false" ht="15.75" hidden="false" customHeight="false" outlineLevel="0" collapsed="false">
      <c r="A81" s="2"/>
    </row>
    <row r="82" customFormat="false" ht="15.75" hidden="false" customHeight="false" outlineLevel="0" collapsed="false">
      <c r="A82" s="2"/>
    </row>
    <row r="83" customFormat="false" ht="15.75" hidden="false" customHeight="false" outlineLevel="0" collapsed="false">
      <c r="A83" s="2"/>
    </row>
    <row r="84" customFormat="false" ht="15.75" hidden="false" customHeight="false" outlineLevel="0" collapsed="false">
      <c r="A84" s="2"/>
    </row>
    <row r="85" customFormat="false" ht="15.75" hidden="false" customHeight="false" outlineLevel="0" collapsed="false">
      <c r="A85" s="2"/>
    </row>
    <row r="86" customFormat="false" ht="15.75" hidden="false" customHeight="false" outlineLevel="0" collapsed="false">
      <c r="A86" s="2"/>
    </row>
    <row r="87" customFormat="false" ht="15.75" hidden="false" customHeight="false" outlineLevel="0" collapsed="false">
      <c r="A87" s="2"/>
    </row>
    <row r="88" customFormat="false" ht="15.75" hidden="false" customHeight="false" outlineLevel="0" collapsed="false">
      <c r="A88" s="2"/>
    </row>
    <row r="89" customFormat="false" ht="15.75" hidden="false" customHeight="false" outlineLevel="0" collapsed="false">
      <c r="A89" s="2"/>
    </row>
    <row r="90" customFormat="false" ht="15.75" hidden="false" customHeight="false" outlineLevel="0" collapsed="false">
      <c r="A90" s="2"/>
    </row>
    <row r="91" customFormat="false" ht="15.75" hidden="false" customHeight="false" outlineLevel="0" collapsed="false">
      <c r="A91" s="2"/>
    </row>
    <row r="92" customFormat="false" ht="15.75" hidden="false" customHeight="false" outlineLevel="0" collapsed="false">
      <c r="A92" s="2"/>
    </row>
    <row r="93" customFormat="false" ht="15.75" hidden="false" customHeight="false" outlineLevel="0" collapsed="false">
      <c r="A93" s="2"/>
    </row>
    <row r="94" customFormat="false" ht="15.75" hidden="false" customHeight="false" outlineLevel="0" collapsed="false">
      <c r="A94" s="2"/>
    </row>
    <row r="95" customFormat="false" ht="15.75" hidden="false" customHeight="false" outlineLevel="0" collapsed="false">
      <c r="A95" s="2"/>
    </row>
    <row r="96" customFormat="false" ht="15.75" hidden="false" customHeight="false" outlineLevel="0" collapsed="false">
      <c r="A96" s="2"/>
    </row>
    <row r="97" customFormat="false" ht="15.75" hidden="false" customHeight="false" outlineLevel="0" collapsed="false">
      <c r="A97" s="2"/>
    </row>
    <row r="98" customFormat="false" ht="15.75" hidden="false" customHeight="false" outlineLevel="0" collapsed="false">
      <c r="A98" s="2"/>
    </row>
    <row r="99" customFormat="false" ht="15.75" hidden="false" customHeight="false" outlineLevel="0" collapsed="false">
      <c r="A99" s="2"/>
    </row>
    <row r="100" customFormat="false" ht="15.75" hidden="false" customHeight="false" outlineLevel="0" collapsed="false">
      <c r="A100" s="2"/>
    </row>
    <row r="101" customFormat="false" ht="15.75" hidden="false" customHeight="false" outlineLevel="0" collapsed="false">
      <c r="A101" s="2"/>
    </row>
    <row r="102" customFormat="false" ht="15.75" hidden="false" customHeight="false" outlineLevel="0" collapsed="false">
      <c r="A102" s="2"/>
    </row>
    <row r="103" customFormat="false" ht="15.75" hidden="false" customHeight="false" outlineLevel="0" collapsed="false">
      <c r="A103" s="2"/>
    </row>
    <row r="104" customFormat="false" ht="15.75" hidden="false" customHeight="false" outlineLevel="0" collapsed="false">
      <c r="A104" s="2"/>
    </row>
    <row r="105" customFormat="false" ht="15.75" hidden="false" customHeight="false" outlineLevel="0" collapsed="false">
      <c r="A105" s="2"/>
    </row>
    <row r="106" customFormat="false" ht="15.75" hidden="false" customHeight="false" outlineLevel="0" collapsed="false">
      <c r="A106" s="2"/>
    </row>
    <row r="107" customFormat="false" ht="15.75" hidden="false" customHeight="false" outlineLevel="0" collapsed="false">
      <c r="A107" s="2"/>
    </row>
    <row r="108" customFormat="false" ht="15.75" hidden="false" customHeight="false" outlineLevel="0" collapsed="false">
      <c r="A108" s="2"/>
    </row>
    <row r="109" customFormat="false" ht="15.75" hidden="false" customHeight="false" outlineLevel="0" collapsed="false">
      <c r="A109" s="2"/>
    </row>
    <row r="110" customFormat="false" ht="15.75" hidden="false" customHeight="false" outlineLevel="0" collapsed="false">
      <c r="A110" s="2"/>
    </row>
    <row r="111" customFormat="false" ht="15.75" hidden="false" customHeight="false" outlineLevel="0" collapsed="false">
      <c r="A111" s="2"/>
    </row>
    <row r="112" customFormat="false" ht="15.75" hidden="false" customHeight="false" outlineLevel="0" collapsed="false">
      <c r="A112" s="2"/>
    </row>
    <row r="113" customFormat="false" ht="15.75" hidden="false" customHeight="false" outlineLevel="0" collapsed="false">
      <c r="A113" s="2"/>
    </row>
    <row r="114" customFormat="false" ht="15.75" hidden="false" customHeight="false" outlineLevel="0" collapsed="false">
      <c r="A114" s="2"/>
    </row>
    <row r="115" customFormat="false" ht="15.75" hidden="false" customHeight="false" outlineLevel="0" collapsed="false">
      <c r="A115" s="2"/>
    </row>
    <row r="116" customFormat="false" ht="15.75" hidden="false" customHeight="false" outlineLevel="0" collapsed="false">
      <c r="A116" s="2"/>
    </row>
    <row r="117" customFormat="false" ht="15.75" hidden="false" customHeight="false" outlineLevel="0" collapsed="false">
      <c r="A117" s="2"/>
    </row>
    <row r="118" customFormat="false" ht="15.75" hidden="false" customHeight="false" outlineLevel="0" collapsed="false">
      <c r="A118" s="2"/>
    </row>
    <row r="119" customFormat="false" ht="15.75" hidden="false" customHeight="false" outlineLevel="0" collapsed="false">
      <c r="A119" s="2"/>
    </row>
    <row r="120" customFormat="false" ht="15.75" hidden="false" customHeight="false" outlineLevel="0" collapsed="false">
      <c r="A120" s="2"/>
    </row>
    <row r="121" customFormat="false" ht="15.75" hidden="false" customHeight="false" outlineLevel="0" collapsed="false">
      <c r="A121" s="2"/>
    </row>
    <row r="122" customFormat="false" ht="15.75" hidden="false" customHeight="false" outlineLevel="0" collapsed="false">
      <c r="A122" s="2"/>
    </row>
    <row r="123" customFormat="false" ht="15.75" hidden="false" customHeight="false" outlineLevel="0" collapsed="false">
      <c r="A123" s="2"/>
    </row>
    <row r="124" customFormat="false" ht="15.75" hidden="false" customHeight="false" outlineLevel="0" collapsed="false">
      <c r="A124" s="2"/>
    </row>
    <row r="125" customFormat="false" ht="15.75" hidden="false" customHeight="false" outlineLevel="0" collapsed="false">
      <c r="A125" s="2"/>
    </row>
    <row r="126" customFormat="false" ht="15.75" hidden="false" customHeight="false" outlineLevel="0" collapsed="false">
      <c r="A126" s="2"/>
    </row>
    <row r="127" customFormat="false" ht="15.75" hidden="false" customHeight="false" outlineLevel="0" collapsed="false">
      <c r="A127" s="2"/>
    </row>
    <row r="128" customFormat="false" ht="15.75" hidden="false" customHeight="false" outlineLevel="0" collapsed="false">
      <c r="A128" s="2"/>
    </row>
    <row r="129" customFormat="false" ht="15.75" hidden="false" customHeight="false" outlineLevel="0" collapsed="false">
      <c r="A129" s="2"/>
    </row>
    <row r="130" customFormat="false" ht="15.75" hidden="false" customHeight="false" outlineLevel="0" collapsed="false">
      <c r="A130" s="2"/>
    </row>
    <row r="131" customFormat="false" ht="15.75" hidden="false" customHeight="false" outlineLevel="0" collapsed="false">
      <c r="A131" s="2"/>
    </row>
    <row r="132" customFormat="false" ht="15.75" hidden="false" customHeight="false" outlineLevel="0" collapsed="false">
      <c r="A132" s="2"/>
    </row>
    <row r="133" customFormat="false" ht="15.75" hidden="false" customHeight="false" outlineLevel="0" collapsed="false">
      <c r="A133" s="2"/>
    </row>
    <row r="134" customFormat="false" ht="15.75" hidden="false" customHeight="false" outlineLevel="0" collapsed="false">
      <c r="A134" s="2"/>
    </row>
    <row r="135" customFormat="false" ht="15.75" hidden="false" customHeight="false" outlineLevel="0" collapsed="false">
      <c r="A135" s="2"/>
    </row>
    <row r="136" customFormat="false" ht="15.75" hidden="false" customHeight="false" outlineLevel="0" collapsed="false">
      <c r="A136" s="2"/>
    </row>
    <row r="137" customFormat="false" ht="15.75" hidden="false" customHeight="false" outlineLevel="0" collapsed="false">
      <c r="A137" s="2"/>
    </row>
    <row r="138" customFormat="false" ht="15.75" hidden="false" customHeight="false" outlineLevel="0" collapsed="false">
      <c r="A138" s="2"/>
    </row>
    <row r="139" customFormat="false" ht="15.75" hidden="false" customHeight="false" outlineLevel="0" collapsed="false">
      <c r="A139" s="2"/>
    </row>
    <row r="140" customFormat="false" ht="15.75" hidden="false" customHeight="false" outlineLevel="0" collapsed="false">
      <c r="A140" s="2"/>
    </row>
    <row r="141" customFormat="false" ht="15.75" hidden="false" customHeight="false" outlineLevel="0" collapsed="false">
      <c r="A141" s="2"/>
    </row>
    <row r="142" customFormat="false" ht="15.75" hidden="false" customHeight="false" outlineLevel="0" collapsed="false">
      <c r="A142" s="2"/>
    </row>
    <row r="143" customFormat="false" ht="15.75" hidden="false" customHeight="false" outlineLevel="0" collapsed="false">
      <c r="A143" s="2"/>
    </row>
    <row r="144" customFormat="false" ht="15.75" hidden="false" customHeight="false" outlineLevel="0" collapsed="false">
      <c r="A144" s="2"/>
    </row>
    <row r="145" customFormat="false" ht="15.75" hidden="false" customHeight="false" outlineLevel="0" collapsed="false">
      <c r="A145" s="2"/>
    </row>
    <row r="146" customFormat="false" ht="15.75" hidden="false" customHeight="false" outlineLevel="0" collapsed="false">
      <c r="A146" s="2"/>
    </row>
    <row r="147" customFormat="false" ht="15.75" hidden="false" customHeight="false" outlineLevel="0" collapsed="false">
      <c r="A147" s="2"/>
    </row>
    <row r="148" customFormat="false" ht="15.75" hidden="false" customHeight="false" outlineLevel="0" collapsed="false">
      <c r="A148" s="2"/>
    </row>
    <row r="149" customFormat="false" ht="15.75" hidden="false" customHeight="false" outlineLevel="0" collapsed="false">
      <c r="A149" s="2"/>
    </row>
    <row r="150" customFormat="false" ht="15.75" hidden="false" customHeight="false" outlineLevel="0" collapsed="false">
      <c r="A150" s="2"/>
    </row>
    <row r="151" customFormat="false" ht="15.75" hidden="false" customHeight="false" outlineLevel="0" collapsed="false">
      <c r="A151" s="2"/>
    </row>
    <row r="152" customFormat="false" ht="15.75" hidden="false" customHeight="false" outlineLevel="0" collapsed="false">
      <c r="A152" s="2"/>
    </row>
    <row r="153" customFormat="false" ht="15.75" hidden="false" customHeight="false" outlineLevel="0" collapsed="false">
      <c r="A153" s="2"/>
    </row>
    <row r="154" customFormat="false" ht="15.75" hidden="false" customHeight="false" outlineLevel="0" collapsed="false">
      <c r="A154" s="2"/>
    </row>
    <row r="155" customFormat="false" ht="15.75" hidden="false" customHeight="false" outlineLevel="0" collapsed="false">
      <c r="A155" s="2"/>
    </row>
    <row r="156" customFormat="false" ht="15.75" hidden="false" customHeight="false" outlineLevel="0" collapsed="false">
      <c r="A156" s="2"/>
    </row>
    <row r="157" customFormat="false" ht="15.75" hidden="false" customHeight="false" outlineLevel="0" collapsed="false">
      <c r="A157" s="2"/>
    </row>
    <row r="158" customFormat="false" ht="15.75" hidden="false" customHeight="false" outlineLevel="0" collapsed="false">
      <c r="A158" s="2"/>
    </row>
    <row r="159" customFormat="false" ht="15.75" hidden="false" customHeight="false" outlineLevel="0" collapsed="false">
      <c r="A159" s="2"/>
    </row>
    <row r="160" customFormat="false" ht="15.75" hidden="false" customHeight="false" outlineLevel="0" collapsed="false">
      <c r="A160" s="2"/>
    </row>
    <row r="161" customFormat="false" ht="15.75" hidden="false" customHeight="false" outlineLevel="0" collapsed="false">
      <c r="A161" s="2"/>
    </row>
    <row r="162" customFormat="false" ht="15.75" hidden="false" customHeight="false" outlineLevel="0" collapsed="false">
      <c r="A162" s="2"/>
    </row>
    <row r="163" customFormat="false" ht="15.75" hidden="false" customHeight="false" outlineLevel="0" collapsed="false">
      <c r="A163" s="2"/>
    </row>
    <row r="164" customFormat="false" ht="15.75" hidden="false" customHeight="false" outlineLevel="0" collapsed="false">
      <c r="A164" s="2"/>
    </row>
    <row r="165" customFormat="false" ht="15.75" hidden="false" customHeight="false" outlineLevel="0" collapsed="false">
      <c r="A165" s="2"/>
    </row>
    <row r="166" customFormat="false" ht="15.75" hidden="false" customHeight="false" outlineLevel="0" collapsed="false">
      <c r="A166" s="2"/>
    </row>
    <row r="167" customFormat="false" ht="15.75" hidden="false" customHeight="false" outlineLevel="0" collapsed="false">
      <c r="A167" s="2"/>
    </row>
    <row r="168" customFormat="false" ht="15.75" hidden="false" customHeight="false" outlineLevel="0" collapsed="false">
      <c r="A168" s="2"/>
    </row>
    <row r="169" customFormat="false" ht="15.75" hidden="false" customHeight="false" outlineLevel="0" collapsed="false">
      <c r="A169" s="2"/>
    </row>
    <row r="170" customFormat="false" ht="15.75" hidden="false" customHeight="false" outlineLevel="0" collapsed="false">
      <c r="A170" s="2"/>
    </row>
    <row r="171" customFormat="false" ht="15.75" hidden="false" customHeight="false" outlineLevel="0" collapsed="false">
      <c r="A171" s="2"/>
    </row>
    <row r="172" customFormat="false" ht="15.75" hidden="false" customHeight="false" outlineLevel="0" collapsed="false">
      <c r="A172" s="2"/>
    </row>
    <row r="173" customFormat="false" ht="15.75" hidden="false" customHeight="false" outlineLevel="0" collapsed="false">
      <c r="A173" s="2"/>
    </row>
    <row r="174" customFormat="false" ht="15.75" hidden="false" customHeight="false" outlineLevel="0" collapsed="false">
      <c r="A174" s="2"/>
    </row>
    <row r="175" customFormat="false" ht="15.75" hidden="false" customHeight="false" outlineLevel="0" collapsed="false">
      <c r="A175" s="2"/>
    </row>
    <row r="176" customFormat="false" ht="15.75" hidden="false" customHeight="false" outlineLevel="0" collapsed="false">
      <c r="A176" s="2"/>
    </row>
    <row r="177" customFormat="false" ht="15.75" hidden="false" customHeight="false" outlineLevel="0" collapsed="false">
      <c r="A177" s="2"/>
    </row>
    <row r="178" customFormat="false" ht="15.75" hidden="false" customHeight="false" outlineLevel="0" collapsed="false">
      <c r="A178" s="2"/>
    </row>
    <row r="179" customFormat="false" ht="15.75" hidden="false" customHeight="false" outlineLevel="0" collapsed="false">
      <c r="A179" s="2"/>
    </row>
    <row r="180" customFormat="false" ht="15.75" hidden="false" customHeight="false" outlineLevel="0" collapsed="false">
      <c r="A180" s="2"/>
    </row>
    <row r="181" customFormat="false" ht="15.75" hidden="false" customHeight="false" outlineLevel="0" collapsed="false">
      <c r="A181" s="2"/>
    </row>
    <row r="182" customFormat="false" ht="15.75" hidden="false" customHeight="false" outlineLevel="0" collapsed="false">
      <c r="A182" s="2"/>
    </row>
    <row r="183" customFormat="false" ht="15.75" hidden="false" customHeight="false" outlineLevel="0" collapsed="false">
      <c r="A183" s="2"/>
    </row>
    <row r="184" customFormat="false" ht="15.75" hidden="false" customHeight="false" outlineLevel="0" collapsed="false">
      <c r="A184" s="2"/>
    </row>
    <row r="185" customFormat="false" ht="15.75" hidden="false" customHeight="false" outlineLevel="0" collapsed="false">
      <c r="A185" s="2"/>
    </row>
    <row r="186" customFormat="false" ht="15.75" hidden="false" customHeight="false" outlineLevel="0" collapsed="false">
      <c r="A186" s="2"/>
    </row>
    <row r="187" customFormat="false" ht="15.75" hidden="false" customHeight="false" outlineLevel="0" collapsed="false">
      <c r="A187" s="2"/>
    </row>
    <row r="188" customFormat="false" ht="15.75" hidden="false" customHeight="false" outlineLevel="0" collapsed="false">
      <c r="A188" s="2"/>
    </row>
    <row r="189" customFormat="false" ht="15.75" hidden="false" customHeight="false" outlineLevel="0" collapsed="false">
      <c r="A189" s="2"/>
    </row>
    <row r="190" customFormat="false" ht="15.75" hidden="false" customHeight="false" outlineLevel="0" collapsed="false">
      <c r="A190" s="2"/>
    </row>
    <row r="191" customFormat="false" ht="15.75" hidden="false" customHeight="false" outlineLevel="0" collapsed="false">
      <c r="A191" s="2"/>
    </row>
    <row r="192" customFormat="false" ht="15.75" hidden="false" customHeight="false" outlineLevel="0" collapsed="false">
      <c r="A192" s="2"/>
    </row>
    <row r="193" customFormat="false" ht="15.75" hidden="false" customHeight="false" outlineLevel="0" collapsed="false">
      <c r="A193" s="2"/>
    </row>
    <row r="194" customFormat="false" ht="15.75" hidden="false" customHeight="false" outlineLevel="0" collapsed="false">
      <c r="A194" s="2"/>
    </row>
    <row r="195" customFormat="false" ht="15.75" hidden="false" customHeight="false" outlineLevel="0" collapsed="false">
      <c r="A195" s="2"/>
    </row>
    <row r="196" customFormat="false" ht="15.75" hidden="false" customHeight="false" outlineLevel="0" collapsed="false">
      <c r="A196" s="2"/>
    </row>
    <row r="197" customFormat="false" ht="15.75" hidden="false" customHeight="false" outlineLevel="0" collapsed="false">
      <c r="A197" s="2"/>
    </row>
    <row r="198" customFormat="false" ht="15.75" hidden="false" customHeight="false" outlineLevel="0" collapsed="false">
      <c r="A198" s="2"/>
    </row>
    <row r="199" customFormat="false" ht="15.75" hidden="false" customHeight="false" outlineLevel="0" collapsed="false">
      <c r="A199" s="2"/>
    </row>
    <row r="200" customFormat="false" ht="15.75" hidden="false" customHeight="false" outlineLevel="0" collapsed="false">
      <c r="A200" s="2"/>
    </row>
    <row r="201" customFormat="false" ht="15.75" hidden="false" customHeight="false" outlineLevel="0" collapsed="false">
      <c r="A201" s="2"/>
    </row>
    <row r="202" customFormat="false" ht="15.75" hidden="false" customHeight="false" outlineLevel="0" collapsed="false">
      <c r="A202" s="2"/>
    </row>
    <row r="203" customFormat="false" ht="15.75" hidden="false" customHeight="false" outlineLevel="0" collapsed="false">
      <c r="A203" s="2"/>
    </row>
    <row r="204" customFormat="false" ht="15.75" hidden="false" customHeight="false" outlineLevel="0" collapsed="false">
      <c r="A204" s="2"/>
    </row>
    <row r="205" customFormat="false" ht="15.75" hidden="false" customHeight="false" outlineLevel="0" collapsed="false">
      <c r="A205" s="2"/>
    </row>
    <row r="206" customFormat="false" ht="15.75" hidden="false" customHeight="false" outlineLevel="0" collapsed="false">
      <c r="A206" s="2"/>
    </row>
    <row r="207" customFormat="false" ht="15.75" hidden="false" customHeight="false" outlineLevel="0" collapsed="false">
      <c r="A207" s="2"/>
    </row>
    <row r="208" customFormat="false" ht="15.75" hidden="false" customHeight="false" outlineLevel="0" collapsed="false">
      <c r="A208" s="2"/>
    </row>
    <row r="209" customFormat="false" ht="15.75" hidden="false" customHeight="false" outlineLevel="0" collapsed="false">
      <c r="A209" s="2"/>
    </row>
    <row r="210" customFormat="false" ht="15.75" hidden="false" customHeight="false" outlineLevel="0" collapsed="false">
      <c r="A210" s="2"/>
    </row>
    <row r="211" customFormat="false" ht="15.75" hidden="false" customHeight="false" outlineLevel="0" collapsed="false">
      <c r="A211" s="2"/>
    </row>
    <row r="212" customFormat="false" ht="15.75" hidden="false" customHeight="false" outlineLevel="0" collapsed="false">
      <c r="A212" s="2"/>
    </row>
    <row r="213" customFormat="false" ht="15.75" hidden="false" customHeight="false" outlineLevel="0" collapsed="false">
      <c r="A213" s="2"/>
    </row>
    <row r="214" customFormat="false" ht="15.75" hidden="false" customHeight="false" outlineLevel="0" collapsed="false">
      <c r="A214" s="2"/>
    </row>
    <row r="215" customFormat="false" ht="15.75" hidden="false" customHeight="false" outlineLevel="0" collapsed="false">
      <c r="A215" s="2"/>
    </row>
    <row r="216" customFormat="false" ht="15.75" hidden="false" customHeight="false" outlineLevel="0" collapsed="false">
      <c r="A216" s="2"/>
    </row>
    <row r="217" customFormat="false" ht="15.75" hidden="false" customHeight="false" outlineLevel="0" collapsed="false">
      <c r="A217" s="2"/>
    </row>
    <row r="218" customFormat="false" ht="15.75" hidden="false" customHeight="false" outlineLevel="0" collapsed="false">
      <c r="A218" s="2"/>
    </row>
    <row r="219" customFormat="false" ht="15.75" hidden="false" customHeight="false" outlineLevel="0" collapsed="false">
      <c r="A219" s="2"/>
    </row>
    <row r="220" customFormat="false" ht="15.75" hidden="false" customHeight="false" outlineLevel="0" collapsed="false">
      <c r="A220" s="2"/>
    </row>
    <row r="221" customFormat="false" ht="15.75" hidden="false" customHeight="false" outlineLevel="0" collapsed="false">
      <c r="A221" s="2"/>
    </row>
    <row r="222" customFormat="false" ht="15.75" hidden="false" customHeight="false" outlineLevel="0" collapsed="false">
      <c r="A222" s="2"/>
    </row>
    <row r="223" customFormat="false" ht="15.75" hidden="false" customHeight="false" outlineLevel="0" collapsed="false">
      <c r="A223" s="2"/>
    </row>
    <row r="224" customFormat="false" ht="15.75" hidden="false" customHeight="false" outlineLevel="0" collapsed="false">
      <c r="A224" s="2"/>
    </row>
    <row r="225" customFormat="false" ht="15.75" hidden="false" customHeight="false" outlineLevel="0" collapsed="false">
      <c r="A225" s="2"/>
    </row>
    <row r="226" customFormat="false" ht="15.75" hidden="false" customHeight="false" outlineLevel="0" collapsed="false">
      <c r="A226" s="2"/>
    </row>
    <row r="227" customFormat="false" ht="15.75" hidden="false" customHeight="false" outlineLevel="0" collapsed="false">
      <c r="A227" s="2"/>
    </row>
    <row r="228" customFormat="false" ht="15.75" hidden="false" customHeight="false" outlineLevel="0" collapsed="false">
      <c r="A228" s="2"/>
    </row>
    <row r="229" customFormat="false" ht="15.75" hidden="false" customHeight="false" outlineLevel="0" collapsed="false">
      <c r="A229" s="2"/>
    </row>
    <row r="230" customFormat="false" ht="15.75" hidden="false" customHeight="false" outlineLevel="0" collapsed="false">
      <c r="A230" s="2"/>
    </row>
    <row r="231" customFormat="false" ht="15.75" hidden="false" customHeight="false" outlineLevel="0" collapsed="false">
      <c r="A231" s="2"/>
    </row>
    <row r="232" customFormat="false" ht="15.75" hidden="false" customHeight="false" outlineLevel="0" collapsed="false">
      <c r="A232" s="2"/>
    </row>
    <row r="233" customFormat="false" ht="15.75" hidden="false" customHeight="false" outlineLevel="0" collapsed="false">
      <c r="A233" s="2"/>
    </row>
    <row r="234" customFormat="false" ht="15.75" hidden="false" customHeight="false" outlineLevel="0" collapsed="false">
      <c r="A234" s="2"/>
    </row>
    <row r="235" customFormat="false" ht="15.75" hidden="false" customHeight="false" outlineLevel="0" collapsed="false">
      <c r="A235" s="2"/>
    </row>
    <row r="236" customFormat="false" ht="15.75" hidden="false" customHeight="false" outlineLevel="0" collapsed="false">
      <c r="A236" s="2"/>
    </row>
    <row r="237" customFormat="false" ht="15.75" hidden="false" customHeight="false" outlineLevel="0" collapsed="false">
      <c r="A237" s="2"/>
    </row>
    <row r="238" customFormat="false" ht="15.75" hidden="false" customHeight="false" outlineLevel="0" collapsed="false">
      <c r="A238" s="2"/>
    </row>
    <row r="239" customFormat="false" ht="15.75" hidden="false" customHeight="false" outlineLevel="0" collapsed="false">
      <c r="A239" s="2"/>
    </row>
    <row r="240" customFormat="false" ht="15.75" hidden="false" customHeight="false" outlineLevel="0" collapsed="false">
      <c r="A240" s="2"/>
    </row>
    <row r="241" customFormat="false" ht="15.75" hidden="false" customHeight="false" outlineLevel="0" collapsed="false">
      <c r="A241" s="2"/>
    </row>
    <row r="242" customFormat="false" ht="15.75" hidden="false" customHeight="false" outlineLevel="0" collapsed="false">
      <c r="A242" s="2"/>
    </row>
    <row r="243" customFormat="false" ht="15.75" hidden="false" customHeight="false" outlineLevel="0" collapsed="false">
      <c r="A243" s="2"/>
    </row>
    <row r="244" customFormat="false" ht="15.75" hidden="false" customHeight="false" outlineLevel="0" collapsed="false">
      <c r="A244" s="2"/>
    </row>
    <row r="245" customFormat="false" ht="15.75" hidden="false" customHeight="false" outlineLevel="0" collapsed="false">
      <c r="A245" s="2"/>
    </row>
    <row r="246" customFormat="false" ht="15.75" hidden="false" customHeight="false" outlineLevel="0" collapsed="false">
      <c r="A246" s="2"/>
    </row>
    <row r="247" customFormat="false" ht="15.75" hidden="false" customHeight="false" outlineLevel="0" collapsed="false">
      <c r="A247" s="2"/>
    </row>
    <row r="248" customFormat="false" ht="15.75" hidden="false" customHeight="false" outlineLevel="0" collapsed="false">
      <c r="A248" s="2"/>
    </row>
    <row r="249" customFormat="false" ht="15.75" hidden="false" customHeight="false" outlineLevel="0" collapsed="false">
      <c r="A249" s="2"/>
    </row>
    <row r="250" customFormat="false" ht="15.75" hidden="false" customHeight="false" outlineLevel="0" collapsed="false">
      <c r="A250" s="2"/>
    </row>
    <row r="251" customFormat="false" ht="15.75" hidden="false" customHeight="false" outlineLevel="0" collapsed="false">
      <c r="A251" s="2"/>
    </row>
    <row r="252" customFormat="false" ht="15.75" hidden="false" customHeight="false" outlineLevel="0" collapsed="false">
      <c r="A252" s="2"/>
    </row>
    <row r="253" customFormat="false" ht="15.75" hidden="false" customHeight="false" outlineLevel="0" collapsed="false">
      <c r="A253" s="2"/>
    </row>
    <row r="254" customFormat="false" ht="15.75" hidden="false" customHeight="false" outlineLevel="0" collapsed="false">
      <c r="A254" s="2"/>
    </row>
    <row r="255" customFormat="false" ht="15.75" hidden="false" customHeight="false" outlineLevel="0" collapsed="false">
      <c r="A255" s="2"/>
    </row>
    <row r="256" customFormat="false" ht="15.75" hidden="false" customHeight="false" outlineLevel="0" collapsed="false">
      <c r="A256" s="2"/>
    </row>
    <row r="257" customFormat="false" ht="15.75" hidden="false" customHeight="false" outlineLevel="0" collapsed="false">
      <c r="A257" s="2"/>
    </row>
    <row r="258" customFormat="false" ht="15.75" hidden="false" customHeight="false" outlineLevel="0" collapsed="false">
      <c r="A258" s="2"/>
    </row>
    <row r="259" customFormat="false" ht="15.75" hidden="false" customHeight="false" outlineLevel="0" collapsed="false">
      <c r="A259" s="2"/>
    </row>
    <row r="260" customFormat="false" ht="15.75" hidden="false" customHeight="false" outlineLevel="0" collapsed="false">
      <c r="A260" s="2"/>
    </row>
    <row r="261" customFormat="false" ht="15.75" hidden="false" customHeight="false" outlineLevel="0" collapsed="false">
      <c r="A261" s="2"/>
    </row>
    <row r="262" customFormat="false" ht="15.75" hidden="false" customHeight="false" outlineLevel="0" collapsed="false">
      <c r="A262" s="2"/>
    </row>
    <row r="263" customFormat="false" ht="15.75" hidden="false" customHeight="false" outlineLevel="0" collapsed="false">
      <c r="A263" s="2"/>
    </row>
    <row r="264" customFormat="false" ht="15.75" hidden="false" customHeight="false" outlineLevel="0" collapsed="false">
      <c r="A264" s="2"/>
    </row>
    <row r="265" customFormat="false" ht="15.75" hidden="false" customHeight="false" outlineLevel="0" collapsed="false">
      <c r="A265" s="2"/>
    </row>
    <row r="266" customFormat="false" ht="15.75" hidden="false" customHeight="false" outlineLevel="0" collapsed="false">
      <c r="A266" s="2"/>
    </row>
    <row r="267" customFormat="false" ht="15.75" hidden="false" customHeight="false" outlineLevel="0" collapsed="false">
      <c r="A267" s="2"/>
    </row>
    <row r="268" customFormat="false" ht="15.75" hidden="false" customHeight="false" outlineLevel="0" collapsed="false">
      <c r="A268" s="2"/>
    </row>
    <row r="269" customFormat="false" ht="15.75" hidden="false" customHeight="false" outlineLevel="0" collapsed="false">
      <c r="A269" s="2"/>
    </row>
    <row r="270" customFormat="false" ht="15.75" hidden="false" customHeight="false" outlineLevel="0" collapsed="false">
      <c r="A270" s="2"/>
    </row>
    <row r="271" customFormat="false" ht="15.75" hidden="false" customHeight="false" outlineLevel="0" collapsed="false">
      <c r="A271" s="2"/>
    </row>
    <row r="272" customFormat="false" ht="15.75" hidden="false" customHeight="false" outlineLevel="0" collapsed="false">
      <c r="A272" s="2"/>
    </row>
    <row r="273" customFormat="false" ht="15.75" hidden="false" customHeight="false" outlineLevel="0" collapsed="false">
      <c r="A273" s="2"/>
    </row>
    <row r="274" customFormat="false" ht="15.75" hidden="false" customHeight="false" outlineLevel="0" collapsed="false">
      <c r="A274" s="2"/>
    </row>
    <row r="275" customFormat="false" ht="15.75" hidden="false" customHeight="false" outlineLevel="0" collapsed="false">
      <c r="A275" s="2"/>
    </row>
    <row r="276" customFormat="false" ht="15.75" hidden="false" customHeight="false" outlineLevel="0" collapsed="false">
      <c r="A276" s="2"/>
    </row>
    <row r="277" customFormat="false" ht="15.75" hidden="false" customHeight="false" outlineLevel="0" collapsed="false">
      <c r="A277" s="2"/>
    </row>
    <row r="278" customFormat="false" ht="15.75" hidden="false" customHeight="false" outlineLevel="0" collapsed="false">
      <c r="A278" s="2"/>
    </row>
    <row r="279" customFormat="false" ht="15.75" hidden="false" customHeight="false" outlineLevel="0" collapsed="false">
      <c r="A279" s="2"/>
    </row>
    <row r="280" customFormat="false" ht="15.75" hidden="false" customHeight="false" outlineLevel="0" collapsed="false">
      <c r="A280" s="2"/>
    </row>
    <row r="281" customFormat="false" ht="15.75" hidden="false" customHeight="false" outlineLevel="0" collapsed="false">
      <c r="A281" s="2"/>
    </row>
    <row r="282" customFormat="false" ht="15.75" hidden="false" customHeight="false" outlineLevel="0" collapsed="false">
      <c r="A282" s="2"/>
    </row>
    <row r="283" customFormat="false" ht="15.75" hidden="false" customHeight="false" outlineLevel="0" collapsed="false">
      <c r="A283" s="2"/>
    </row>
    <row r="284" customFormat="false" ht="15.75" hidden="false" customHeight="false" outlineLevel="0" collapsed="false">
      <c r="A284" s="2"/>
    </row>
    <row r="285" customFormat="false" ht="15.75" hidden="false" customHeight="false" outlineLevel="0" collapsed="false">
      <c r="A285" s="2"/>
    </row>
    <row r="286" customFormat="false" ht="15.75" hidden="false" customHeight="false" outlineLevel="0" collapsed="false">
      <c r="A286" s="2"/>
    </row>
    <row r="287" customFormat="false" ht="15.75" hidden="false" customHeight="false" outlineLevel="0" collapsed="false">
      <c r="A287" s="2"/>
    </row>
    <row r="288" customFormat="false" ht="15.75" hidden="false" customHeight="false" outlineLevel="0" collapsed="false">
      <c r="A288" s="2"/>
    </row>
    <row r="289" customFormat="false" ht="15.75" hidden="false" customHeight="false" outlineLevel="0" collapsed="false">
      <c r="A289" s="2"/>
    </row>
    <row r="290" customFormat="false" ht="15.75" hidden="false" customHeight="false" outlineLevel="0" collapsed="false">
      <c r="A290" s="2"/>
    </row>
    <row r="291" customFormat="false" ht="15.75" hidden="false" customHeight="false" outlineLevel="0" collapsed="false">
      <c r="A291" s="2"/>
    </row>
    <row r="292" customFormat="false" ht="15.75" hidden="false" customHeight="false" outlineLevel="0" collapsed="false">
      <c r="A292" s="2"/>
    </row>
    <row r="293" customFormat="false" ht="15.75" hidden="false" customHeight="false" outlineLevel="0" collapsed="false">
      <c r="A293" s="2"/>
    </row>
    <row r="294" customFormat="false" ht="15.75" hidden="false" customHeight="false" outlineLevel="0" collapsed="false">
      <c r="A294" s="2"/>
    </row>
    <row r="295" customFormat="false" ht="15.75" hidden="false" customHeight="false" outlineLevel="0" collapsed="false">
      <c r="A295" s="2"/>
    </row>
    <row r="296" customFormat="false" ht="15.75" hidden="false" customHeight="false" outlineLevel="0" collapsed="false">
      <c r="A296" s="2"/>
    </row>
    <row r="297" customFormat="false" ht="15.75" hidden="false" customHeight="false" outlineLevel="0" collapsed="false">
      <c r="A297" s="2"/>
    </row>
    <row r="298" customFormat="false" ht="15.75" hidden="false" customHeight="false" outlineLevel="0" collapsed="false">
      <c r="A298" s="2"/>
    </row>
    <row r="299" customFormat="false" ht="15.75" hidden="false" customHeight="false" outlineLevel="0" collapsed="false">
      <c r="A299" s="2"/>
    </row>
    <row r="300" customFormat="false" ht="15.75" hidden="false" customHeight="false" outlineLevel="0" collapsed="false">
      <c r="A300" s="2"/>
    </row>
    <row r="301" customFormat="false" ht="15.75" hidden="false" customHeight="false" outlineLevel="0" collapsed="false">
      <c r="A301" s="2"/>
    </row>
    <row r="302" customFormat="false" ht="15.75" hidden="false" customHeight="false" outlineLevel="0" collapsed="false">
      <c r="A302" s="2"/>
    </row>
    <row r="303" customFormat="false" ht="15.75" hidden="false" customHeight="false" outlineLevel="0" collapsed="false">
      <c r="A303" s="2"/>
    </row>
    <row r="304" customFormat="false" ht="15.75" hidden="false" customHeight="false" outlineLevel="0" collapsed="false">
      <c r="A304" s="2"/>
    </row>
    <row r="305" customFormat="false" ht="15.75" hidden="false" customHeight="false" outlineLevel="0" collapsed="false">
      <c r="A305" s="2"/>
    </row>
    <row r="306" customFormat="false" ht="15.75" hidden="false" customHeight="false" outlineLevel="0" collapsed="false">
      <c r="A306" s="2"/>
    </row>
    <row r="307" customFormat="false" ht="15.75" hidden="false" customHeight="false" outlineLevel="0" collapsed="false">
      <c r="A307" s="2"/>
    </row>
    <row r="308" customFormat="false" ht="15.75" hidden="false" customHeight="false" outlineLevel="0" collapsed="false">
      <c r="A308" s="2"/>
    </row>
    <row r="309" customFormat="false" ht="15.75" hidden="false" customHeight="false" outlineLevel="0" collapsed="false">
      <c r="A309" s="2"/>
    </row>
    <row r="310" customFormat="false" ht="15.75" hidden="false" customHeight="false" outlineLevel="0" collapsed="false">
      <c r="A310" s="2"/>
    </row>
    <row r="311" customFormat="false" ht="15.75" hidden="false" customHeight="false" outlineLevel="0" collapsed="false">
      <c r="A311" s="2"/>
    </row>
    <row r="312" customFormat="false" ht="15.75" hidden="false" customHeight="false" outlineLevel="0" collapsed="false">
      <c r="A312" s="2"/>
    </row>
    <row r="313" customFormat="false" ht="15.75" hidden="false" customHeight="false" outlineLevel="0" collapsed="false">
      <c r="A313" s="2"/>
    </row>
    <row r="314" customFormat="false" ht="15.75" hidden="false" customHeight="false" outlineLevel="0" collapsed="false">
      <c r="A314" s="2"/>
    </row>
    <row r="315" customFormat="false" ht="15.75" hidden="false" customHeight="false" outlineLevel="0" collapsed="false">
      <c r="A315" s="2"/>
    </row>
    <row r="316" customFormat="false" ht="15.75" hidden="false" customHeight="false" outlineLevel="0" collapsed="false">
      <c r="A316" s="2"/>
    </row>
    <row r="317" customFormat="false" ht="15.75" hidden="false" customHeight="false" outlineLevel="0" collapsed="false">
      <c r="A317" s="2"/>
    </row>
    <row r="318" customFormat="false" ht="15.75" hidden="false" customHeight="false" outlineLevel="0" collapsed="false">
      <c r="A318" s="2"/>
    </row>
    <row r="319" customFormat="false" ht="15.75" hidden="false" customHeight="false" outlineLevel="0" collapsed="false">
      <c r="A319" s="2"/>
    </row>
    <row r="320" customFormat="false" ht="15.75" hidden="false" customHeight="false" outlineLevel="0" collapsed="false">
      <c r="A320" s="2"/>
    </row>
    <row r="321" customFormat="false" ht="15.75" hidden="false" customHeight="false" outlineLevel="0" collapsed="false">
      <c r="A321" s="2"/>
    </row>
    <row r="322" customFormat="false" ht="15.75" hidden="false" customHeight="false" outlineLevel="0" collapsed="false">
      <c r="A322" s="2"/>
    </row>
    <row r="323" customFormat="false" ht="15.75" hidden="false" customHeight="false" outlineLevel="0" collapsed="false">
      <c r="A323" s="2"/>
    </row>
    <row r="324" customFormat="false" ht="15.75" hidden="false" customHeight="false" outlineLevel="0" collapsed="false">
      <c r="A324" s="2"/>
    </row>
    <row r="325" customFormat="false" ht="15.75" hidden="false" customHeight="false" outlineLevel="0" collapsed="false">
      <c r="A325" s="2"/>
    </row>
    <row r="326" customFormat="false" ht="15.75" hidden="false" customHeight="false" outlineLevel="0" collapsed="false">
      <c r="A326" s="2"/>
    </row>
    <row r="327" customFormat="false" ht="15.75" hidden="false" customHeight="false" outlineLevel="0" collapsed="false">
      <c r="A327" s="2"/>
    </row>
    <row r="328" customFormat="false" ht="15.75" hidden="false" customHeight="false" outlineLevel="0" collapsed="false">
      <c r="A328" s="2"/>
    </row>
    <row r="329" customFormat="false" ht="15.75" hidden="false" customHeight="false" outlineLevel="0" collapsed="false">
      <c r="A329" s="2"/>
    </row>
    <row r="330" customFormat="false" ht="15.75" hidden="false" customHeight="false" outlineLevel="0" collapsed="false">
      <c r="A330" s="2"/>
    </row>
    <row r="331" customFormat="false" ht="15.75" hidden="false" customHeight="false" outlineLevel="0" collapsed="false">
      <c r="A331" s="2"/>
    </row>
    <row r="332" customFormat="false" ht="15.75" hidden="false" customHeight="false" outlineLevel="0" collapsed="false">
      <c r="A332" s="2"/>
    </row>
    <row r="333" customFormat="false" ht="15.75" hidden="false" customHeight="false" outlineLevel="0" collapsed="false">
      <c r="A333" s="2"/>
    </row>
    <row r="334" customFormat="false" ht="15.75" hidden="false" customHeight="false" outlineLevel="0" collapsed="false">
      <c r="A334" s="2"/>
    </row>
    <row r="335" customFormat="false" ht="15.75" hidden="false" customHeight="false" outlineLevel="0" collapsed="false">
      <c r="A335" s="2"/>
    </row>
    <row r="336" customFormat="false" ht="15.75" hidden="false" customHeight="false" outlineLevel="0" collapsed="false">
      <c r="A336" s="2"/>
    </row>
    <row r="337" customFormat="false" ht="15.75" hidden="false" customHeight="false" outlineLevel="0" collapsed="false">
      <c r="A337" s="2"/>
    </row>
    <row r="338" customFormat="false" ht="15.75" hidden="false" customHeight="false" outlineLevel="0" collapsed="false">
      <c r="A338" s="2"/>
    </row>
    <row r="339" customFormat="false" ht="15.75" hidden="false" customHeight="false" outlineLevel="0" collapsed="false">
      <c r="A339" s="2"/>
    </row>
    <row r="340" customFormat="false" ht="15.75" hidden="false" customHeight="false" outlineLevel="0" collapsed="false">
      <c r="A340" s="2"/>
    </row>
    <row r="341" customFormat="false" ht="15.75" hidden="false" customHeight="false" outlineLevel="0" collapsed="false">
      <c r="A341" s="2"/>
    </row>
    <row r="342" customFormat="false" ht="15.75" hidden="false" customHeight="false" outlineLevel="0" collapsed="false">
      <c r="A342" s="2"/>
    </row>
    <row r="343" customFormat="false" ht="15.75" hidden="false" customHeight="false" outlineLevel="0" collapsed="false">
      <c r="A343" s="2"/>
    </row>
    <row r="344" customFormat="false" ht="15.75" hidden="false" customHeight="false" outlineLevel="0" collapsed="false">
      <c r="A344" s="2"/>
    </row>
    <row r="345" customFormat="false" ht="15.75" hidden="false" customHeight="false" outlineLevel="0" collapsed="false">
      <c r="A345" s="2"/>
    </row>
    <row r="346" customFormat="false" ht="15.75" hidden="false" customHeight="false" outlineLevel="0" collapsed="false">
      <c r="A346" s="2"/>
    </row>
    <row r="347" customFormat="false" ht="15.75" hidden="false" customHeight="false" outlineLevel="0" collapsed="false">
      <c r="A347" s="2"/>
    </row>
    <row r="348" customFormat="false" ht="15.75" hidden="false" customHeight="false" outlineLevel="0" collapsed="false">
      <c r="A348" s="2"/>
    </row>
    <row r="349" customFormat="false" ht="15.75" hidden="false" customHeight="false" outlineLevel="0" collapsed="false">
      <c r="A349" s="2"/>
    </row>
    <row r="350" customFormat="false" ht="15.75" hidden="false" customHeight="false" outlineLevel="0" collapsed="false">
      <c r="A350" s="2"/>
    </row>
    <row r="351" customFormat="false" ht="15.75" hidden="false" customHeight="false" outlineLevel="0" collapsed="false">
      <c r="A351" s="2"/>
    </row>
    <row r="352" customFormat="false" ht="15.75" hidden="false" customHeight="false" outlineLevel="0" collapsed="false">
      <c r="A352" s="2"/>
    </row>
    <row r="353" customFormat="false" ht="15.75" hidden="false" customHeight="false" outlineLevel="0" collapsed="false">
      <c r="A353" s="2"/>
    </row>
    <row r="354" customFormat="false" ht="15.75" hidden="false" customHeight="false" outlineLevel="0" collapsed="false">
      <c r="A354" s="2"/>
    </row>
    <row r="355" customFormat="false" ht="15.75" hidden="false" customHeight="false" outlineLevel="0" collapsed="false">
      <c r="A355" s="2"/>
    </row>
    <row r="356" customFormat="false" ht="15.75" hidden="false" customHeight="false" outlineLevel="0" collapsed="false">
      <c r="A356" s="2"/>
    </row>
    <row r="357" customFormat="false" ht="15.75" hidden="false" customHeight="false" outlineLevel="0" collapsed="false">
      <c r="A357" s="2"/>
    </row>
    <row r="358" customFormat="false" ht="15.75" hidden="false" customHeight="false" outlineLevel="0" collapsed="false">
      <c r="A358" s="2"/>
    </row>
    <row r="359" customFormat="false" ht="15.75" hidden="false" customHeight="false" outlineLevel="0" collapsed="false">
      <c r="A359" s="2"/>
    </row>
    <row r="360" customFormat="false" ht="15.75" hidden="false" customHeight="false" outlineLevel="0" collapsed="false">
      <c r="A360" s="2"/>
    </row>
    <row r="361" customFormat="false" ht="15.75" hidden="false" customHeight="false" outlineLevel="0" collapsed="false">
      <c r="A361" s="2"/>
    </row>
    <row r="362" customFormat="false" ht="15.75" hidden="false" customHeight="false" outlineLevel="0" collapsed="false">
      <c r="A362" s="2"/>
    </row>
    <row r="363" customFormat="false" ht="15.75" hidden="false" customHeight="false" outlineLevel="0" collapsed="false">
      <c r="A363" s="2"/>
    </row>
    <row r="364" customFormat="false" ht="15.75" hidden="false" customHeight="false" outlineLevel="0" collapsed="false">
      <c r="A364" s="2"/>
    </row>
    <row r="365" customFormat="false" ht="15.75" hidden="false" customHeight="false" outlineLevel="0" collapsed="false">
      <c r="A365" s="2"/>
    </row>
    <row r="366" customFormat="false" ht="15.75" hidden="false" customHeight="false" outlineLevel="0" collapsed="false">
      <c r="A366" s="2"/>
    </row>
    <row r="367" customFormat="false" ht="15.75" hidden="false" customHeight="false" outlineLevel="0" collapsed="false">
      <c r="A367" s="2"/>
    </row>
    <row r="368" customFormat="false" ht="15.75" hidden="false" customHeight="false" outlineLevel="0" collapsed="false">
      <c r="A368" s="2"/>
    </row>
    <row r="369" customFormat="false" ht="15.75" hidden="false" customHeight="false" outlineLevel="0" collapsed="false">
      <c r="A369" s="2"/>
    </row>
    <row r="370" customFormat="false" ht="15.75" hidden="false" customHeight="false" outlineLevel="0" collapsed="false">
      <c r="A370" s="2"/>
    </row>
    <row r="371" customFormat="false" ht="15.75" hidden="false" customHeight="false" outlineLevel="0" collapsed="false">
      <c r="A371" s="2"/>
    </row>
    <row r="372" customFormat="false" ht="15.75" hidden="false" customHeight="false" outlineLevel="0" collapsed="false">
      <c r="A372" s="2"/>
    </row>
    <row r="373" customFormat="false" ht="15.75" hidden="false" customHeight="false" outlineLevel="0" collapsed="false">
      <c r="A373" s="2"/>
    </row>
    <row r="374" customFormat="false" ht="15.75" hidden="false" customHeight="false" outlineLevel="0" collapsed="false">
      <c r="A374" s="2"/>
    </row>
    <row r="375" customFormat="false" ht="15.75" hidden="false" customHeight="false" outlineLevel="0" collapsed="false">
      <c r="A375" s="2"/>
    </row>
    <row r="376" customFormat="false" ht="15.75" hidden="false" customHeight="false" outlineLevel="0" collapsed="false">
      <c r="A376" s="2"/>
    </row>
    <row r="377" customFormat="false" ht="15.75" hidden="false" customHeight="false" outlineLevel="0" collapsed="false">
      <c r="A377" s="2"/>
    </row>
    <row r="378" customFormat="false" ht="15.75" hidden="false" customHeight="false" outlineLevel="0" collapsed="false">
      <c r="A378" s="2"/>
    </row>
    <row r="379" customFormat="false" ht="15.75" hidden="false" customHeight="false" outlineLevel="0" collapsed="false">
      <c r="A379" s="2"/>
    </row>
    <row r="380" customFormat="false" ht="15.75" hidden="false" customHeight="false" outlineLevel="0" collapsed="false">
      <c r="A380" s="2"/>
    </row>
    <row r="381" customFormat="false" ht="15.75" hidden="false" customHeight="false" outlineLevel="0" collapsed="false">
      <c r="A381" s="2"/>
    </row>
    <row r="382" customFormat="false" ht="15.75" hidden="false" customHeight="false" outlineLevel="0" collapsed="false">
      <c r="A382" s="2"/>
    </row>
    <row r="383" customFormat="false" ht="15.75" hidden="false" customHeight="false" outlineLevel="0" collapsed="false">
      <c r="A383" s="2"/>
    </row>
    <row r="384" customFormat="false" ht="15.75" hidden="false" customHeight="false" outlineLevel="0" collapsed="false">
      <c r="A384" s="2"/>
    </row>
    <row r="385" customFormat="false" ht="15.75" hidden="false" customHeight="false" outlineLevel="0" collapsed="false">
      <c r="A385" s="2"/>
    </row>
    <row r="386" customFormat="false" ht="15.75" hidden="false" customHeight="false" outlineLevel="0" collapsed="false">
      <c r="A386" s="2"/>
    </row>
    <row r="387" customFormat="false" ht="15.75" hidden="false" customHeight="false" outlineLevel="0" collapsed="false">
      <c r="A387" s="2"/>
    </row>
    <row r="388" customFormat="false" ht="15.75" hidden="false" customHeight="false" outlineLevel="0" collapsed="false">
      <c r="A388" s="2"/>
    </row>
    <row r="389" customFormat="false" ht="15.75" hidden="false" customHeight="false" outlineLevel="0" collapsed="false">
      <c r="A389" s="2"/>
    </row>
    <row r="390" customFormat="false" ht="15.75" hidden="false" customHeight="false" outlineLevel="0" collapsed="false">
      <c r="A390" s="2"/>
    </row>
    <row r="391" customFormat="false" ht="15.75" hidden="false" customHeight="false" outlineLevel="0" collapsed="false">
      <c r="A391" s="2"/>
    </row>
    <row r="392" customFormat="false" ht="15.75" hidden="false" customHeight="false" outlineLevel="0" collapsed="false">
      <c r="A392" s="2"/>
    </row>
    <row r="393" customFormat="false" ht="15.75" hidden="false" customHeight="false" outlineLevel="0" collapsed="false">
      <c r="A393" s="2"/>
    </row>
    <row r="394" customFormat="false" ht="15.75" hidden="false" customHeight="false" outlineLevel="0" collapsed="false">
      <c r="A394" s="2"/>
    </row>
    <row r="395" customFormat="false" ht="15.75" hidden="false" customHeight="false" outlineLevel="0" collapsed="false">
      <c r="A395" s="2"/>
    </row>
    <row r="396" customFormat="false" ht="15.75" hidden="false" customHeight="false" outlineLevel="0" collapsed="false">
      <c r="A396" s="2"/>
    </row>
    <row r="397" customFormat="false" ht="15.75" hidden="false" customHeight="false" outlineLevel="0" collapsed="false">
      <c r="A397" s="2"/>
    </row>
    <row r="398" customFormat="false" ht="15.75" hidden="false" customHeight="false" outlineLevel="0" collapsed="false">
      <c r="A398" s="2"/>
    </row>
    <row r="399" customFormat="false" ht="15.75" hidden="false" customHeight="false" outlineLevel="0" collapsed="false">
      <c r="A399" s="2"/>
    </row>
    <row r="400" customFormat="false" ht="15.75" hidden="false" customHeight="false" outlineLevel="0" collapsed="false">
      <c r="A400" s="2"/>
    </row>
    <row r="401" customFormat="false" ht="15.75" hidden="false" customHeight="false" outlineLevel="0" collapsed="false">
      <c r="A401" s="2"/>
    </row>
    <row r="402" customFormat="false" ht="15.75" hidden="false" customHeight="false" outlineLevel="0" collapsed="false">
      <c r="A402" s="2"/>
    </row>
    <row r="403" customFormat="false" ht="15.75" hidden="false" customHeight="false" outlineLevel="0" collapsed="false">
      <c r="A403" s="2"/>
    </row>
    <row r="404" customFormat="false" ht="15.75" hidden="false" customHeight="false" outlineLevel="0" collapsed="false">
      <c r="A404" s="2"/>
    </row>
    <row r="405" customFormat="false" ht="15.75" hidden="false" customHeight="false" outlineLevel="0" collapsed="false">
      <c r="A405" s="2"/>
    </row>
    <row r="406" customFormat="false" ht="15.75" hidden="false" customHeight="false" outlineLevel="0" collapsed="false">
      <c r="A406" s="2"/>
    </row>
    <row r="407" customFormat="false" ht="15.75" hidden="false" customHeight="false" outlineLevel="0" collapsed="false">
      <c r="A407" s="2"/>
    </row>
    <row r="408" customFormat="false" ht="15.75" hidden="false" customHeight="false" outlineLevel="0" collapsed="false">
      <c r="A408" s="2"/>
    </row>
    <row r="409" customFormat="false" ht="15.75" hidden="false" customHeight="false" outlineLevel="0" collapsed="false">
      <c r="A409" s="2"/>
    </row>
    <row r="410" customFormat="false" ht="15.75" hidden="false" customHeight="false" outlineLevel="0" collapsed="false">
      <c r="A410" s="2"/>
    </row>
    <row r="411" customFormat="false" ht="15.75" hidden="false" customHeight="false" outlineLevel="0" collapsed="false">
      <c r="A411" s="2"/>
    </row>
    <row r="412" customFormat="false" ht="15.75" hidden="false" customHeight="false" outlineLevel="0" collapsed="false">
      <c r="A412" s="2"/>
    </row>
    <row r="413" customFormat="false" ht="15.75" hidden="false" customHeight="false" outlineLevel="0" collapsed="false">
      <c r="A413" s="2"/>
    </row>
    <row r="414" customFormat="false" ht="15.75" hidden="false" customHeight="false" outlineLevel="0" collapsed="false">
      <c r="A414" s="2"/>
    </row>
    <row r="415" customFormat="false" ht="15.75" hidden="false" customHeight="false" outlineLevel="0" collapsed="false">
      <c r="A415" s="2"/>
    </row>
    <row r="416" customFormat="false" ht="15.75" hidden="false" customHeight="false" outlineLevel="0" collapsed="false">
      <c r="A416" s="2"/>
    </row>
    <row r="417" customFormat="false" ht="15.75" hidden="false" customHeight="false" outlineLevel="0" collapsed="false">
      <c r="A417" s="2"/>
    </row>
    <row r="418" customFormat="false" ht="15.75" hidden="false" customHeight="false" outlineLevel="0" collapsed="false">
      <c r="A418" s="2"/>
    </row>
    <row r="419" customFormat="false" ht="15.75" hidden="false" customHeight="false" outlineLevel="0" collapsed="false">
      <c r="A419" s="2"/>
    </row>
    <row r="420" customFormat="false" ht="15.75" hidden="false" customHeight="false" outlineLevel="0" collapsed="false">
      <c r="A420" s="2"/>
    </row>
    <row r="421" customFormat="false" ht="15.75" hidden="false" customHeight="false" outlineLevel="0" collapsed="false">
      <c r="A421" s="2"/>
    </row>
    <row r="422" customFormat="false" ht="15.75" hidden="false" customHeight="false" outlineLevel="0" collapsed="false">
      <c r="A422" s="2"/>
    </row>
    <row r="423" customFormat="false" ht="15.75" hidden="false" customHeight="false" outlineLevel="0" collapsed="false">
      <c r="A423" s="2"/>
    </row>
    <row r="424" customFormat="false" ht="15.75" hidden="false" customHeight="false" outlineLevel="0" collapsed="false">
      <c r="A424" s="2"/>
    </row>
    <row r="425" customFormat="false" ht="15.75" hidden="false" customHeight="false" outlineLevel="0" collapsed="false">
      <c r="A425" s="2"/>
    </row>
    <row r="426" customFormat="false" ht="15.75" hidden="false" customHeight="false" outlineLevel="0" collapsed="false">
      <c r="A426" s="2"/>
    </row>
    <row r="427" customFormat="false" ht="15.75" hidden="false" customHeight="false" outlineLevel="0" collapsed="false">
      <c r="A427" s="2"/>
    </row>
    <row r="428" customFormat="false" ht="15.75" hidden="false" customHeight="false" outlineLevel="0" collapsed="false">
      <c r="A428" s="2"/>
    </row>
    <row r="429" customFormat="false" ht="15.75" hidden="false" customHeight="false" outlineLevel="0" collapsed="false">
      <c r="A429" s="2"/>
    </row>
    <row r="430" customFormat="false" ht="15.75" hidden="false" customHeight="false" outlineLevel="0" collapsed="false">
      <c r="A430" s="2"/>
    </row>
    <row r="431" customFormat="false" ht="15.75" hidden="false" customHeight="false" outlineLevel="0" collapsed="false">
      <c r="A431" s="2"/>
    </row>
    <row r="432" customFormat="false" ht="15.75" hidden="false" customHeight="false" outlineLevel="0" collapsed="false">
      <c r="A432" s="2"/>
    </row>
    <row r="433" customFormat="false" ht="15.75" hidden="false" customHeight="false" outlineLevel="0" collapsed="false">
      <c r="A433" s="2"/>
    </row>
    <row r="434" customFormat="false" ht="15.75" hidden="false" customHeight="false" outlineLevel="0" collapsed="false">
      <c r="A434" s="2"/>
    </row>
    <row r="435" customFormat="false" ht="15.75" hidden="false" customHeight="false" outlineLevel="0" collapsed="false">
      <c r="A435" s="2"/>
    </row>
    <row r="436" customFormat="false" ht="15.75" hidden="false" customHeight="false" outlineLevel="0" collapsed="false">
      <c r="A436" s="2"/>
    </row>
    <row r="437" customFormat="false" ht="15.75" hidden="false" customHeight="false" outlineLevel="0" collapsed="false">
      <c r="A437" s="2"/>
    </row>
    <row r="438" customFormat="false" ht="15.75" hidden="false" customHeight="false" outlineLevel="0" collapsed="false">
      <c r="A438" s="2"/>
    </row>
    <row r="439" customFormat="false" ht="15.75" hidden="false" customHeight="false" outlineLevel="0" collapsed="false">
      <c r="A439" s="2"/>
    </row>
    <row r="440" customFormat="false" ht="15.75" hidden="false" customHeight="false" outlineLevel="0" collapsed="false">
      <c r="A440" s="2"/>
    </row>
    <row r="441" customFormat="false" ht="15.75" hidden="false" customHeight="false" outlineLevel="0" collapsed="false">
      <c r="A441" s="2"/>
    </row>
    <row r="442" customFormat="false" ht="15.75" hidden="false" customHeight="false" outlineLevel="0" collapsed="false">
      <c r="A442" s="2"/>
    </row>
    <row r="443" customFormat="false" ht="15.75" hidden="false" customHeight="false" outlineLevel="0" collapsed="false">
      <c r="A443" s="2"/>
    </row>
    <row r="444" customFormat="false" ht="15.75" hidden="false" customHeight="false" outlineLevel="0" collapsed="false">
      <c r="A444" s="2"/>
    </row>
    <row r="445" customFormat="false" ht="15.75" hidden="false" customHeight="false" outlineLevel="0" collapsed="false">
      <c r="A445" s="2"/>
    </row>
    <row r="446" customFormat="false" ht="15.75" hidden="false" customHeight="false" outlineLevel="0" collapsed="false">
      <c r="A446" s="2"/>
    </row>
    <row r="447" customFormat="false" ht="15.75" hidden="false" customHeight="false" outlineLevel="0" collapsed="false">
      <c r="A447" s="2"/>
    </row>
    <row r="448" customFormat="false" ht="15.75" hidden="false" customHeight="false" outlineLevel="0" collapsed="false">
      <c r="A448" s="2"/>
    </row>
    <row r="449" customFormat="false" ht="15.75" hidden="false" customHeight="false" outlineLevel="0" collapsed="false">
      <c r="A449" s="2"/>
    </row>
    <row r="450" customFormat="false" ht="15.75" hidden="false" customHeight="false" outlineLevel="0" collapsed="false">
      <c r="A450" s="2"/>
    </row>
    <row r="451" customFormat="false" ht="15.75" hidden="false" customHeight="false" outlineLevel="0" collapsed="false">
      <c r="A451" s="2"/>
    </row>
    <row r="452" customFormat="false" ht="15.75" hidden="false" customHeight="false" outlineLevel="0" collapsed="false">
      <c r="A452" s="2"/>
    </row>
    <row r="453" customFormat="false" ht="15.75" hidden="false" customHeight="false" outlineLevel="0" collapsed="false">
      <c r="A453" s="2"/>
    </row>
    <row r="454" customFormat="false" ht="15.75" hidden="false" customHeight="false" outlineLevel="0" collapsed="false">
      <c r="A454" s="2"/>
    </row>
    <row r="455" customFormat="false" ht="15.75" hidden="false" customHeight="false" outlineLevel="0" collapsed="false">
      <c r="A455" s="2"/>
    </row>
    <row r="456" customFormat="false" ht="15.75" hidden="false" customHeight="false" outlineLevel="0" collapsed="false">
      <c r="A456" s="2"/>
    </row>
    <row r="457" customFormat="false" ht="15.75" hidden="false" customHeight="false" outlineLevel="0" collapsed="false">
      <c r="A457" s="2"/>
    </row>
    <row r="458" customFormat="false" ht="15.75" hidden="false" customHeight="false" outlineLevel="0" collapsed="false">
      <c r="A458" s="2"/>
    </row>
    <row r="459" customFormat="false" ht="15.75" hidden="false" customHeight="false" outlineLevel="0" collapsed="false">
      <c r="A459" s="2"/>
    </row>
    <row r="460" customFormat="false" ht="15.75" hidden="false" customHeight="false" outlineLevel="0" collapsed="false">
      <c r="A460" s="2"/>
    </row>
    <row r="461" customFormat="false" ht="15.75" hidden="false" customHeight="false" outlineLevel="0" collapsed="false">
      <c r="A461" s="2"/>
    </row>
    <row r="462" customFormat="false" ht="15.75" hidden="false" customHeight="false" outlineLevel="0" collapsed="false">
      <c r="A462" s="2"/>
    </row>
    <row r="463" customFormat="false" ht="15.75" hidden="false" customHeight="false" outlineLevel="0" collapsed="false">
      <c r="A463" s="2"/>
    </row>
    <row r="464" customFormat="false" ht="15.75" hidden="false" customHeight="false" outlineLevel="0" collapsed="false">
      <c r="A464" s="2"/>
    </row>
    <row r="465" customFormat="false" ht="15.75" hidden="false" customHeight="false" outlineLevel="0" collapsed="false">
      <c r="A465" s="2"/>
    </row>
    <row r="466" customFormat="false" ht="15.75" hidden="false" customHeight="false" outlineLevel="0" collapsed="false">
      <c r="A466" s="2"/>
    </row>
    <row r="467" customFormat="false" ht="15.75" hidden="false" customHeight="false" outlineLevel="0" collapsed="false">
      <c r="A467" s="2"/>
    </row>
    <row r="468" customFormat="false" ht="15.75" hidden="false" customHeight="false" outlineLevel="0" collapsed="false">
      <c r="A468" s="2"/>
    </row>
    <row r="469" customFormat="false" ht="15.75" hidden="false" customHeight="false" outlineLevel="0" collapsed="false">
      <c r="A469" s="2"/>
    </row>
    <row r="470" customFormat="false" ht="15.75" hidden="false" customHeight="false" outlineLevel="0" collapsed="false">
      <c r="A470" s="2"/>
    </row>
    <row r="471" customFormat="false" ht="15.75" hidden="false" customHeight="false" outlineLevel="0" collapsed="false">
      <c r="A471" s="2"/>
    </row>
    <row r="472" customFormat="false" ht="15.75" hidden="false" customHeight="false" outlineLevel="0" collapsed="false">
      <c r="A472" s="2"/>
    </row>
    <row r="473" customFormat="false" ht="15.75" hidden="false" customHeight="false" outlineLevel="0" collapsed="false">
      <c r="A473" s="2"/>
    </row>
    <row r="474" customFormat="false" ht="15.75" hidden="false" customHeight="false" outlineLevel="0" collapsed="false">
      <c r="A474" s="2"/>
    </row>
    <row r="475" customFormat="false" ht="15.75" hidden="false" customHeight="false" outlineLevel="0" collapsed="false">
      <c r="A475" s="2"/>
    </row>
    <row r="476" customFormat="false" ht="15.75" hidden="false" customHeight="false" outlineLevel="0" collapsed="false">
      <c r="A476" s="2"/>
    </row>
    <row r="477" customFormat="false" ht="15.75" hidden="false" customHeight="false" outlineLevel="0" collapsed="false">
      <c r="A477" s="2"/>
    </row>
    <row r="478" customFormat="false" ht="15.75" hidden="false" customHeight="false" outlineLevel="0" collapsed="false">
      <c r="A478" s="2"/>
    </row>
    <row r="479" customFormat="false" ht="15.75" hidden="false" customHeight="false" outlineLevel="0" collapsed="false">
      <c r="A479" s="2"/>
    </row>
    <row r="480" customFormat="false" ht="15.75" hidden="false" customHeight="false" outlineLevel="0" collapsed="false">
      <c r="A480" s="2"/>
    </row>
    <row r="481" customFormat="false" ht="15.75" hidden="false" customHeight="false" outlineLevel="0" collapsed="false">
      <c r="A481" s="2"/>
    </row>
    <row r="482" customFormat="false" ht="15.75" hidden="false" customHeight="false" outlineLevel="0" collapsed="false">
      <c r="A482" s="2"/>
    </row>
    <row r="483" customFormat="false" ht="15.75" hidden="false" customHeight="false" outlineLevel="0" collapsed="false">
      <c r="A483" s="2"/>
    </row>
    <row r="484" customFormat="false" ht="15.75" hidden="false" customHeight="false" outlineLevel="0" collapsed="false">
      <c r="A484" s="2"/>
    </row>
    <row r="485" customFormat="false" ht="15.75" hidden="false" customHeight="false" outlineLevel="0" collapsed="false">
      <c r="A485" s="2"/>
    </row>
    <row r="486" customFormat="false" ht="15.75" hidden="false" customHeight="false" outlineLevel="0" collapsed="false">
      <c r="A486" s="2"/>
    </row>
    <row r="487" customFormat="false" ht="15.75" hidden="false" customHeight="false" outlineLevel="0" collapsed="false">
      <c r="A487" s="2"/>
    </row>
    <row r="488" customFormat="false" ht="15.75" hidden="false" customHeight="false" outlineLevel="0" collapsed="false">
      <c r="A488" s="2"/>
    </row>
    <row r="489" customFormat="false" ht="15.75" hidden="false" customHeight="false" outlineLevel="0" collapsed="false">
      <c r="A489" s="2"/>
    </row>
    <row r="490" customFormat="false" ht="15.75" hidden="false" customHeight="false" outlineLevel="0" collapsed="false">
      <c r="A490" s="2"/>
    </row>
    <row r="491" customFormat="false" ht="15.75" hidden="false" customHeight="false" outlineLevel="0" collapsed="false">
      <c r="A491" s="2"/>
    </row>
    <row r="492" customFormat="false" ht="15.75" hidden="false" customHeight="false" outlineLevel="0" collapsed="false">
      <c r="A492" s="2"/>
    </row>
    <row r="493" customFormat="false" ht="15.75" hidden="false" customHeight="false" outlineLevel="0" collapsed="false">
      <c r="A493" s="2"/>
    </row>
    <row r="494" customFormat="false" ht="15.75" hidden="false" customHeight="false" outlineLevel="0" collapsed="false">
      <c r="A494" s="2"/>
    </row>
    <row r="495" customFormat="false" ht="15.75" hidden="false" customHeight="false" outlineLevel="0" collapsed="false">
      <c r="A495" s="2"/>
    </row>
    <row r="496" customFormat="false" ht="15.75" hidden="false" customHeight="false" outlineLevel="0" collapsed="false">
      <c r="A496" s="2"/>
    </row>
    <row r="497" customFormat="false" ht="15.75" hidden="false" customHeight="false" outlineLevel="0" collapsed="false">
      <c r="A497" s="2"/>
    </row>
    <row r="498" customFormat="false" ht="15.75" hidden="false" customHeight="false" outlineLevel="0" collapsed="false">
      <c r="A498" s="2"/>
    </row>
    <row r="499" customFormat="false" ht="15.75" hidden="false" customHeight="false" outlineLevel="0" collapsed="false">
      <c r="A499" s="2"/>
    </row>
    <row r="500" customFormat="false" ht="15.75" hidden="false" customHeight="false" outlineLevel="0" collapsed="false">
      <c r="A500" s="2"/>
    </row>
    <row r="501" customFormat="false" ht="15.75" hidden="false" customHeight="false" outlineLevel="0" collapsed="false">
      <c r="A501" s="2"/>
    </row>
    <row r="502" customFormat="false" ht="15.75" hidden="false" customHeight="false" outlineLevel="0" collapsed="false">
      <c r="A502" s="2"/>
    </row>
    <row r="503" customFormat="false" ht="15.75" hidden="false" customHeight="false" outlineLevel="0" collapsed="false">
      <c r="A503" s="2"/>
    </row>
    <row r="504" customFormat="false" ht="15.75" hidden="false" customHeight="false" outlineLevel="0" collapsed="false">
      <c r="A504" s="2"/>
    </row>
    <row r="505" customFormat="false" ht="15.75" hidden="false" customHeight="false" outlineLevel="0" collapsed="false">
      <c r="A505" s="2"/>
    </row>
    <row r="506" customFormat="false" ht="15.75" hidden="false" customHeight="false" outlineLevel="0" collapsed="false">
      <c r="A506" s="2"/>
    </row>
    <row r="507" customFormat="false" ht="15.75" hidden="false" customHeight="false" outlineLevel="0" collapsed="false">
      <c r="A507" s="2"/>
    </row>
    <row r="508" customFormat="false" ht="15.75" hidden="false" customHeight="false" outlineLevel="0" collapsed="false">
      <c r="A508" s="2"/>
    </row>
    <row r="509" customFormat="false" ht="15.75" hidden="false" customHeight="false" outlineLevel="0" collapsed="false">
      <c r="A509" s="2"/>
    </row>
    <row r="510" customFormat="false" ht="15.75" hidden="false" customHeight="false" outlineLevel="0" collapsed="false">
      <c r="A510" s="2"/>
    </row>
    <row r="511" customFormat="false" ht="15.75" hidden="false" customHeight="false" outlineLevel="0" collapsed="false">
      <c r="A511" s="2"/>
    </row>
    <row r="512" customFormat="false" ht="15.75" hidden="false" customHeight="false" outlineLevel="0" collapsed="false">
      <c r="A512" s="2"/>
    </row>
    <row r="513" customFormat="false" ht="15.75" hidden="false" customHeight="false" outlineLevel="0" collapsed="false">
      <c r="A513" s="2"/>
    </row>
    <row r="514" customFormat="false" ht="15.75" hidden="false" customHeight="false" outlineLevel="0" collapsed="false">
      <c r="A514" s="2"/>
    </row>
    <row r="515" customFormat="false" ht="15.75" hidden="false" customHeight="false" outlineLevel="0" collapsed="false">
      <c r="A515" s="2"/>
    </row>
    <row r="516" customFormat="false" ht="15.75" hidden="false" customHeight="false" outlineLevel="0" collapsed="false">
      <c r="A516" s="2"/>
    </row>
    <row r="517" customFormat="false" ht="15.75" hidden="false" customHeight="false" outlineLevel="0" collapsed="false">
      <c r="A517" s="2"/>
    </row>
    <row r="518" customFormat="false" ht="15.75" hidden="false" customHeight="false" outlineLevel="0" collapsed="false">
      <c r="A518" s="2"/>
    </row>
    <row r="519" customFormat="false" ht="15.75" hidden="false" customHeight="false" outlineLevel="0" collapsed="false">
      <c r="A519" s="2"/>
    </row>
    <row r="520" customFormat="false" ht="15.75" hidden="false" customHeight="false" outlineLevel="0" collapsed="false">
      <c r="A520" s="2"/>
    </row>
    <row r="521" customFormat="false" ht="15.75" hidden="false" customHeight="false" outlineLevel="0" collapsed="false">
      <c r="A521" s="2"/>
    </row>
    <row r="522" customFormat="false" ht="15.75" hidden="false" customHeight="false" outlineLevel="0" collapsed="false">
      <c r="A522" s="2"/>
    </row>
    <row r="523" customFormat="false" ht="15.75" hidden="false" customHeight="false" outlineLevel="0" collapsed="false">
      <c r="A523" s="2"/>
    </row>
    <row r="524" customFormat="false" ht="15.75" hidden="false" customHeight="false" outlineLevel="0" collapsed="false">
      <c r="A524" s="2"/>
    </row>
    <row r="525" customFormat="false" ht="15.75" hidden="false" customHeight="false" outlineLevel="0" collapsed="false">
      <c r="A525" s="2"/>
    </row>
    <row r="526" customFormat="false" ht="15.75" hidden="false" customHeight="false" outlineLevel="0" collapsed="false">
      <c r="A526" s="2"/>
    </row>
    <row r="527" customFormat="false" ht="15.75" hidden="false" customHeight="false" outlineLevel="0" collapsed="false">
      <c r="A527" s="2"/>
    </row>
    <row r="528" customFormat="false" ht="15.75" hidden="false" customHeight="false" outlineLevel="0" collapsed="false">
      <c r="A528" s="2"/>
    </row>
    <row r="529" customFormat="false" ht="15.75" hidden="false" customHeight="false" outlineLevel="0" collapsed="false">
      <c r="A529" s="2"/>
    </row>
    <row r="530" customFormat="false" ht="15.75" hidden="false" customHeight="false" outlineLevel="0" collapsed="false">
      <c r="A530" s="2"/>
    </row>
    <row r="531" customFormat="false" ht="15.75" hidden="false" customHeight="false" outlineLevel="0" collapsed="false">
      <c r="A531" s="2"/>
    </row>
    <row r="532" customFormat="false" ht="15.75" hidden="false" customHeight="false" outlineLevel="0" collapsed="false">
      <c r="A532" s="2"/>
    </row>
    <row r="533" customFormat="false" ht="15.75" hidden="false" customHeight="false" outlineLevel="0" collapsed="false">
      <c r="A533" s="2"/>
    </row>
    <row r="534" customFormat="false" ht="15.75" hidden="false" customHeight="false" outlineLevel="0" collapsed="false">
      <c r="A534" s="2"/>
    </row>
    <row r="535" customFormat="false" ht="15.75" hidden="false" customHeight="false" outlineLevel="0" collapsed="false">
      <c r="A535" s="2"/>
    </row>
    <row r="536" customFormat="false" ht="15.75" hidden="false" customHeight="false" outlineLevel="0" collapsed="false">
      <c r="A536" s="2"/>
    </row>
    <row r="537" customFormat="false" ht="15.75" hidden="false" customHeight="false" outlineLevel="0" collapsed="false">
      <c r="A537" s="2"/>
    </row>
    <row r="538" customFormat="false" ht="15.75" hidden="false" customHeight="false" outlineLevel="0" collapsed="false">
      <c r="A538" s="2"/>
    </row>
    <row r="539" customFormat="false" ht="15.75" hidden="false" customHeight="false" outlineLevel="0" collapsed="false">
      <c r="A539" s="2"/>
    </row>
    <row r="540" customFormat="false" ht="15.75" hidden="false" customHeight="false" outlineLevel="0" collapsed="false">
      <c r="A540" s="2"/>
    </row>
    <row r="541" customFormat="false" ht="15.75" hidden="false" customHeight="false" outlineLevel="0" collapsed="false">
      <c r="A541" s="2"/>
    </row>
    <row r="542" customFormat="false" ht="15.75" hidden="false" customHeight="false" outlineLevel="0" collapsed="false">
      <c r="A542" s="2"/>
    </row>
    <row r="543" customFormat="false" ht="15.75" hidden="false" customHeight="false" outlineLevel="0" collapsed="false">
      <c r="A543" s="2"/>
    </row>
    <row r="544" customFormat="false" ht="15.75" hidden="false" customHeight="false" outlineLevel="0" collapsed="false">
      <c r="A544" s="2"/>
    </row>
    <row r="545" customFormat="false" ht="15.75" hidden="false" customHeight="false" outlineLevel="0" collapsed="false">
      <c r="A545" s="2"/>
    </row>
    <row r="546" customFormat="false" ht="15.75" hidden="false" customHeight="false" outlineLevel="0" collapsed="false">
      <c r="A546" s="2"/>
    </row>
    <row r="547" customFormat="false" ht="15.75" hidden="false" customHeight="false" outlineLevel="0" collapsed="false">
      <c r="A547" s="2"/>
    </row>
    <row r="548" customFormat="false" ht="15.75" hidden="false" customHeight="false" outlineLevel="0" collapsed="false">
      <c r="A548" s="2"/>
    </row>
    <row r="549" customFormat="false" ht="15.75" hidden="false" customHeight="false" outlineLevel="0" collapsed="false">
      <c r="A549" s="2"/>
    </row>
    <row r="550" customFormat="false" ht="15.75" hidden="false" customHeight="false" outlineLevel="0" collapsed="false">
      <c r="A550" s="2"/>
    </row>
    <row r="551" customFormat="false" ht="15.75" hidden="false" customHeight="false" outlineLevel="0" collapsed="false">
      <c r="A551" s="2"/>
    </row>
    <row r="552" customFormat="false" ht="15.75" hidden="false" customHeight="false" outlineLevel="0" collapsed="false">
      <c r="A552" s="2"/>
    </row>
    <row r="553" customFormat="false" ht="15.75" hidden="false" customHeight="false" outlineLevel="0" collapsed="false">
      <c r="A553" s="2"/>
    </row>
    <row r="554" customFormat="false" ht="15.75" hidden="false" customHeight="false" outlineLevel="0" collapsed="false">
      <c r="A554" s="2"/>
    </row>
    <row r="555" customFormat="false" ht="15.75" hidden="false" customHeight="false" outlineLevel="0" collapsed="false">
      <c r="A555" s="2"/>
    </row>
    <row r="556" customFormat="false" ht="15.75" hidden="false" customHeight="false" outlineLevel="0" collapsed="false">
      <c r="A556" s="2"/>
    </row>
    <row r="557" customFormat="false" ht="15.75" hidden="false" customHeight="false" outlineLevel="0" collapsed="false">
      <c r="A557" s="2"/>
    </row>
    <row r="558" customFormat="false" ht="15.75" hidden="false" customHeight="false" outlineLevel="0" collapsed="false">
      <c r="A558" s="2"/>
    </row>
    <row r="559" customFormat="false" ht="15.75" hidden="false" customHeight="false" outlineLevel="0" collapsed="false">
      <c r="A559" s="2"/>
    </row>
    <row r="560" customFormat="false" ht="15.75" hidden="false" customHeight="false" outlineLevel="0" collapsed="false">
      <c r="A560" s="2"/>
    </row>
    <row r="561" customFormat="false" ht="15.75" hidden="false" customHeight="false" outlineLevel="0" collapsed="false">
      <c r="A561" s="2"/>
    </row>
    <row r="562" customFormat="false" ht="15.75" hidden="false" customHeight="false" outlineLevel="0" collapsed="false">
      <c r="A562" s="2"/>
    </row>
    <row r="563" customFormat="false" ht="15.75" hidden="false" customHeight="false" outlineLevel="0" collapsed="false">
      <c r="A563" s="2"/>
    </row>
    <row r="564" customFormat="false" ht="15.75" hidden="false" customHeight="false" outlineLevel="0" collapsed="false">
      <c r="A564" s="2"/>
    </row>
    <row r="565" customFormat="false" ht="15.75" hidden="false" customHeight="false" outlineLevel="0" collapsed="false">
      <c r="A565" s="2"/>
    </row>
    <row r="566" customFormat="false" ht="15.75" hidden="false" customHeight="false" outlineLevel="0" collapsed="false">
      <c r="A566" s="2"/>
    </row>
    <row r="567" customFormat="false" ht="15.75" hidden="false" customHeight="false" outlineLevel="0" collapsed="false">
      <c r="A567" s="2"/>
    </row>
    <row r="568" customFormat="false" ht="15.75" hidden="false" customHeight="false" outlineLevel="0" collapsed="false">
      <c r="A568" s="2"/>
    </row>
    <row r="569" customFormat="false" ht="15.75" hidden="false" customHeight="false" outlineLevel="0" collapsed="false">
      <c r="A569" s="2"/>
    </row>
    <row r="570" customFormat="false" ht="15.75" hidden="false" customHeight="false" outlineLevel="0" collapsed="false">
      <c r="A570" s="2"/>
    </row>
    <row r="571" customFormat="false" ht="15.75" hidden="false" customHeight="false" outlineLevel="0" collapsed="false">
      <c r="A571" s="2"/>
    </row>
    <row r="572" customFormat="false" ht="15.75" hidden="false" customHeight="false" outlineLevel="0" collapsed="false">
      <c r="A572" s="2"/>
    </row>
    <row r="573" customFormat="false" ht="15.75" hidden="false" customHeight="false" outlineLevel="0" collapsed="false">
      <c r="A573" s="2"/>
    </row>
    <row r="574" customFormat="false" ht="15.75" hidden="false" customHeight="false" outlineLevel="0" collapsed="false">
      <c r="A574" s="2"/>
    </row>
    <row r="575" customFormat="false" ht="15.75" hidden="false" customHeight="false" outlineLevel="0" collapsed="false">
      <c r="A575" s="2"/>
    </row>
    <row r="576" customFormat="false" ht="15.75" hidden="false" customHeight="false" outlineLevel="0" collapsed="false">
      <c r="A576" s="2"/>
    </row>
    <row r="577" customFormat="false" ht="15.75" hidden="false" customHeight="false" outlineLevel="0" collapsed="false">
      <c r="A577" s="2"/>
    </row>
    <row r="578" customFormat="false" ht="15.75" hidden="false" customHeight="false" outlineLevel="0" collapsed="false">
      <c r="A578" s="2"/>
    </row>
    <row r="579" customFormat="false" ht="15.75" hidden="false" customHeight="false" outlineLevel="0" collapsed="false">
      <c r="A579" s="2"/>
    </row>
    <row r="580" customFormat="false" ht="15.75" hidden="false" customHeight="false" outlineLevel="0" collapsed="false">
      <c r="A580" s="2"/>
    </row>
    <row r="581" customFormat="false" ht="15.75" hidden="false" customHeight="false" outlineLevel="0" collapsed="false">
      <c r="A581" s="2"/>
    </row>
    <row r="582" customFormat="false" ht="15.75" hidden="false" customHeight="false" outlineLevel="0" collapsed="false">
      <c r="A582" s="2"/>
    </row>
    <row r="583" customFormat="false" ht="15.75" hidden="false" customHeight="false" outlineLevel="0" collapsed="false">
      <c r="A583" s="2"/>
    </row>
    <row r="584" customFormat="false" ht="15.75" hidden="false" customHeight="false" outlineLevel="0" collapsed="false">
      <c r="A584" s="2"/>
    </row>
    <row r="585" customFormat="false" ht="15.75" hidden="false" customHeight="false" outlineLevel="0" collapsed="false">
      <c r="A585" s="2"/>
    </row>
    <row r="586" customFormat="false" ht="15.75" hidden="false" customHeight="false" outlineLevel="0" collapsed="false">
      <c r="A586" s="2"/>
    </row>
    <row r="587" customFormat="false" ht="15.75" hidden="false" customHeight="false" outlineLevel="0" collapsed="false">
      <c r="A587" s="2"/>
    </row>
    <row r="588" customFormat="false" ht="15.75" hidden="false" customHeight="false" outlineLevel="0" collapsed="false">
      <c r="A588" s="2"/>
    </row>
    <row r="589" customFormat="false" ht="15.75" hidden="false" customHeight="false" outlineLevel="0" collapsed="false">
      <c r="A589" s="2"/>
    </row>
    <row r="590" customFormat="false" ht="15.75" hidden="false" customHeight="false" outlineLevel="0" collapsed="false">
      <c r="A590" s="2"/>
    </row>
    <row r="591" customFormat="false" ht="15.75" hidden="false" customHeight="false" outlineLevel="0" collapsed="false">
      <c r="A591" s="2"/>
    </row>
    <row r="592" customFormat="false" ht="15.75" hidden="false" customHeight="false" outlineLevel="0" collapsed="false">
      <c r="A592" s="2"/>
    </row>
    <row r="593" customFormat="false" ht="15.75" hidden="false" customHeight="false" outlineLevel="0" collapsed="false">
      <c r="A593" s="2"/>
    </row>
    <row r="594" customFormat="false" ht="15.75" hidden="false" customHeight="false" outlineLevel="0" collapsed="false">
      <c r="A594" s="2"/>
    </row>
    <row r="595" customFormat="false" ht="15.75" hidden="false" customHeight="false" outlineLevel="0" collapsed="false">
      <c r="A595" s="2"/>
    </row>
    <row r="596" customFormat="false" ht="15.75" hidden="false" customHeight="false" outlineLevel="0" collapsed="false">
      <c r="A596" s="2"/>
    </row>
    <row r="597" customFormat="false" ht="15.75" hidden="false" customHeight="false" outlineLevel="0" collapsed="false">
      <c r="A597" s="2"/>
    </row>
    <row r="598" customFormat="false" ht="15.75" hidden="false" customHeight="false" outlineLevel="0" collapsed="false">
      <c r="A598" s="2"/>
    </row>
    <row r="599" customFormat="false" ht="15.75" hidden="false" customHeight="false" outlineLevel="0" collapsed="false">
      <c r="A599" s="2"/>
    </row>
    <row r="600" customFormat="false" ht="15.75" hidden="false" customHeight="false" outlineLevel="0" collapsed="false">
      <c r="A600" s="2"/>
    </row>
    <row r="601" customFormat="false" ht="15.75" hidden="false" customHeight="false" outlineLevel="0" collapsed="false">
      <c r="A601" s="2"/>
    </row>
    <row r="602" customFormat="false" ht="15.75" hidden="false" customHeight="false" outlineLevel="0" collapsed="false">
      <c r="A602" s="2"/>
    </row>
    <row r="603" customFormat="false" ht="15.75" hidden="false" customHeight="false" outlineLevel="0" collapsed="false">
      <c r="A603" s="2"/>
    </row>
    <row r="604" customFormat="false" ht="15.75" hidden="false" customHeight="false" outlineLevel="0" collapsed="false">
      <c r="A604" s="2"/>
    </row>
    <row r="605" customFormat="false" ht="15.75" hidden="false" customHeight="false" outlineLevel="0" collapsed="false">
      <c r="A605" s="2"/>
    </row>
    <row r="606" customFormat="false" ht="15.75" hidden="false" customHeight="false" outlineLevel="0" collapsed="false">
      <c r="A606" s="2"/>
    </row>
    <row r="607" customFormat="false" ht="15.75" hidden="false" customHeight="false" outlineLevel="0" collapsed="false">
      <c r="A607" s="2"/>
    </row>
    <row r="608" customFormat="false" ht="15.75" hidden="false" customHeight="false" outlineLevel="0" collapsed="false">
      <c r="A608" s="2"/>
    </row>
    <row r="609" customFormat="false" ht="15.75" hidden="false" customHeight="false" outlineLevel="0" collapsed="false">
      <c r="A609" s="2"/>
    </row>
    <row r="610" customFormat="false" ht="15.75" hidden="false" customHeight="false" outlineLevel="0" collapsed="false">
      <c r="A610" s="2"/>
    </row>
    <row r="611" customFormat="false" ht="15.75" hidden="false" customHeight="false" outlineLevel="0" collapsed="false">
      <c r="A611" s="2"/>
    </row>
    <row r="612" customFormat="false" ht="15.75" hidden="false" customHeight="false" outlineLevel="0" collapsed="false">
      <c r="A612" s="2"/>
    </row>
    <row r="613" customFormat="false" ht="15.75" hidden="false" customHeight="false" outlineLevel="0" collapsed="false">
      <c r="A613" s="2"/>
    </row>
    <row r="614" customFormat="false" ht="15.75" hidden="false" customHeight="false" outlineLevel="0" collapsed="false">
      <c r="A614" s="2"/>
    </row>
    <row r="615" customFormat="false" ht="15.75" hidden="false" customHeight="false" outlineLevel="0" collapsed="false">
      <c r="A615" s="2"/>
    </row>
    <row r="616" customFormat="false" ht="15.75" hidden="false" customHeight="false" outlineLevel="0" collapsed="false">
      <c r="A616" s="2"/>
    </row>
    <row r="617" customFormat="false" ht="15.75" hidden="false" customHeight="false" outlineLevel="0" collapsed="false">
      <c r="A617" s="2"/>
    </row>
    <row r="618" customFormat="false" ht="15.75" hidden="false" customHeight="false" outlineLevel="0" collapsed="false">
      <c r="A618" s="2"/>
    </row>
    <row r="619" customFormat="false" ht="15.75" hidden="false" customHeight="false" outlineLevel="0" collapsed="false">
      <c r="A619" s="2"/>
    </row>
    <row r="620" customFormat="false" ht="15.75" hidden="false" customHeight="false" outlineLevel="0" collapsed="false">
      <c r="A620" s="2"/>
    </row>
    <row r="621" customFormat="false" ht="15.75" hidden="false" customHeight="false" outlineLevel="0" collapsed="false">
      <c r="A621" s="2"/>
    </row>
    <row r="622" customFormat="false" ht="15.75" hidden="false" customHeight="false" outlineLevel="0" collapsed="false">
      <c r="A622" s="2"/>
    </row>
    <row r="623" customFormat="false" ht="15.75" hidden="false" customHeight="false" outlineLevel="0" collapsed="false">
      <c r="A623" s="2"/>
    </row>
    <row r="624" customFormat="false" ht="15.75" hidden="false" customHeight="false" outlineLevel="0" collapsed="false">
      <c r="A624" s="2"/>
    </row>
    <row r="625" customFormat="false" ht="15.75" hidden="false" customHeight="false" outlineLevel="0" collapsed="false">
      <c r="A625" s="2"/>
    </row>
    <row r="626" customFormat="false" ht="15.75" hidden="false" customHeight="false" outlineLevel="0" collapsed="false">
      <c r="A626" s="2"/>
    </row>
    <row r="627" customFormat="false" ht="15.75" hidden="false" customHeight="false" outlineLevel="0" collapsed="false">
      <c r="A627" s="2"/>
    </row>
    <row r="628" customFormat="false" ht="15.75" hidden="false" customHeight="false" outlineLevel="0" collapsed="false">
      <c r="A628" s="2"/>
    </row>
    <row r="629" customFormat="false" ht="15.75" hidden="false" customHeight="false" outlineLevel="0" collapsed="false">
      <c r="A629" s="2"/>
    </row>
    <row r="630" customFormat="false" ht="15.75" hidden="false" customHeight="false" outlineLevel="0" collapsed="false">
      <c r="A630" s="2"/>
    </row>
    <row r="631" customFormat="false" ht="15.75" hidden="false" customHeight="false" outlineLevel="0" collapsed="false">
      <c r="A631" s="2"/>
    </row>
    <row r="632" customFormat="false" ht="15.75" hidden="false" customHeight="false" outlineLevel="0" collapsed="false">
      <c r="A632" s="2"/>
    </row>
    <row r="633" customFormat="false" ht="15.75" hidden="false" customHeight="false" outlineLevel="0" collapsed="false">
      <c r="A633" s="2"/>
    </row>
    <row r="634" customFormat="false" ht="15.75" hidden="false" customHeight="false" outlineLevel="0" collapsed="false">
      <c r="A634" s="2"/>
    </row>
    <row r="635" customFormat="false" ht="15.75" hidden="false" customHeight="false" outlineLevel="0" collapsed="false">
      <c r="A635" s="2"/>
    </row>
    <row r="636" customFormat="false" ht="15.75" hidden="false" customHeight="false" outlineLevel="0" collapsed="false">
      <c r="A636" s="2"/>
    </row>
    <row r="637" customFormat="false" ht="15.75" hidden="false" customHeight="false" outlineLevel="0" collapsed="false">
      <c r="A637" s="2"/>
    </row>
    <row r="638" customFormat="false" ht="15.75" hidden="false" customHeight="false" outlineLevel="0" collapsed="false">
      <c r="A638" s="2"/>
    </row>
    <row r="639" customFormat="false" ht="15.75" hidden="false" customHeight="false" outlineLevel="0" collapsed="false">
      <c r="A639" s="2"/>
    </row>
    <row r="640" customFormat="false" ht="15.75" hidden="false" customHeight="false" outlineLevel="0" collapsed="false">
      <c r="A640" s="2"/>
    </row>
    <row r="641" customFormat="false" ht="15.75" hidden="false" customHeight="false" outlineLevel="0" collapsed="false">
      <c r="A641" s="2"/>
    </row>
    <row r="642" customFormat="false" ht="15.75" hidden="false" customHeight="false" outlineLevel="0" collapsed="false">
      <c r="A642" s="2"/>
    </row>
    <row r="643" customFormat="false" ht="15.75" hidden="false" customHeight="false" outlineLevel="0" collapsed="false">
      <c r="A643" s="2"/>
    </row>
    <row r="644" customFormat="false" ht="15.75" hidden="false" customHeight="false" outlineLevel="0" collapsed="false">
      <c r="A644" s="2"/>
    </row>
    <row r="645" customFormat="false" ht="15.75" hidden="false" customHeight="false" outlineLevel="0" collapsed="false">
      <c r="A645" s="2"/>
    </row>
    <row r="646" customFormat="false" ht="15.75" hidden="false" customHeight="false" outlineLevel="0" collapsed="false">
      <c r="A646" s="2"/>
    </row>
    <row r="647" customFormat="false" ht="15.75" hidden="false" customHeight="false" outlineLevel="0" collapsed="false">
      <c r="A647" s="2"/>
    </row>
    <row r="648" customFormat="false" ht="15.75" hidden="false" customHeight="false" outlineLevel="0" collapsed="false">
      <c r="A648" s="2"/>
    </row>
    <row r="649" customFormat="false" ht="15.75" hidden="false" customHeight="false" outlineLevel="0" collapsed="false">
      <c r="A649" s="2"/>
    </row>
    <row r="650" customFormat="false" ht="15.75" hidden="false" customHeight="false" outlineLevel="0" collapsed="false">
      <c r="A650" s="2"/>
    </row>
    <row r="651" customFormat="false" ht="15.75" hidden="false" customHeight="false" outlineLevel="0" collapsed="false">
      <c r="A651" s="2"/>
    </row>
    <row r="652" customFormat="false" ht="15.75" hidden="false" customHeight="false" outlineLevel="0" collapsed="false">
      <c r="A652" s="2"/>
    </row>
    <row r="653" customFormat="false" ht="15.75" hidden="false" customHeight="false" outlineLevel="0" collapsed="false">
      <c r="A653" s="2"/>
    </row>
    <row r="654" customFormat="false" ht="15.75" hidden="false" customHeight="false" outlineLevel="0" collapsed="false">
      <c r="A654" s="2"/>
    </row>
    <row r="655" customFormat="false" ht="15.75" hidden="false" customHeight="false" outlineLevel="0" collapsed="false">
      <c r="A655" s="2"/>
    </row>
    <row r="656" customFormat="false" ht="15.75" hidden="false" customHeight="false" outlineLevel="0" collapsed="false">
      <c r="A656" s="2"/>
    </row>
    <row r="657" customFormat="false" ht="15.75" hidden="false" customHeight="false" outlineLevel="0" collapsed="false">
      <c r="A657" s="2"/>
    </row>
    <row r="658" customFormat="false" ht="15.75" hidden="false" customHeight="false" outlineLevel="0" collapsed="false">
      <c r="A658" s="2"/>
    </row>
    <row r="659" customFormat="false" ht="15.75" hidden="false" customHeight="false" outlineLevel="0" collapsed="false">
      <c r="A659" s="2"/>
    </row>
    <row r="660" customFormat="false" ht="15.75" hidden="false" customHeight="false" outlineLevel="0" collapsed="false">
      <c r="A660" s="2"/>
    </row>
    <row r="661" customFormat="false" ht="15.75" hidden="false" customHeight="false" outlineLevel="0" collapsed="false">
      <c r="A661" s="2"/>
    </row>
    <row r="662" customFormat="false" ht="15.75" hidden="false" customHeight="false" outlineLevel="0" collapsed="false">
      <c r="A662" s="2"/>
    </row>
    <row r="663" customFormat="false" ht="15.75" hidden="false" customHeight="false" outlineLevel="0" collapsed="false">
      <c r="A663" s="2"/>
    </row>
    <row r="664" customFormat="false" ht="15.75" hidden="false" customHeight="false" outlineLevel="0" collapsed="false">
      <c r="A664" s="2"/>
    </row>
    <row r="665" customFormat="false" ht="15.75" hidden="false" customHeight="false" outlineLevel="0" collapsed="false">
      <c r="A665" s="2"/>
    </row>
    <row r="666" customFormat="false" ht="15.75" hidden="false" customHeight="false" outlineLevel="0" collapsed="false">
      <c r="A666" s="2"/>
    </row>
    <row r="667" customFormat="false" ht="15.75" hidden="false" customHeight="false" outlineLevel="0" collapsed="false">
      <c r="A667" s="2"/>
    </row>
    <row r="668" customFormat="false" ht="15.75" hidden="false" customHeight="false" outlineLevel="0" collapsed="false">
      <c r="A668" s="2"/>
    </row>
    <row r="669" customFormat="false" ht="15.75" hidden="false" customHeight="false" outlineLevel="0" collapsed="false">
      <c r="A669" s="2"/>
    </row>
    <row r="670" customFormat="false" ht="15.75" hidden="false" customHeight="false" outlineLevel="0" collapsed="false">
      <c r="A670" s="2"/>
    </row>
    <row r="671" customFormat="false" ht="15.75" hidden="false" customHeight="false" outlineLevel="0" collapsed="false">
      <c r="A671" s="2"/>
    </row>
    <row r="672" customFormat="false" ht="15.75" hidden="false" customHeight="false" outlineLevel="0" collapsed="false">
      <c r="A672" s="2"/>
    </row>
    <row r="673" customFormat="false" ht="15.75" hidden="false" customHeight="false" outlineLevel="0" collapsed="false">
      <c r="A673" s="2"/>
    </row>
    <row r="674" customFormat="false" ht="15.75" hidden="false" customHeight="false" outlineLevel="0" collapsed="false">
      <c r="A674" s="2"/>
    </row>
    <row r="675" customFormat="false" ht="15.75" hidden="false" customHeight="false" outlineLevel="0" collapsed="false">
      <c r="A675" s="2"/>
    </row>
    <row r="676" customFormat="false" ht="15.75" hidden="false" customHeight="false" outlineLevel="0" collapsed="false">
      <c r="A676" s="2"/>
    </row>
    <row r="677" customFormat="false" ht="15.75" hidden="false" customHeight="false" outlineLevel="0" collapsed="false">
      <c r="A677" s="2"/>
    </row>
    <row r="678" customFormat="false" ht="15.75" hidden="false" customHeight="false" outlineLevel="0" collapsed="false">
      <c r="A678" s="2"/>
    </row>
    <row r="679" customFormat="false" ht="15.75" hidden="false" customHeight="false" outlineLevel="0" collapsed="false">
      <c r="A679" s="2"/>
    </row>
    <row r="680" customFormat="false" ht="15.75" hidden="false" customHeight="false" outlineLevel="0" collapsed="false">
      <c r="A680" s="2"/>
    </row>
    <row r="681" customFormat="false" ht="15.75" hidden="false" customHeight="false" outlineLevel="0" collapsed="false">
      <c r="A681" s="2"/>
    </row>
    <row r="682" customFormat="false" ht="15.75" hidden="false" customHeight="false" outlineLevel="0" collapsed="false">
      <c r="A682" s="2"/>
    </row>
    <row r="683" customFormat="false" ht="15.75" hidden="false" customHeight="false" outlineLevel="0" collapsed="false">
      <c r="A683" s="2"/>
    </row>
    <row r="684" customFormat="false" ht="15.75" hidden="false" customHeight="false" outlineLevel="0" collapsed="false">
      <c r="A684" s="2"/>
    </row>
    <row r="685" customFormat="false" ht="15.75" hidden="false" customHeight="false" outlineLevel="0" collapsed="false">
      <c r="A685" s="2"/>
    </row>
    <row r="686" customFormat="false" ht="15.75" hidden="false" customHeight="false" outlineLevel="0" collapsed="false">
      <c r="A686" s="2"/>
    </row>
    <row r="687" customFormat="false" ht="15.75" hidden="false" customHeight="false" outlineLevel="0" collapsed="false">
      <c r="A687" s="2"/>
    </row>
    <row r="688" customFormat="false" ht="15.75" hidden="false" customHeight="false" outlineLevel="0" collapsed="false">
      <c r="A688" s="2"/>
    </row>
    <row r="689" customFormat="false" ht="15.75" hidden="false" customHeight="false" outlineLevel="0" collapsed="false">
      <c r="A689" s="2"/>
    </row>
    <row r="690" customFormat="false" ht="15.75" hidden="false" customHeight="false" outlineLevel="0" collapsed="false">
      <c r="A690" s="2"/>
    </row>
    <row r="691" customFormat="false" ht="15.75" hidden="false" customHeight="false" outlineLevel="0" collapsed="false">
      <c r="A691" s="2"/>
    </row>
    <row r="692" customFormat="false" ht="15.75" hidden="false" customHeight="false" outlineLevel="0" collapsed="false">
      <c r="A692" s="2"/>
    </row>
    <row r="693" customFormat="false" ht="15.75" hidden="false" customHeight="false" outlineLevel="0" collapsed="false">
      <c r="A693" s="2"/>
    </row>
    <row r="694" customFormat="false" ht="15.75" hidden="false" customHeight="false" outlineLevel="0" collapsed="false">
      <c r="A694" s="2"/>
    </row>
    <row r="695" customFormat="false" ht="15.75" hidden="false" customHeight="false" outlineLevel="0" collapsed="false">
      <c r="A695" s="2"/>
    </row>
    <row r="696" customFormat="false" ht="15.75" hidden="false" customHeight="false" outlineLevel="0" collapsed="false">
      <c r="A696" s="2"/>
    </row>
    <row r="697" customFormat="false" ht="15.75" hidden="false" customHeight="false" outlineLevel="0" collapsed="false">
      <c r="A697" s="2"/>
    </row>
    <row r="698" customFormat="false" ht="15.75" hidden="false" customHeight="false" outlineLevel="0" collapsed="false">
      <c r="A698" s="2"/>
    </row>
    <row r="699" customFormat="false" ht="15.75" hidden="false" customHeight="false" outlineLevel="0" collapsed="false">
      <c r="A699" s="2"/>
    </row>
    <row r="700" customFormat="false" ht="15.75" hidden="false" customHeight="false" outlineLevel="0" collapsed="false">
      <c r="A700" s="2"/>
    </row>
    <row r="701" customFormat="false" ht="15.75" hidden="false" customHeight="false" outlineLevel="0" collapsed="false">
      <c r="A701" s="2"/>
    </row>
    <row r="702" customFormat="false" ht="15.75" hidden="false" customHeight="false" outlineLevel="0" collapsed="false">
      <c r="A702" s="2"/>
    </row>
    <row r="703" customFormat="false" ht="15.75" hidden="false" customHeight="false" outlineLevel="0" collapsed="false">
      <c r="A703" s="2"/>
    </row>
    <row r="704" customFormat="false" ht="15.75" hidden="false" customHeight="false" outlineLevel="0" collapsed="false">
      <c r="A704" s="2"/>
    </row>
    <row r="705" customFormat="false" ht="15.75" hidden="false" customHeight="false" outlineLevel="0" collapsed="false">
      <c r="A705" s="2"/>
    </row>
    <row r="706" customFormat="false" ht="15.75" hidden="false" customHeight="false" outlineLevel="0" collapsed="false">
      <c r="A706" s="2"/>
    </row>
    <row r="707" customFormat="false" ht="15.75" hidden="false" customHeight="false" outlineLevel="0" collapsed="false">
      <c r="A707" s="2"/>
    </row>
    <row r="708" customFormat="false" ht="15.75" hidden="false" customHeight="false" outlineLevel="0" collapsed="false">
      <c r="A708" s="2"/>
    </row>
    <row r="709" customFormat="false" ht="15.75" hidden="false" customHeight="false" outlineLevel="0" collapsed="false">
      <c r="A709" s="2"/>
    </row>
    <row r="710" customFormat="false" ht="15.75" hidden="false" customHeight="false" outlineLevel="0" collapsed="false">
      <c r="A710" s="2"/>
    </row>
    <row r="711" customFormat="false" ht="15.75" hidden="false" customHeight="false" outlineLevel="0" collapsed="false">
      <c r="A711" s="2"/>
    </row>
    <row r="712" customFormat="false" ht="15.75" hidden="false" customHeight="false" outlineLevel="0" collapsed="false">
      <c r="A712" s="2"/>
    </row>
    <row r="713" customFormat="false" ht="15.75" hidden="false" customHeight="false" outlineLevel="0" collapsed="false">
      <c r="A713" s="2"/>
    </row>
    <row r="714" customFormat="false" ht="15.75" hidden="false" customHeight="false" outlineLevel="0" collapsed="false">
      <c r="A714" s="2"/>
    </row>
    <row r="715" customFormat="false" ht="15.75" hidden="false" customHeight="false" outlineLevel="0" collapsed="false">
      <c r="A715" s="2"/>
    </row>
    <row r="716" customFormat="false" ht="15.75" hidden="false" customHeight="false" outlineLevel="0" collapsed="false">
      <c r="A716" s="2"/>
    </row>
    <row r="717" customFormat="false" ht="15.75" hidden="false" customHeight="false" outlineLevel="0" collapsed="false">
      <c r="A717" s="2"/>
    </row>
    <row r="718" customFormat="false" ht="15.75" hidden="false" customHeight="false" outlineLevel="0" collapsed="false">
      <c r="A718" s="2"/>
    </row>
    <row r="719" customFormat="false" ht="15.75" hidden="false" customHeight="false" outlineLevel="0" collapsed="false">
      <c r="A719" s="2"/>
    </row>
    <row r="720" customFormat="false" ht="15.75" hidden="false" customHeight="false" outlineLevel="0" collapsed="false">
      <c r="A720" s="2"/>
    </row>
    <row r="721" customFormat="false" ht="15.75" hidden="false" customHeight="false" outlineLevel="0" collapsed="false">
      <c r="A721" s="2"/>
    </row>
    <row r="722" customFormat="false" ht="15.75" hidden="false" customHeight="false" outlineLevel="0" collapsed="false">
      <c r="A722" s="2"/>
    </row>
    <row r="723" customFormat="false" ht="15.75" hidden="false" customHeight="false" outlineLevel="0" collapsed="false">
      <c r="A723" s="2"/>
    </row>
    <row r="724" customFormat="false" ht="15.75" hidden="false" customHeight="false" outlineLevel="0" collapsed="false">
      <c r="A724" s="2"/>
    </row>
    <row r="725" customFormat="false" ht="15.75" hidden="false" customHeight="false" outlineLevel="0" collapsed="false">
      <c r="A725" s="2"/>
    </row>
    <row r="726" customFormat="false" ht="15.75" hidden="false" customHeight="false" outlineLevel="0" collapsed="false">
      <c r="A726" s="2"/>
    </row>
    <row r="727" customFormat="false" ht="15.75" hidden="false" customHeight="false" outlineLevel="0" collapsed="false">
      <c r="A727" s="2"/>
    </row>
    <row r="728" customFormat="false" ht="15.75" hidden="false" customHeight="false" outlineLevel="0" collapsed="false">
      <c r="A728" s="2"/>
    </row>
    <row r="729" customFormat="false" ht="15.75" hidden="false" customHeight="false" outlineLevel="0" collapsed="false">
      <c r="A729" s="2"/>
    </row>
    <row r="730" customFormat="false" ht="15.75" hidden="false" customHeight="false" outlineLevel="0" collapsed="false">
      <c r="A730" s="2"/>
    </row>
    <row r="731" customFormat="false" ht="15.75" hidden="false" customHeight="false" outlineLevel="0" collapsed="false">
      <c r="A731" s="2"/>
    </row>
    <row r="732" customFormat="false" ht="15.75" hidden="false" customHeight="false" outlineLevel="0" collapsed="false">
      <c r="A732" s="2"/>
    </row>
    <row r="733" customFormat="false" ht="15.75" hidden="false" customHeight="false" outlineLevel="0" collapsed="false">
      <c r="A733" s="2"/>
    </row>
    <row r="734" customFormat="false" ht="15.75" hidden="false" customHeight="false" outlineLevel="0" collapsed="false">
      <c r="A734" s="2"/>
    </row>
    <row r="735" customFormat="false" ht="15.75" hidden="false" customHeight="false" outlineLevel="0" collapsed="false">
      <c r="A735" s="2"/>
    </row>
    <row r="736" customFormat="false" ht="15.75" hidden="false" customHeight="false" outlineLevel="0" collapsed="false">
      <c r="A736" s="2"/>
    </row>
    <row r="737" customFormat="false" ht="15.75" hidden="false" customHeight="false" outlineLevel="0" collapsed="false">
      <c r="A737" s="2"/>
    </row>
    <row r="738" customFormat="false" ht="15.75" hidden="false" customHeight="false" outlineLevel="0" collapsed="false">
      <c r="A738" s="2"/>
    </row>
    <row r="739" customFormat="false" ht="15.75" hidden="false" customHeight="false" outlineLevel="0" collapsed="false">
      <c r="A739" s="2"/>
    </row>
    <row r="740" customFormat="false" ht="15.75" hidden="false" customHeight="false" outlineLevel="0" collapsed="false">
      <c r="A740" s="2"/>
    </row>
    <row r="741" customFormat="false" ht="15.75" hidden="false" customHeight="false" outlineLevel="0" collapsed="false">
      <c r="A741" s="2"/>
    </row>
    <row r="742" customFormat="false" ht="15.75" hidden="false" customHeight="false" outlineLevel="0" collapsed="false">
      <c r="A742" s="2"/>
    </row>
    <row r="743" customFormat="false" ht="15.75" hidden="false" customHeight="false" outlineLevel="0" collapsed="false">
      <c r="A743" s="2"/>
    </row>
    <row r="744" customFormat="false" ht="15.75" hidden="false" customHeight="false" outlineLevel="0" collapsed="false">
      <c r="A744" s="2"/>
    </row>
    <row r="745" customFormat="false" ht="15.75" hidden="false" customHeight="false" outlineLevel="0" collapsed="false">
      <c r="A745" s="2"/>
    </row>
    <row r="746" customFormat="false" ht="15.75" hidden="false" customHeight="false" outlineLevel="0" collapsed="false">
      <c r="A746" s="2"/>
    </row>
    <row r="747" customFormat="false" ht="15.75" hidden="false" customHeight="false" outlineLevel="0" collapsed="false">
      <c r="A747" s="2"/>
    </row>
    <row r="748" customFormat="false" ht="15.75" hidden="false" customHeight="false" outlineLevel="0" collapsed="false">
      <c r="A748" s="2"/>
    </row>
    <row r="749" customFormat="false" ht="15.75" hidden="false" customHeight="false" outlineLevel="0" collapsed="false">
      <c r="A749" s="2"/>
    </row>
    <row r="750" customFormat="false" ht="15.75" hidden="false" customHeight="false" outlineLevel="0" collapsed="false">
      <c r="A750" s="2"/>
    </row>
    <row r="751" customFormat="false" ht="15.75" hidden="false" customHeight="false" outlineLevel="0" collapsed="false">
      <c r="A751" s="2"/>
    </row>
    <row r="752" customFormat="false" ht="15.75" hidden="false" customHeight="false" outlineLevel="0" collapsed="false">
      <c r="A752" s="2"/>
    </row>
    <row r="753" customFormat="false" ht="15.75" hidden="false" customHeight="false" outlineLevel="0" collapsed="false">
      <c r="A753" s="2"/>
    </row>
    <row r="754" customFormat="false" ht="15.75" hidden="false" customHeight="false" outlineLevel="0" collapsed="false">
      <c r="A754" s="2"/>
    </row>
    <row r="755" customFormat="false" ht="15.75" hidden="false" customHeight="false" outlineLevel="0" collapsed="false">
      <c r="A755" s="2"/>
    </row>
    <row r="756" customFormat="false" ht="15.75" hidden="false" customHeight="false" outlineLevel="0" collapsed="false">
      <c r="A756" s="2"/>
    </row>
    <row r="757" customFormat="false" ht="15.75" hidden="false" customHeight="false" outlineLevel="0" collapsed="false">
      <c r="A757" s="2"/>
    </row>
    <row r="758" customFormat="false" ht="15.75" hidden="false" customHeight="false" outlineLevel="0" collapsed="false">
      <c r="A758" s="2"/>
    </row>
    <row r="759" customFormat="false" ht="15.75" hidden="false" customHeight="false" outlineLevel="0" collapsed="false">
      <c r="A759" s="2"/>
    </row>
    <row r="760" customFormat="false" ht="15.75" hidden="false" customHeight="false" outlineLevel="0" collapsed="false">
      <c r="A760" s="2"/>
    </row>
    <row r="761" customFormat="false" ht="15.75" hidden="false" customHeight="false" outlineLevel="0" collapsed="false">
      <c r="A761" s="2"/>
    </row>
    <row r="762" customFormat="false" ht="15.75" hidden="false" customHeight="false" outlineLevel="0" collapsed="false">
      <c r="A762" s="2"/>
    </row>
    <row r="763" customFormat="false" ht="15.75" hidden="false" customHeight="false" outlineLevel="0" collapsed="false">
      <c r="A763" s="2"/>
    </row>
    <row r="764" customFormat="false" ht="15.75" hidden="false" customHeight="false" outlineLevel="0" collapsed="false">
      <c r="A764" s="2"/>
    </row>
    <row r="765" customFormat="false" ht="15.75" hidden="false" customHeight="false" outlineLevel="0" collapsed="false">
      <c r="A765" s="2"/>
    </row>
    <row r="766" customFormat="false" ht="15.75" hidden="false" customHeight="false" outlineLevel="0" collapsed="false">
      <c r="A766" s="2"/>
    </row>
    <row r="767" customFormat="false" ht="15.75" hidden="false" customHeight="false" outlineLevel="0" collapsed="false">
      <c r="A767" s="2"/>
    </row>
    <row r="768" customFormat="false" ht="15.75" hidden="false" customHeight="false" outlineLevel="0" collapsed="false">
      <c r="A768" s="2"/>
    </row>
    <row r="769" customFormat="false" ht="15.75" hidden="false" customHeight="false" outlineLevel="0" collapsed="false">
      <c r="A769" s="2"/>
    </row>
    <row r="770" customFormat="false" ht="15.75" hidden="false" customHeight="false" outlineLevel="0" collapsed="false">
      <c r="A770" s="2"/>
    </row>
    <row r="771" customFormat="false" ht="15.75" hidden="false" customHeight="false" outlineLevel="0" collapsed="false">
      <c r="A771" s="2"/>
    </row>
    <row r="772" customFormat="false" ht="15.75" hidden="false" customHeight="false" outlineLevel="0" collapsed="false">
      <c r="A772" s="2"/>
    </row>
    <row r="773" customFormat="false" ht="15.75" hidden="false" customHeight="false" outlineLevel="0" collapsed="false">
      <c r="A773" s="2"/>
    </row>
    <row r="774" customFormat="false" ht="15.75" hidden="false" customHeight="false" outlineLevel="0" collapsed="false">
      <c r="A774" s="2"/>
    </row>
    <row r="775" customFormat="false" ht="15.75" hidden="false" customHeight="false" outlineLevel="0" collapsed="false">
      <c r="A775" s="2"/>
    </row>
    <row r="776" customFormat="false" ht="15.75" hidden="false" customHeight="false" outlineLevel="0" collapsed="false">
      <c r="A776" s="2"/>
    </row>
    <row r="777" customFormat="false" ht="15.75" hidden="false" customHeight="false" outlineLevel="0" collapsed="false">
      <c r="A777" s="2"/>
    </row>
    <row r="778" customFormat="false" ht="15.75" hidden="false" customHeight="false" outlineLevel="0" collapsed="false">
      <c r="A778" s="2"/>
    </row>
    <row r="779" customFormat="false" ht="15.75" hidden="false" customHeight="false" outlineLevel="0" collapsed="false">
      <c r="A779" s="2"/>
    </row>
    <row r="780" customFormat="false" ht="15.75" hidden="false" customHeight="false" outlineLevel="0" collapsed="false">
      <c r="A780" s="2"/>
    </row>
    <row r="781" customFormat="false" ht="15.75" hidden="false" customHeight="false" outlineLevel="0" collapsed="false">
      <c r="A781" s="2"/>
    </row>
    <row r="782" customFormat="false" ht="15.75" hidden="false" customHeight="false" outlineLevel="0" collapsed="false">
      <c r="A782" s="2"/>
    </row>
    <row r="783" customFormat="false" ht="15.75" hidden="false" customHeight="false" outlineLevel="0" collapsed="false">
      <c r="A783" s="2"/>
    </row>
    <row r="784" customFormat="false" ht="15.75" hidden="false" customHeight="false" outlineLevel="0" collapsed="false">
      <c r="A784" s="2"/>
    </row>
    <row r="785" customFormat="false" ht="15.75" hidden="false" customHeight="false" outlineLevel="0" collapsed="false">
      <c r="A785" s="2"/>
    </row>
    <row r="786" customFormat="false" ht="15.75" hidden="false" customHeight="false" outlineLevel="0" collapsed="false">
      <c r="A786" s="2"/>
    </row>
    <row r="787" customFormat="false" ht="15.75" hidden="false" customHeight="false" outlineLevel="0" collapsed="false">
      <c r="A787" s="2"/>
    </row>
    <row r="788" customFormat="false" ht="15.75" hidden="false" customHeight="false" outlineLevel="0" collapsed="false">
      <c r="A788" s="2"/>
    </row>
    <row r="789" customFormat="false" ht="15.75" hidden="false" customHeight="false" outlineLevel="0" collapsed="false">
      <c r="A789" s="2"/>
    </row>
    <row r="790" customFormat="false" ht="15.75" hidden="false" customHeight="false" outlineLevel="0" collapsed="false">
      <c r="A790" s="2"/>
    </row>
    <row r="791" customFormat="false" ht="15.75" hidden="false" customHeight="false" outlineLevel="0" collapsed="false">
      <c r="A791" s="2"/>
    </row>
    <row r="792" customFormat="false" ht="15.75" hidden="false" customHeight="false" outlineLevel="0" collapsed="false">
      <c r="A792" s="2"/>
    </row>
    <row r="793" customFormat="false" ht="15.75" hidden="false" customHeight="false" outlineLevel="0" collapsed="false">
      <c r="A793" s="2"/>
    </row>
    <row r="794" customFormat="false" ht="15.75" hidden="false" customHeight="false" outlineLevel="0" collapsed="false">
      <c r="A794" s="2"/>
    </row>
    <row r="795" customFormat="false" ht="15.75" hidden="false" customHeight="false" outlineLevel="0" collapsed="false">
      <c r="A795" s="2"/>
    </row>
    <row r="796" customFormat="false" ht="15.75" hidden="false" customHeight="false" outlineLevel="0" collapsed="false">
      <c r="A796" s="2"/>
    </row>
    <row r="797" customFormat="false" ht="15.75" hidden="false" customHeight="false" outlineLevel="0" collapsed="false">
      <c r="A797" s="2"/>
    </row>
    <row r="798" customFormat="false" ht="15.75" hidden="false" customHeight="false" outlineLevel="0" collapsed="false">
      <c r="A798" s="2"/>
    </row>
    <row r="799" customFormat="false" ht="15.75" hidden="false" customHeight="false" outlineLevel="0" collapsed="false">
      <c r="A799" s="2"/>
    </row>
    <row r="800" customFormat="false" ht="15.75" hidden="false" customHeight="false" outlineLevel="0" collapsed="false">
      <c r="A800" s="2"/>
    </row>
    <row r="801" customFormat="false" ht="15.75" hidden="false" customHeight="false" outlineLevel="0" collapsed="false">
      <c r="A801" s="2"/>
    </row>
    <row r="802" customFormat="false" ht="15.75" hidden="false" customHeight="false" outlineLevel="0" collapsed="false">
      <c r="A802" s="2"/>
    </row>
    <row r="803" customFormat="false" ht="15.75" hidden="false" customHeight="false" outlineLevel="0" collapsed="false">
      <c r="A803" s="2"/>
    </row>
    <row r="804" customFormat="false" ht="15.75" hidden="false" customHeight="false" outlineLevel="0" collapsed="false">
      <c r="A804" s="2"/>
    </row>
    <row r="805" customFormat="false" ht="15.75" hidden="false" customHeight="false" outlineLevel="0" collapsed="false">
      <c r="A805" s="2"/>
    </row>
    <row r="806" customFormat="false" ht="15.75" hidden="false" customHeight="false" outlineLevel="0" collapsed="false">
      <c r="A806" s="2"/>
    </row>
    <row r="807" customFormat="false" ht="15.75" hidden="false" customHeight="false" outlineLevel="0" collapsed="false">
      <c r="A807" s="2"/>
    </row>
    <row r="808" customFormat="false" ht="15.75" hidden="false" customHeight="false" outlineLevel="0" collapsed="false">
      <c r="A808" s="2"/>
    </row>
    <row r="809" customFormat="false" ht="15.75" hidden="false" customHeight="false" outlineLevel="0" collapsed="false">
      <c r="A809" s="2"/>
    </row>
    <row r="810" customFormat="false" ht="15.75" hidden="false" customHeight="false" outlineLevel="0" collapsed="false">
      <c r="A810" s="2"/>
    </row>
    <row r="811" customFormat="false" ht="15.75" hidden="false" customHeight="false" outlineLevel="0" collapsed="false">
      <c r="A811" s="2"/>
    </row>
    <row r="812" customFormat="false" ht="15.75" hidden="false" customHeight="false" outlineLevel="0" collapsed="false">
      <c r="A812" s="2"/>
    </row>
    <row r="813" customFormat="false" ht="15.75" hidden="false" customHeight="false" outlineLevel="0" collapsed="false">
      <c r="A813" s="2"/>
    </row>
    <row r="814" customFormat="false" ht="15.75" hidden="false" customHeight="false" outlineLevel="0" collapsed="false">
      <c r="A814" s="2"/>
    </row>
    <row r="815" customFormat="false" ht="15.75" hidden="false" customHeight="false" outlineLevel="0" collapsed="false">
      <c r="A815" s="2"/>
    </row>
    <row r="816" customFormat="false" ht="15.75" hidden="false" customHeight="false" outlineLevel="0" collapsed="false">
      <c r="A816" s="2"/>
    </row>
    <row r="817" customFormat="false" ht="15.75" hidden="false" customHeight="false" outlineLevel="0" collapsed="false">
      <c r="A817" s="2"/>
    </row>
    <row r="818" customFormat="false" ht="15.75" hidden="false" customHeight="false" outlineLevel="0" collapsed="false">
      <c r="A818" s="2"/>
    </row>
    <row r="819" customFormat="false" ht="15.75" hidden="false" customHeight="false" outlineLevel="0" collapsed="false">
      <c r="A819" s="2"/>
    </row>
    <row r="820" customFormat="false" ht="15.75" hidden="false" customHeight="false" outlineLevel="0" collapsed="false">
      <c r="A820" s="2"/>
    </row>
    <row r="821" customFormat="false" ht="15.75" hidden="false" customHeight="false" outlineLevel="0" collapsed="false">
      <c r="A821" s="2"/>
    </row>
    <row r="822" customFormat="false" ht="15.75" hidden="false" customHeight="false" outlineLevel="0" collapsed="false">
      <c r="A822" s="2"/>
    </row>
    <row r="823" customFormat="false" ht="15.75" hidden="false" customHeight="false" outlineLevel="0" collapsed="false">
      <c r="A823" s="2"/>
    </row>
    <row r="824" customFormat="false" ht="15.75" hidden="false" customHeight="false" outlineLevel="0" collapsed="false">
      <c r="A824" s="2"/>
    </row>
    <row r="825" customFormat="false" ht="15.75" hidden="false" customHeight="false" outlineLevel="0" collapsed="false">
      <c r="A825" s="2"/>
    </row>
    <row r="826" customFormat="false" ht="15.75" hidden="false" customHeight="false" outlineLevel="0" collapsed="false">
      <c r="A826" s="2"/>
    </row>
    <row r="827" customFormat="false" ht="15.75" hidden="false" customHeight="false" outlineLevel="0" collapsed="false">
      <c r="A827" s="2"/>
    </row>
    <row r="828" customFormat="false" ht="15.75" hidden="false" customHeight="false" outlineLevel="0" collapsed="false">
      <c r="A828" s="2"/>
    </row>
    <row r="829" customFormat="false" ht="15.75" hidden="false" customHeight="false" outlineLevel="0" collapsed="false">
      <c r="A829" s="2"/>
    </row>
    <row r="830" customFormat="false" ht="15.75" hidden="false" customHeight="false" outlineLevel="0" collapsed="false">
      <c r="A830" s="2"/>
    </row>
    <row r="831" customFormat="false" ht="15.75" hidden="false" customHeight="false" outlineLevel="0" collapsed="false">
      <c r="A831" s="2"/>
    </row>
    <row r="832" customFormat="false" ht="15.75" hidden="false" customHeight="false" outlineLevel="0" collapsed="false">
      <c r="A832" s="2"/>
    </row>
    <row r="833" customFormat="false" ht="15.75" hidden="false" customHeight="false" outlineLevel="0" collapsed="false">
      <c r="A833" s="2"/>
    </row>
    <row r="834" customFormat="false" ht="15.75" hidden="false" customHeight="false" outlineLevel="0" collapsed="false">
      <c r="A834" s="2"/>
    </row>
    <row r="835" customFormat="false" ht="15.75" hidden="false" customHeight="false" outlineLevel="0" collapsed="false">
      <c r="A835" s="2"/>
    </row>
    <row r="836" customFormat="false" ht="15.75" hidden="false" customHeight="false" outlineLevel="0" collapsed="false">
      <c r="A836" s="2"/>
    </row>
    <row r="837" customFormat="false" ht="15.75" hidden="false" customHeight="false" outlineLevel="0" collapsed="false">
      <c r="A837" s="2"/>
    </row>
    <row r="838" customFormat="false" ht="15.75" hidden="false" customHeight="false" outlineLevel="0" collapsed="false">
      <c r="A838" s="2"/>
    </row>
    <row r="839" customFormat="false" ht="15.75" hidden="false" customHeight="false" outlineLevel="0" collapsed="false">
      <c r="A839" s="2"/>
    </row>
    <row r="840" customFormat="false" ht="15.75" hidden="false" customHeight="false" outlineLevel="0" collapsed="false">
      <c r="A840" s="2"/>
    </row>
    <row r="841" customFormat="false" ht="15.75" hidden="false" customHeight="false" outlineLevel="0" collapsed="false">
      <c r="A841" s="2"/>
    </row>
    <row r="842" customFormat="false" ht="15.75" hidden="false" customHeight="false" outlineLevel="0" collapsed="false">
      <c r="A842" s="2"/>
    </row>
    <row r="843" customFormat="false" ht="15.75" hidden="false" customHeight="false" outlineLevel="0" collapsed="false">
      <c r="A843" s="2"/>
    </row>
    <row r="844" customFormat="false" ht="15.75" hidden="false" customHeight="false" outlineLevel="0" collapsed="false">
      <c r="A844" s="2"/>
    </row>
    <row r="845" customFormat="false" ht="15.75" hidden="false" customHeight="false" outlineLevel="0" collapsed="false">
      <c r="A845" s="2"/>
    </row>
    <row r="846" customFormat="false" ht="15.75" hidden="false" customHeight="false" outlineLevel="0" collapsed="false">
      <c r="A846" s="2"/>
    </row>
    <row r="847" customFormat="false" ht="15.75" hidden="false" customHeight="false" outlineLevel="0" collapsed="false">
      <c r="A847" s="2"/>
    </row>
    <row r="848" customFormat="false" ht="15.75" hidden="false" customHeight="false" outlineLevel="0" collapsed="false">
      <c r="A848" s="2"/>
    </row>
    <row r="849" customFormat="false" ht="15.75" hidden="false" customHeight="false" outlineLevel="0" collapsed="false">
      <c r="A849" s="2"/>
    </row>
    <row r="850" customFormat="false" ht="15.75" hidden="false" customHeight="false" outlineLevel="0" collapsed="false">
      <c r="A850" s="2"/>
    </row>
    <row r="851" customFormat="false" ht="15.75" hidden="false" customHeight="false" outlineLevel="0" collapsed="false">
      <c r="A851" s="2"/>
    </row>
    <row r="852" customFormat="false" ht="15.75" hidden="false" customHeight="false" outlineLevel="0" collapsed="false">
      <c r="A852" s="2"/>
    </row>
    <row r="853" customFormat="false" ht="15.75" hidden="false" customHeight="false" outlineLevel="0" collapsed="false">
      <c r="A853" s="2"/>
    </row>
    <row r="854" customFormat="false" ht="15.75" hidden="false" customHeight="false" outlineLevel="0" collapsed="false">
      <c r="A854" s="2"/>
    </row>
    <row r="855" customFormat="false" ht="15.75" hidden="false" customHeight="false" outlineLevel="0" collapsed="false">
      <c r="A855" s="2"/>
    </row>
    <row r="856" customFormat="false" ht="15.75" hidden="false" customHeight="false" outlineLevel="0" collapsed="false">
      <c r="A856" s="2"/>
    </row>
    <row r="857" customFormat="false" ht="15.75" hidden="false" customHeight="false" outlineLevel="0" collapsed="false">
      <c r="A857" s="2"/>
    </row>
    <row r="858" customFormat="false" ht="15.75" hidden="false" customHeight="false" outlineLevel="0" collapsed="false">
      <c r="A858" s="2"/>
    </row>
    <row r="859" customFormat="false" ht="15.75" hidden="false" customHeight="false" outlineLevel="0" collapsed="false">
      <c r="A859" s="2"/>
    </row>
    <row r="860" customFormat="false" ht="15.75" hidden="false" customHeight="false" outlineLevel="0" collapsed="false">
      <c r="A860" s="2"/>
    </row>
    <row r="861" customFormat="false" ht="15.75" hidden="false" customHeight="false" outlineLevel="0" collapsed="false">
      <c r="A861" s="2"/>
    </row>
    <row r="862" customFormat="false" ht="15.75" hidden="false" customHeight="false" outlineLevel="0" collapsed="false">
      <c r="A862" s="2"/>
    </row>
    <row r="863" customFormat="false" ht="15.75" hidden="false" customHeight="false" outlineLevel="0" collapsed="false">
      <c r="A863" s="2"/>
    </row>
    <row r="864" customFormat="false" ht="15.75" hidden="false" customHeight="false" outlineLevel="0" collapsed="false">
      <c r="A864" s="2"/>
    </row>
    <row r="865" customFormat="false" ht="15.75" hidden="false" customHeight="false" outlineLevel="0" collapsed="false">
      <c r="A865" s="2"/>
    </row>
    <row r="866" customFormat="false" ht="15.75" hidden="false" customHeight="false" outlineLevel="0" collapsed="false">
      <c r="A866" s="2"/>
    </row>
    <row r="867" customFormat="false" ht="15.75" hidden="false" customHeight="false" outlineLevel="0" collapsed="false">
      <c r="A867" s="2"/>
    </row>
    <row r="868" customFormat="false" ht="15.75" hidden="false" customHeight="false" outlineLevel="0" collapsed="false">
      <c r="A868" s="2"/>
    </row>
    <row r="869" customFormat="false" ht="15.75" hidden="false" customHeight="false" outlineLevel="0" collapsed="false">
      <c r="A869" s="2"/>
    </row>
    <row r="870" customFormat="false" ht="15.75" hidden="false" customHeight="false" outlineLevel="0" collapsed="false">
      <c r="A870" s="2"/>
    </row>
    <row r="871" customFormat="false" ht="15.75" hidden="false" customHeight="false" outlineLevel="0" collapsed="false">
      <c r="A871" s="2"/>
    </row>
    <row r="872" customFormat="false" ht="15.75" hidden="false" customHeight="false" outlineLevel="0" collapsed="false">
      <c r="A872" s="2"/>
    </row>
    <row r="873" customFormat="false" ht="15.75" hidden="false" customHeight="false" outlineLevel="0" collapsed="false">
      <c r="A873" s="2"/>
    </row>
    <row r="874" customFormat="false" ht="15.75" hidden="false" customHeight="false" outlineLevel="0" collapsed="false">
      <c r="A874" s="2"/>
    </row>
    <row r="875" customFormat="false" ht="15.75" hidden="false" customHeight="false" outlineLevel="0" collapsed="false">
      <c r="A875" s="2"/>
    </row>
    <row r="876" customFormat="false" ht="15.75" hidden="false" customHeight="false" outlineLevel="0" collapsed="false">
      <c r="A876" s="2"/>
    </row>
    <row r="877" customFormat="false" ht="15.75" hidden="false" customHeight="false" outlineLevel="0" collapsed="false">
      <c r="A877" s="2"/>
    </row>
    <row r="878" customFormat="false" ht="15.75" hidden="false" customHeight="false" outlineLevel="0" collapsed="false">
      <c r="A878" s="2"/>
    </row>
    <row r="879" customFormat="false" ht="15.75" hidden="false" customHeight="false" outlineLevel="0" collapsed="false">
      <c r="A879" s="2"/>
    </row>
    <row r="880" customFormat="false" ht="15.75" hidden="false" customHeight="false" outlineLevel="0" collapsed="false">
      <c r="A880" s="2"/>
    </row>
    <row r="881" customFormat="false" ht="15.75" hidden="false" customHeight="false" outlineLevel="0" collapsed="false">
      <c r="A881" s="2"/>
    </row>
    <row r="882" customFormat="false" ht="15.75" hidden="false" customHeight="false" outlineLevel="0" collapsed="false">
      <c r="A882" s="2"/>
    </row>
    <row r="883" customFormat="false" ht="15.75" hidden="false" customHeight="false" outlineLevel="0" collapsed="false">
      <c r="A883" s="2"/>
    </row>
    <row r="884" customFormat="false" ht="15.75" hidden="false" customHeight="false" outlineLevel="0" collapsed="false">
      <c r="A884" s="2"/>
    </row>
    <row r="885" customFormat="false" ht="15.75" hidden="false" customHeight="false" outlineLevel="0" collapsed="false">
      <c r="A885" s="2"/>
    </row>
    <row r="886" customFormat="false" ht="15.75" hidden="false" customHeight="false" outlineLevel="0" collapsed="false">
      <c r="A886" s="2"/>
    </row>
    <row r="887" customFormat="false" ht="15.75" hidden="false" customHeight="false" outlineLevel="0" collapsed="false">
      <c r="A887" s="2"/>
    </row>
    <row r="888" customFormat="false" ht="15.75" hidden="false" customHeight="false" outlineLevel="0" collapsed="false">
      <c r="A888" s="2"/>
    </row>
    <row r="889" customFormat="false" ht="15.75" hidden="false" customHeight="false" outlineLevel="0" collapsed="false">
      <c r="A889" s="2"/>
    </row>
    <row r="890" customFormat="false" ht="15.75" hidden="false" customHeight="false" outlineLevel="0" collapsed="false">
      <c r="A890" s="2"/>
    </row>
    <row r="891" customFormat="false" ht="15.75" hidden="false" customHeight="false" outlineLevel="0" collapsed="false">
      <c r="A891" s="2"/>
    </row>
    <row r="892" customFormat="false" ht="15.75" hidden="false" customHeight="false" outlineLevel="0" collapsed="false">
      <c r="A892" s="2"/>
    </row>
    <row r="893" customFormat="false" ht="15.75" hidden="false" customHeight="false" outlineLevel="0" collapsed="false">
      <c r="A893" s="2"/>
    </row>
    <row r="894" customFormat="false" ht="15.75" hidden="false" customHeight="false" outlineLevel="0" collapsed="false">
      <c r="A894" s="2"/>
    </row>
    <row r="895" customFormat="false" ht="15.75" hidden="false" customHeight="false" outlineLevel="0" collapsed="false">
      <c r="A895" s="2"/>
    </row>
    <row r="896" customFormat="false" ht="15.75" hidden="false" customHeight="false" outlineLevel="0" collapsed="false">
      <c r="A896" s="2"/>
    </row>
    <row r="897" customFormat="false" ht="15.75" hidden="false" customHeight="false" outlineLevel="0" collapsed="false">
      <c r="A897" s="2"/>
    </row>
    <row r="898" customFormat="false" ht="15.75" hidden="false" customHeight="false" outlineLevel="0" collapsed="false">
      <c r="A898" s="2"/>
    </row>
    <row r="899" customFormat="false" ht="15.75" hidden="false" customHeight="false" outlineLevel="0" collapsed="false">
      <c r="A899" s="2"/>
    </row>
    <row r="900" customFormat="false" ht="15.75" hidden="false" customHeight="false" outlineLevel="0" collapsed="false">
      <c r="A900" s="2"/>
    </row>
    <row r="901" customFormat="false" ht="15.75" hidden="false" customHeight="false" outlineLevel="0" collapsed="false">
      <c r="A901" s="2"/>
    </row>
    <row r="902" customFormat="false" ht="15.75" hidden="false" customHeight="false" outlineLevel="0" collapsed="false">
      <c r="A902" s="2"/>
    </row>
    <row r="903" customFormat="false" ht="15.75" hidden="false" customHeight="false" outlineLevel="0" collapsed="false">
      <c r="A903" s="2"/>
    </row>
    <row r="904" customFormat="false" ht="15.75" hidden="false" customHeight="false" outlineLevel="0" collapsed="false">
      <c r="A904" s="2"/>
    </row>
    <row r="905" customFormat="false" ht="15.75" hidden="false" customHeight="false" outlineLevel="0" collapsed="false">
      <c r="A905" s="2"/>
    </row>
    <row r="906" customFormat="false" ht="15.75" hidden="false" customHeight="false" outlineLevel="0" collapsed="false">
      <c r="A906" s="2"/>
    </row>
    <row r="907" customFormat="false" ht="15.75" hidden="false" customHeight="false" outlineLevel="0" collapsed="false">
      <c r="A907" s="2"/>
    </row>
    <row r="908" customFormat="false" ht="15.75" hidden="false" customHeight="false" outlineLevel="0" collapsed="false">
      <c r="A908" s="2"/>
    </row>
    <row r="909" customFormat="false" ht="15.75" hidden="false" customHeight="false" outlineLevel="0" collapsed="false">
      <c r="A909" s="2"/>
    </row>
    <row r="910" customFormat="false" ht="15.75" hidden="false" customHeight="false" outlineLevel="0" collapsed="false">
      <c r="A910" s="2"/>
    </row>
    <row r="911" customFormat="false" ht="15.75" hidden="false" customHeight="false" outlineLevel="0" collapsed="false">
      <c r="A911" s="2"/>
    </row>
    <row r="912" customFormat="false" ht="15.75" hidden="false" customHeight="false" outlineLevel="0" collapsed="false">
      <c r="A912" s="2"/>
    </row>
    <row r="913" customFormat="false" ht="15.75" hidden="false" customHeight="false" outlineLevel="0" collapsed="false">
      <c r="A913" s="2"/>
    </row>
    <row r="914" customFormat="false" ht="15.75" hidden="false" customHeight="false" outlineLevel="0" collapsed="false">
      <c r="A914" s="2"/>
    </row>
    <row r="915" customFormat="false" ht="15.75" hidden="false" customHeight="false" outlineLevel="0" collapsed="false">
      <c r="A915" s="2"/>
    </row>
    <row r="916" customFormat="false" ht="15.75" hidden="false" customHeight="false" outlineLevel="0" collapsed="false">
      <c r="A916" s="2"/>
    </row>
    <row r="917" customFormat="false" ht="15.75" hidden="false" customHeight="false" outlineLevel="0" collapsed="false">
      <c r="A917" s="2"/>
    </row>
    <row r="918" customFormat="false" ht="15.75" hidden="false" customHeight="false" outlineLevel="0" collapsed="false">
      <c r="A918" s="2"/>
    </row>
    <row r="919" customFormat="false" ht="15.75" hidden="false" customHeight="false" outlineLevel="0" collapsed="false">
      <c r="A919" s="2"/>
    </row>
    <row r="920" customFormat="false" ht="15.75" hidden="false" customHeight="false" outlineLevel="0" collapsed="false">
      <c r="A920" s="2"/>
    </row>
    <row r="921" customFormat="false" ht="15.75" hidden="false" customHeight="false" outlineLevel="0" collapsed="false">
      <c r="A921" s="2"/>
    </row>
    <row r="922" customFormat="false" ht="15.75" hidden="false" customHeight="false" outlineLevel="0" collapsed="false">
      <c r="A922" s="2"/>
    </row>
    <row r="923" customFormat="false" ht="15.75" hidden="false" customHeight="false" outlineLevel="0" collapsed="false">
      <c r="A923" s="2"/>
    </row>
    <row r="924" customFormat="false" ht="15.75" hidden="false" customHeight="false" outlineLevel="0" collapsed="false">
      <c r="A924" s="2"/>
    </row>
    <row r="925" customFormat="false" ht="15.75" hidden="false" customHeight="false" outlineLevel="0" collapsed="false">
      <c r="A925" s="2"/>
    </row>
    <row r="926" customFormat="false" ht="15.75" hidden="false" customHeight="false" outlineLevel="0" collapsed="false">
      <c r="A926" s="2"/>
    </row>
    <row r="927" customFormat="false" ht="15.75" hidden="false" customHeight="false" outlineLevel="0" collapsed="false">
      <c r="A927" s="2"/>
    </row>
    <row r="928" customFormat="false" ht="15.75" hidden="false" customHeight="false" outlineLevel="0" collapsed="false">
      <c r="A928" s="2"/>
    </row>
    <row r="929" customFormat="false" ht="15.75" hidden="false" customHeight="false" outlineLevel="0" collapsed="false">
      <c r="A929" s="2"/>
    </row>
    <row r="930" customFormat="false" ht="15.75" hidden="false" customHeight="false" outlineLevel="0" collapsed="false">
      <c r="A930" s="2"/>
    </row>
    <row r="931" customFormat="false" ht="15.75" hidden="false" customHeight="false" outlineLevel="0" collapsed="false">
      <c r="A931" s="2"/>
    </row>
    <row r="932" customFormat="false" ht="15.75" hidden="false" customHeight="false" outlineLevel="0" collapsed="false">
      <c r="A932" s="2"/>
    </row>
    <row r="933" customFormat="false" ht="15.75" hidden="false" customHeight="false" outlineLevel="0" collapsed="false">
      <c r="A933" s="2"/>
    </row>
    <row r="934" customFormat="false" ht="15.75" hidden="false" customHeight="false" outlineLevel="0" collapsed="false">
      <c r="A934" s="2"/>
    </row>
    <row r="935" customFormat="false" ht="15.75" hidden="false" customHeight="false" outlineLevel="0" collapsed="false">
      <c r="A935" s="2"/>
    </row>
    <row r="936" customFormat="false" ht="15.75" hidden="false" customHeight="false" outlineLevel="0" collapsed="false">
      <c r="A936" s="2"/>
    </row>
    <row r="937" customFormat="false" ht="15.75" hidden="false" customHeight="false" outlineLevel="0" collapsed="false">
      <c r="A937" s="2"/>
    </row>
    <row r="938" customFormat="false" ht="15.75" hidden="false" customHeight="false" outlineLevel="0" collapsed="false">
      <c r="A938" s="2"/>
    </row>
    <row r="939" customFormat="false" ht="15.75" hidden="false" customHeight="false" outlineLevel="0" collapsed="false">
      <c r="A939" s="2"/>
    </row>
    <row r="940" customFormat="false" ht="15.75" hidden="false" customHeight="false" outlineLevel="0" collapsed="false">
      <c r="A940" s="2"/>
    </row>
    <row r="941" customFormat="false" ht="15.75" hidden="false" customHeight="false" outlineLevel="0" collapsed="false">
      <c r="A941" s="2"/>
    </row>
    <row r="942" customFormat="false" ht="15.75" hidden="false" customHeight="false" outlineLevel="0" collapsed="false">
      <c r="A942" s="2"/>
    </row>
    <row r="943" customFormat="false" ht="15.75" hidden="false" customHeight="false" outlineLevel="0" collapsed="false">
      <c r="A943" s="2"/>
    </row>
    <row r="944" customFormat="false" ht="15.75" hidden="false" customHeight="false" outlineLevel="0" collapsed="false">
      <c r="A944" s="2"/>
    </row>
    <row r="945" customFormat="false" ht="15.75" hidden="false" customHeight="false" outlineLevel="0" collapsed="false">
      <c r="A945" s="2"/>
    </row>
    <row r="946" customFormat="false" ht="15.75" hidden="false" customHeight="false" outlineLevel="0" collapsed="false">
      <c r="A946" s="2"/>
    </row>
    <row r="947" customFormat="false" ht="15.75" hidden="false" customHeight="false" outlineLevel="0" collapsed="false">
      <c r="A947" s="2"/>
    </row>
    <row r="948" customFormat="false" ht="15.75" hidden="false" customHeight="false" outlineLevel="0" collapsed="false">
      <c r="A948" s="2"/>
    </row>
    <row r="949" customFormat="false" ht="15.75" hidden="false" customHeight="false" outlineLevel="0" collapsed="false">
      <c r="A949" s="2"/>
    </row>
    <row r="950" customFormat="false" ht="15.75" hidden="false" customHeight="false" outlineLevel="0" collapsed="false">
      <c r="A950" s="2"/>
    </row>
    <row r="951" customFormat="false" ht="15.75" hidden="false" customHeight="false" outlineLevel="0" collapsed="false">
      <c r="A951" s="2"/>
    </row>
    <row r="952" customFormat="false" ht="15.75" hidden="false" customHeight="false" outlineLevel="0" collapsed="false">
      <c r="A952" s="2"/>
    </row>
    <row r="953" customFormat="false" ht="15.75" hidden="false" customHeight="false" outlineLevel="0" collapsed="false">
      <c r="A953" s="2"/>
    </row>
    <row r="954" customFormat="false" ht="15.75" hidden="false" customHeight="false" outlineLevel="0" collapsed="false">
      <c r="A954" s="2"/>
    </row>
    <row r="955" customFormat="false" ht="15.75" hidden="false" customHeight="false" outlineLevel="0" collapsed="false">
      <c r="A955" s="2"/>
    </row>
    <row r="956" customFormat="false" ht="15.75" hidden="false" customHeight="false" outlineLevel="0" collapsed="false">
      <c r="A956" s="2"/>
    </row>
    <row r="957" customFormat="false" ht="15.75" hidden="false" customHeight="false" outlineLevel="0" collapsed="false">
      <c r="A957" s="2"/>
    </row>
    <row r="958" customFormat="false" ht="15.75" hidden="false" customHeight="false" outlineLevel="0" collapsed="false">
      <c r="A958" s="2"/>
    </row>
    <row r="959" customFormat="false" ht="15.75" hidden="false" customHeight="false" outlineLevel="0" collapsed="false">
      <c r="A959" s="2"/>
    </row>
    <row r="960" customFormat="false" ht="15.75" hidden="false" customHeight="false" outlineLevel="0" collapsed="false">
      <c r="A960" s="2"/>
    </row>
    <row r="961" customFormat="false" ht="15.75" hidden="false" customHeight="false" outlineLevel="0" collapsed="false">
      <c r="A961" s="2"/>
    </row>
    <row r="962" customFormat="false" ht="15.75" hidden="false" customHeight="false" outlineLevel="0" collapsed="false">
      <c r="A962" s="2"/>
    </row>
    <row r="963" customFormat="false" ht="15.75" hidden="false" customHeight="false" outlineLevel="0" collapsed="false">
      <c r="A963" s="2"/>
    </row>
    <row r="964" customFormat="false" ht="15.75" hidden="false" customHeight="false" outlineLevel="0" collapsed="false">
      <c r="A964" s="2"/>
    </row>
    <row r="965" customFormat="false" ht="15.75" hidden="false" customHeight="false" outlineLevel="0" collapsed="false">
      <c r="A965" s="2"/>
    </row>
    <row r="966" customFormat="false" ht="15.75" hidden="false" customHeight="false" outlineLevel="0" collapsed="false">
      <c r="A966" s="2"/>
    </row>
    <row r="967" customFormat="false" ht="15.75" hidden="false" customHeight="false" outlineLevel="0" collapsed="false">
      <c r="A967" s="2"/>
    </row>
    <row r="968" customFormat="false" ht="15.75" hidden="false" customHeight="false" outlineLevel="0" collapsed="false">
      <c r="A968" s="2"/>
    </row>
    <row r="969" customFormat="false" ht="15.75" hidden="false" customHeight="false" outlineLevel="0" collapsed="false">
      <c r="A969" s="2"/>
    </row>
    <row r="970" customFormat="false" ht="15.75" hidden="false" customHeight="false" outlineLevel="0" collapsed="false">
      <c r="A970" s="2"/>
    </row>
    <row r="971" customFormat="false" ht="15.75" hidden="false" customHeight="false" outlineLevel="0" collapsed="false">
      <c r="A971" s="2"/>
    </row>
    <row r="972" customFormat="false" ht="15.75" hidden="false" customHeight="false" outlineLevel="0" collapsed="false">
      <c r="A972" s="2"/>
    </row>
    <row r="973" customFormat="false" ht="15.75" hidden="false" customHeight="false" outlineLevel="0" collapsed="false">
      <c r="A973" s="2"/>
    </row>
    <row r="974" customFormat="false" ht="15.75" hidden="false" customHeight="false" outlineLevel="0" collapsed="false">
      <c r="A974" s="2"/>
    </row>
    <row r="975" customFormat="false" ht="15.75" hidden="false" customHeight="false" outlineLevel="0" collapsed="false">
      <c r="A975" s="2"/>
    </row>
    <row r="976" customFormat="false" ht="15.75" hidden="false" customHeight="false" outlineLevel="0" collapsed="false">
      <c r="A976" s="2"/>
    </row>
    <row r="977" customFormat="false" ht="15.75" hidden="false" customHeight="false" outlineLevel="0" collapsed="false">
      <c r="A977" s="2"/>
    </row>
    <row r="978" customFormat="false" ht="15.75" hidden="false" customHeight="false" outlineLevel="0" collapsed="false">
      <c r="A978" s="2"/>
    </row>
    <row r="979" customFormat="false" ht="15.75" hidden="false" customHeight="false" outlineLevel="0" collapsed="false">
      <c r="A979" s="2"/>
    </row>
    <row r="980" customFormat="false" ht="15.75" hidden="false" customHeight="false" outlineLevel="0" collapsed="false">
      <c r="A980" s="2"/>
    </row>
    <row r="981" customFormat="false" ht="15.75" hidden="false" customHeight="false" outlineLevel="0" collapsed="false">
      <c r="A981" s="2"/>
    </row>
    <row r="982" customFormat="false" ht="15.75" hidden="false" customHeight="false" outlineLevel="0" collapsed="false">
      <c r="A982" s="2"/>
    </row>
    <row r="983" customFormat="false" ht="15.75" hidden="false" customHeight="false" outlineLevel="0" collapsed="false">
      <c r="A983" s="2"/>
    </row>
    <row r="984" customFormat="false" ht="15.75" hidden="false" customHeight="false" outlineLevel="0" collapsed="false">
      <c r="A984" s="2"/>
    </row>
    <row r="985" customFormat="false" ht="15.75" hidden="false" customHeight="false" outlineLevel="0" collapsed="false">
      <c r="A985" s="2"/>
    </row>
    <row r="986" customFormat="false" ht="15.75" hidden="false" customHeight="false" outlineLevel="0" collapsed="false">
      <c r="A986" s="2"/>
    </row>
    <row r="987" customFormat="false" ht="15.75" hidden="false" customHeight="false" outlineLevel="0" collapsed="false">
      <c r="A987" s="2"/>
    </row>
    <row r="988" customFormat="false" ht="15.75" hidden="false" customHeight="false" outlineLevel="0" collapsed="false">
      <c r="A988" s="2"/>
    </row>
    <row r="989" customFormat="false" ht="15.75" hidden="false" customHeight="false" outlineLevel="0" collapsed="false">
      <c r="A989" s="2"/>
    </row>
    <row r="990" customFormat="false" ht="15.75" hidden="false" customHeight="false" outlineLevel="0" collapsed="false">
      <c r="A990" s="2"/>
    </row>
    <row r="991" customFormat="false" ht="15.75" hidden="false" customHeight="false" outlineLevel="0" collapsed="false">
      <c r="A991" s="2"/>
    </row>
    <row r="992" customFormat="false" ht="15.75" hidden="false" customHeight="false" outlineLevel="0" collapsed="false">
      <c r="A992" s="2"/>
    </row>
    <row r="993" customFormat="false" ht="15.75" hidden="false" customHeight="false" outlineLevel="0" collapsed="false">
      <c r="A993" s="2"/>
    </row>
    <row r="994" customFormat="false" ht="15.75" hidden="false" customHeight="false" outlineLevel="0" collapsed="false">
      <c r="A994" s="2"/>
    </row>
    <row r="995" customFormat="false" ht="15.75" hidden="false" customHeight="false" outlineLevel="0" collapsed="false">
      <c r="A995" s="2"/>
    </row>
    <row r="996" customFormat="false" ht="15.75" hidden="false" customHeight="false" outlineLevel="0" collapsed="false">
      <c r="A996" s="2"/>
    </row>
    <row r="997" customFormat="false" ht="15.75" hidden="false" customHeight="false" outlineLevel="0" collapsed="false">
      <c r="A997" s="2"/>
    </row>
    <row r="998" customFormat="false" ht="15.75" hidden="false" customHeight="false" outlineLevel="0" collapsed="false">
      <c r="A998" s="2"/>
    </row>
    <row r="999" customFormat="false" ht="15.75" hidden="false" customHeight="false" outlineLevel="0" collapsed="false">
      <c r="A999" s="2"/>
    </row>
    <row r="1000" customFormat="false" ht="15.75" hidden="false" customHeight="false" outlineLevel="0" collapsed="false">
      <c r="A1000" s="2"/>
    </row>
  </sheetData>
  <conditionalFormatting sqref="A2:A16">
    <cfRule type="expression" priority="2" aboveAverage="0" equalAverage="0" bottom="0" percent="0" rank="0" text="" dxfId="1">
      <formula>AND(NOT(regexmatch(to_text(A2), " - \d+\.\d%$")),regexmatch(to_text(A2), "%$"))</formula>
    </cfRule>
  </conditionalFormatting>
  <conditionalFormatting sqref="A1:A1000">
    <cfRule type="expression" priority="3" aboveAverage="0" equalAverage="0" bottom="0" percent="0" rank="0" text="" dxfId="0">
      <formula>NOT(regexmatch(to_text(A1), "\d+\.\d$|\d+\.\d%$"))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" activeCellId="0" sqref="C1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1" width="10.63"/>
    <col collapsed="false" customWidth="true" hidden="false" outlineLevel="0" max="6" min="2" style="1" width="6.75"/>
    <col collapsed="false" customWidth="true" hidden="false" outlineLevel="0" max="16384" min="16328" style="1" width="11.53"/>
  </cols>
  <sheetData>
    <row r="1" customFormat="false" ht="37.3" hidden="false" customHeight="false" outlineLevel="0" collapsed="false">
      <c r="A1" s="3" t="s">
        <v>569</v>
      </c>
      <c r="B1" s="3" t="s">
        <v>570</v>
      </c>
      <c r="C1" s="3" t="s">
        <v>571</v>
      </c>
      <c r="D1" s="3" t="s">
        <v>572</v>
      </c>
      <c r="E1" s="3" t="s">
        <v>573</v>
      </c>
      <c r="F1" s="3" t="s">
        <v>574</v>
      </c>
    </row>
    <row r="2" customFormat="false" ht="15.75" hidden="false" customHeight="false" outlineLevel="0" collapsed="false">
      <c r="A2" s="2" t="s">
        <v>575</v>
      </c>
      <c r="B2" s="2" t="n">
        <v>0.938</v>
      </c>
      <c r="C2" s="2" t="n">
        <v>34</v>
      </c>
      <c r="D2" s="2" t="n">
        <v>12</v>
      </c>
      <c r="E2" s="2" t="n">
        <v>19</v>
      </c>
      <c r="F2" s="2" t="n">
        <v>21</v>
      </c>
    </row>
    <row r="3" customFormat="false" ht="15.75" hidden="false" customHeight="false" outlineLevel="0" collapsed="false">
      <c r="A3" s="2" t="s">
        <v>576</v>
      </c>
      <c r="B3" s="2" t="n">
        <v>0.949</v>
      </c>
      <c r="C3" s="2" t="n">
        <v>15</v>
      </c>
      <c r="D3" s="2" t="n">
        <v>24</v>
      </c>
      <c r="E3" s="2" t="n">
        <v>22</v>
      </c>
      <c r="F3" s="2" t="n">
        <v>34</v>
      </c>
    </row>
    <row r="4" customFormat="false" ht="15.75" hidden="false" customHeight="false" outlineLevel="0" collapsed="false">
      <c r="A4" s="2" t="s">
        <v>577</v>
      </c>
      <c r="B4" s="2" t="n">
        <v>0.94</v>
      </c>
      <c r="C4" s="2" t="n">
        <v>26</v>
      </c>
      <c r="D4" s="2" t="n">
        <v>13</v>
      </c>
      <c r="E4" s="2" t="n">
        <v>26</v>
      </c>
      <c r="F4" s="2" t="n">
        <v>39</v>
      </c>
    </row>
    <row r="5" customFormat="false" ht="15.75" hidden="false" customHeight="false" outlineLevel="0" collapsed="false">
      <c r="A5" s="2" t="s">
        <v>578</v>
      </c>
      <c r="B5" s="2" t="n">
        <v>0.931</v>
      </c>
      <c r="C5" s="2" t="n">
        <v>44</v>
      </c>
      <c r="D5" s="2" t="n">
        <v>36</v>
      </c>
      <c r="E5" s="2" t="n">
        <v>30</v>
      </c>
      <c r="F5" s="2" t="n">
        <v>50</v>
      </c>
    </row>
    <row r="6" customFormat="false" ht="15.75" hidden="false" customHeight="false" outlineLevel="0" collapsed="false">
      <c r="A6" s="2" t="s">
        <v>579</v>
      </c>
      <c r="B6" s="2" t="n">
        <v>0.942</v>
      </c>
      <c r="C6" s="2" t="n">
        <v>27</v>
      </c>
      <c r="D6" s="2" t="n">
        <v>31</v>
      </c>
      <c r="E6" s="2" t="n">
        <v>34</v>
      </c>
      <c r="F6" s="2" t="n">
        <v>53</v>
      </c>
    </row>
    <row r="7" customFormat="false" ht="15.75" hidden="false" customHeight="false" outlineLevel="0" collapsed="false">
      <c r="A7" s="2" t="s">
        <v>580</v>
      </c>
      <c r="B7" s="2" t="n">
        <v>0.94</v>
      </c>
      <c r="C7" s="2" t="n">
        <v>31</v>
      </c>
      <c r="D7" s="2" t="n">
        <v>41</v>
      </c>
      <c r="E7" s="2" t="n">
        <v>38</v>
      </c>
      <c r="F7" s="2" t="n">
        <v>55</v>
      </c>
    </row>
    <row r="8" customFormat="false" ht="15.75" hidden="false" customHeight="false" outlineLevel="0" collapsed="false">
      <c r="A8" s="2" t="s">
        <v>581</v>
      </c>
      <c r="B8" s="2" t="n">
        <v>0.929</v>
      </c>
      <c r="C8" s="2" t="n">
        <v>57</v>
      </c>
      <c r="D8" s="2" t="n">
        <v>54</v>
      </c>
      <c r="E8" s="2" t="n">
        <v>56</v>
      </c>
      <c r="F8" s="2" t="n">
        <v>61</v>
      </c>
    </row>
    <row r="9" customFormat="false" ht="15.75" hidden="false" customHeight="false" outlineLevel="0" collapsed="false">
      <c r="A9" s="2" t="s">
        <v>582</v>
      </c>
      <c r="B9" s="2" t="n">
        <v>0.931</v>
      </c>
      <c r="C9" s="2" t="n">
        <v>28</v>
      </c>
      <c r="D9" s="2" t="n">
        <v>49</v>
      </c>
      <c r="E9" s="2" t="n">
        <v>54</v>
      </c>
      <c r="F9" s="2" t="n">
        <v>68</v>
      </c>
    </row>
    <row r="10" customFormat="false" ht="15.75" hidden="false" customHeight="false" outlineLevel="0" collapsed="false">
      <c r="A10" s="2" t="s">
        <v>583</v>
      </c>
      <c r="B10" s="2" t="n">
        <v>0.923</v>
      </c>
      <c r="C10" s="2" t="n">
        <v>71</v>
      </c>
      <c r="D10" s="2" t="n">
        <v>79</v>
      </c>
      <c r="E10" s="2" t="n">
        <v>85</v>
      </c>
      <c r="F10" s="2" t="n">
        <v>92</v>
      </c>
    </row>
    <row r="11" customFormat="false" ht="15.75" hidden="false" customHeight="false" outlineLevel="0" collapsed="false">
      <c r="A11" s="2" t="s">
        <v>584</v>
      </c>
      <c r="B11" s="2" t="n">
        <v>0.908</v>
      </c>
      <c r="D11" s="2" t="n">
        <v>72</v>
      </c>
      <c r="E11" s="2" t="n">
        <v>77</v>
      </c>
      <c r="F11" s="2" t="n">
        <v>93</v>
      </c>
    </row>
    <row r="12" customFormat="false" ht="15.75" hidden="false" customHeight="false" outlineLevel="0" collapsed="false"/>
    <row r="13" customFormat="false" ht="15.75" hidden="false" customHeight="false" outlineLevel="0" collapsed="false"/>
    <row r="14" customFormat="false" ht="15.75" hidden="false" customHeight="false" outlineLevel="0" collapsed="false"/>
    <row r="15" customFormat="false" ht="15.75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2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s">
        <v>585</v>
      </c>
    </row>
    <row r="2" customFormat="false" ht="15.75" hidden="false" customHeight="false" outlineLevel="0" collapsed="false">
      <c r="A2" s="2" t="s">
        <v>569</v>
      </c>
    </row>
    <row r="3" customFormat="false" ht="15.75" hidden="false" customHeight="false" outlineLevel="0" collapsed="false">
      <c r="A3" s="2" t="s">
        <v>586</v>
      </c>
    </row>
    <row r="4" customFormat="false" ht="15.75" hidden="false" customHeight="false" outlineLevel="0" collapsed="false">
      <c r="A4" s="2" t="s">
        <v>587</v>
      </c>
    </row>
    <row r="5" customFormat="false" ht="15.75" hidden="false" customHeight="false" outlineLevel="0" collapsed="false">
      <c r="A5" s="2" t="s">
        <v>585</v>
      </c>
    </row>
    <row r="6" customFormat="false" ht="15.75" hidden="false" customHeight="false" outlineLevel="0" collapsed="false">
      <c r="A6" s="2" t="s">
        <v>569</v>
      </c>
    </row>
    <row r="7" customFormat="false" ht="15.75" hidden="false" customHeight="false" outlineLevel="0" collapsed="false">
      <c r="A7" s="2" t="s">
        <v>586</v>
      </c>
    </row>
    <row r="8" customFormat="false" ht="15.75" hidden="false" customHeight="false" outlineLevel="0" collapsed="false">
      <c r="A8" s="2" t="s">
        <v>587</v>
      </c>
    </row>
    <row r="9" customFormat="false" ht="15.75" hidden="false" customHeight="false" outlineLevel="0" collapsed="false">
      <c r="A9" s="2" t="n">
        <v>1</v>
      </c>
    </row>
    <row r="10" customFormat="false" ht="15.75" hidden="false" customHeight="false" outlineLevel="0" collapsed="false">
      <c r="A10" s="2" t="s">
        <v>588</v>
      </c>
    </row>
    <row r="11" customFormat="false" ht="15.75" hidden="false" customHeight="false" outlineLevel="0" collapsed="false">
      <c r="A11" s="2" t="s">
        <v>589</v>
      </c>
    </row>
    <row r="12" customFormat="false" ht="15.75" hidden="false" customHeight="false" outlineLevel="0" collapsed="false">
      <c r="A12" s="2" t="s">
        <v>590</v>
      </c>
    </row>
    <row r="13" customFormat="false" ht="15.75" hidden="false" customHeight="false" outlineLevel="0" collapsed="false">
      <c r="A13" s="2" t="n">
        <v>37</v>
      </c>
    </row>
    <row r="14" customFormat="false" ht="15.75" hidden="false" customHeight="false" outlineLevel="0" collapsed="false">
      <c r="A14" s="2" t="s">
        <v>591</v>
      </c>
    </row>
    <row r="15" customFormat="false" ht="15.75" hidden="false" customHeight="false" outlineLevel="0" collapsed="false">
      <c r="A15" s="2" t="s">
        <v>592</v>
      </c>
    </row>
    <row r="16" customFormat="false" ht="15.75" hidden="false" customHeight="false" outlineLevel="0" collapsed="false">
      <c r="A16" s="2" t="s">
        <v>593</v>
      </c>
    </row>
    <row r="17" customFormat="false" ht="15.75" hidden="false" customHeight="false" outlineLevel="0" collapsed="false">
      <c r="A17" s="2" t="n">
        <v>2</v>
      </c>
    </row>
    <row r="18" customFormat="false" ht="15.75" hidden="false" customHeight="false" outlineLevel="0" collapsed="false">
      <c r="A18" s="2" t="s">
        <v>594</v>
      </c>
    </row>
    <row r="19" customFormat="false" ht="15.75" hidden="false" customHeight="false" outlineLevel="0" collapsed="false">
      <c r="A19" s="2" t="s">
        <v>595</v>
      </c>
    </row>
    <row r="20" customFormat="false" ht="15.75" hidden="false" customHeight="false" outlineLevel="0" collapsed="false">
      <c r="A20" s="2" t="s">
        <v>596</v>
      </c>
    </row>
    <row r="21" customFormat="false" ht="15.75" hidden="false" customHeight="false" outlineLevel="0" collapsed="false">
      <c r="A21" s="2" t="n">
        <v>38</v>
      </c>
    </row>
    <row r="22" customFormat="false" ht="15.75" hidden="false" customHeight="false" outlineLevel="0" collapsed="false">
      <c r="A22" s="2" t="s">
        <v>597</v>
      </c>
    </row>
    <row r="23" customFormat="false" ht="15.75" hidden="false" customHeight="false" outlineLevel="0" collapsed="false">
      <c r="A23" s="2" t="s">
        <v>592</v>
      </c>
    </row>
    <row r="24" customFormat="false" ht="15.75" hidden="false" customHeight="false" outlineLevel="0" collapsed="false">
      <c r="A24" s="2" t="s">
        <v>598</v>
      </c>
    </row>
    <row r="25" customFormat="false" ht="15.75" hidden="false" customHeight="false" outlineLevel="0" collapsed="false">
      <c r="A25" s="2" t="n">
        <v>3</v>
      </c>
    </row>
    <row r="26" customFormat="false" ht="15.75" hidden="false" customHeight="false" outlineLevel="0" collapsed="false">
      <c r="A26" s="2" t="s">
        <v>599</v>
      </c>
    </row>
    <row r="27" customFormat="false" ht="15.75" hidden="false" customHeight="false" outlineLevel="0" collapsed="false">
      <c r="A27" s="2" t="s">
        <v>595</v>
      </c>
    </row>
    <row r="28" customFormat="false" ht="15.75" hidden="false" customHeight="false" outlineLevel="0" collapsed="false">
      <c r="A28" s="2" t="s">
        <v>600</v>
      </c>
    </row>
    <row r="29" customFormat="false" ht="15.75" hidden="false" customHeight="false" outlineLevel="0" collapsed="false">
      <c r="A29" s="2" t="n">
        <v>39</v>
      </c>
    </row>
    <row r="30" customFormat="false" ht="15.75" hidden="false" customHeight="false" outlineLevel="0" collapsed="false">
      <c r="A30" s="2" t="s">
        <v>601</v>
      </c>
    </row>
    <row r="31" customFormat="false" ht="15.75" hidden="false" customHeight="false" outlineLevel="0" collapsed="false">
      <c r="A31" s="2" t="s">
        <v>592</v>
      </c>
    </row>
    <row r="32" customFormat="false" ht="15.75" hidden="false" customHeight="false" outlineLevel="0" collapsed="false">
      <c r="A32" s="2" t="s">
        <v>602</v>
      </c>
    </row>
    <row r="33" customFormat="false" ht="15.75" hidden="false" customHeight="false" outlineLevel="0" collapsed="false">
      <c r="A33" s="2" t="n">
        <v>4</v>
      </c>
    </row>
    <row r="34" customFormat="false" ht="15.75" hidden="false" customHeight="false" outlineLevel="0" collapsed="false">
      <c r="A34" s="2" t="s">
        <v>603</v>
      </c>
    </row>
    <row r="35" customFormat="false" ht="15.75" hidden="false" customHeight="false" outlineLevel="0" collapsed="false">
      <c r="A35" s="2" t="s">
        <v>595</v>
      </c>
    </row>
    <row r="36" customFormat="false" ht="15.75" hidden="false" customHeight="false" outlineLevel="0" collapsed="false">
      <c r="A36" s="2" t="s">
        <v>604</v>
      </c>
    </row>
    <row r="37" customFormat="false" ht="15.75" hidden="false" customHeight="false" outlineLevel="0" collapsed="false">
      <c r="A37" s="2" t="n">
        <v>40</v>
      </c>
    </row>
    <row r="38" customFormat="false" ht="15.75" hidden="false" customHeight="false" outlineLevel="0" collapsed="false">
      <c r="A38" s="2" t="s">
        <v>605</v>
      </c>
    </row>
    <row r="39" customFormat="false" ht="15.75" hidden="false" customHeight="false" outlineLevel="0" collapsed="false">
      <c r="A39" s="2" t="s">
        <v>592</v>
      </c>
    </row>
    <row r="40" customFormat="false" ht="15.75" hidden="false" customHeight="false" outlineLevel="0" collapsed="false">
      <c r="A40" s="2" t="s">
        <v>606</v>
      </c>
    </row>
    <row r="41" customFormat="false" ht="15.75" hidden="false" customHeight="false" outlineLevel="0" collapsed="false">
      <c r="A41" s="2" t="n">
        <v>5</v>
      </c>
    </row>
    <row r="42" customFormat="false" ht="15.75" hidden="false" customHeight="false" outlineLevel="0" collapsed="false">
      <c r="A42" s="2" t="s">
        <v>607</v>
      </c>
    </row>
    <row r="43" customFormat="false" ht="15.75" hidden="false" customHeight="false" outlineLevel="0" collapsed="false">
      <c r="A43" s="2" t="s">
        <v>595</v>
      </c>
    </row>
    <row r="44" customFormat="false" ht="15.75" hidden="false" customHeight="false" outlineLevel="0" collapsed="false">
      <c r="A44" s="2" t="s">
        <v>608</v>
      </c>
    </row>
    <row r="45" customFormat="false" ht="15.75" hidden="false" customHeight="false" outlineLevel="0" collapsed="false">
      <c r="A45" s="2" t="n">
        <v>41</v>
      </c>
    </row>
    <row r="46" customFormat="false" ht="15.75" hidden="false" customHeight="false" outlineLevel="0" collapsed="false">
      <c r="A46" s="2" t="s">
        <v>609</v>
      </c>
    </row>
    <row r="47" customFormat="false" ht="15.75" hidden="false" customHeight="false" outlineLevel="0" collapsed="false">
      <c r="A47" s="2" t="s">
        <v>592</v>
      </c>
    </row>
    <row r="48" customFormat="false" ht="15.75" hidden="false" customHeight="false" outlineLevel="0" collapsed="false">
      <c r="A48" s="2" t="s">
        <v>610</v>
      </c>
    </row>
    <row r="49" customFormat="false" ht="15.75" hidden="false" customHeight="false" outlineLevel="0" collapsed="false">
      <c r="A49" s="2" t="n">
        <v>6</v>
      </c>
    </row>
    <row r="50" customFormat="false" ht="15.75" hidden="false" customHeight="false" outlineLevel="0" collapsed="false">
      <c r="A50" s="2" t="s">
        <v>611</v>
      </c>
    </row>
    <row r="51" customFormat="false" ht="15.75" hidden="false" customHeight="false" outlineLevel="0" collapsed="false">
      <c r="A51" s="2" t="s">
        <v>595</v>
      </c>
    </row>
    <row r="52" customFormat="false" ht="15.75" hidden="false" customHeight="false" outlineLevel="0" collapsed="false">
      <c r="A52" s="2" t="s">
        <v>612</v>
      </c>
    </row>
    <row r="53" customFormat="false" ht="15.75" hidden="false" customHeight="false" outlineLevel="0" collapsed="false">
      <c r="A53" s="2" t="n">
        <v>42</v>
      </c>
    </row>
    <row r="54" customFormat="false" ht="15.75" hidden="false" customHeight="false" outlineLevel="0" collapsed="false">
      <c r="A54" s="2" t="s">
        <v>613</v>
      </c>
    </row>
    <row r="55" customFormat="false" ht="15.75" hidden="false" customHeight="false" outlineLevel="0" collapsed="false">
      <c r="A55" s="2" t="s">
        <v>592</v>
      </c>
    </row>
    <row r="56" customFormat="false" ht="15.75" hidden="false" customHeight="false" outlineLevel="0" collapsed="false">
      <c r="A56" s="2" t="s">
        <v>614</v>
      </c>
    </row>
    <row r="57" customFormat="false" ht="15.75" hidden="false" customHeight="false" outlineLevel="0" collapsed="false">
      <c r="A57" s="2" t="n">
        <v>7</v>
      </c>
    </row>
    <row r="58" customFormat="false" ht="15.75" hidden="false" customHeight="false" outlineLevel="0" collapsed="false">
      <c r="A58" s="2" t="s">
        <v>615</v>
      </c>
    </row>
    <row r="59" customFormat="false" ht="15.75" hidden="false" customHeight="false" outlineLevel="0" collapsed="false">
      <c r="A59" s="2" t="s">
        <v>595</v>
      </c>
    </row>
    <row r="60" customFormat="false" ht="15.75" hidden="false" customHeight="false" outlineLevel="0" collapsed="false">
      <c r="A60" s="2" t="s">
        <v>616</v>
      </c>
    </row>
    <row r="61" customFormat="false" ht="15.75" hidden="false" customHeight="false" outlineLevel="0" collapsed="false">
      <c r="A61" s="2" t="n">
        <v>43</v>
      </c>
    </row>
    <row r="62" customFormat="false" ht="15.75" hidden="false" customHeight="false" outlineLevel="0" collapsed="false">
      <c r="A62" s="2" t="s">
        <v>617</v>
      </c>
    </row>
    <row r="63" customFormat="false" ht="15.75" hidden="false" customHeight="false" outlineLevel="0" collapsed="false">
      <c r="A63" s="2" t="s">
        <v>592</v>
      </c>
    </row>
    <row r="64" customFormat="false" ht="15.75" hidden="false" customHeight="false" outlineLevel="0" collapsed="false">
      <c r="A64" s="2" t="s">
        <v>618</v>
      </c>
    </row>
    <row r="65" customFormat="false" ht="15.75" hidden="false" customHeight="false" outlineLevel="0" collapsed="false">
      <c r="A65" s="2" t="n">
        <v>8</v>
      </c>
    </row>
    <row r="66" customFormat="false" ht="15.75" hidden="false" customHeight="false" outlineLevel="0" collapsed="false">
      <c r="A66" s="2" t="s">
        <v>619</v>
      </c>
    </row>
    <row r="67" customFormat="false" ht="15.75" hidden="false" customHeight="false" outlineLevel="0" collapsed="false">
      <c r="A67" s="2" t="s">
        <v>595</v>
      </c>
    </row>
    <row r="68" customFormat="false" ht="15.75" hidden="false" customHeight="false" outlineLevel="0" collapsed="false">
      <c r="A68" s="2" t="s">
        <v>620</v>
      </c>
    </row>
    <row r="69" customFormat="false" ht="15.75" hidden="false" customHeight="false" outlineLevel="0" collapsed="false">
      <c r="A69" s="2" t="n">
        <v>44</v>
      </c>
    </row>
    <row r="70" customFormat="false" ht="15.75" hidden="false" customHeight="false" outlineLevel="0" collapsed="false">
      <c r="A70" s="2" t="s">
        <v>621</v>
      </c>
    </row>
    <row r="71" customFormat="false" ht="15.75" hidden="false" customHeight="false" outlineLevel="0" collapsed="false">
      <c r="A71" s="2" t="s">
        <v>592</v>
      </c>
    </row>
    <row r="72" customFormat="false" ht="15.75" hidden="false" customHeight="false" outlineLevel="0" collapsed="false">
      <c r="A72" s="2" t="s">
        <v>622</v>
      </c>
    </row>
    <row r="73" customFormat="false" ht="15.75" hidden="false" customHeight="false" outlineLevel="0" collapsed="false">
      <c r="A73" s="2" t="n">
        <v>9</v>
      </c>
    </row>
    <row r="74" customFormat="false" ht="15.75" hidden="false" customHeight="false" outlineLevel="0" collapsed="false">
      <c r="A74" s="2" t="s">
        <v>623</v>
      </c>
    </row>
    <row r="75" customFormat="false" ht="15.75" hidden="false" customHeight="false" outlineLevel="0" collapsed="false">
      <c r="A75" s="2" t="s">
        <v>595</v>
      </c>
    </row>
    <row r="76" customFormat="false" ht="15.75" hidden="false" customHeight="false" outlineLevel="0" collapsed="false">
      <c r="A76" s="2" t="s">
        <v>624</v>
      </c>
    </row>
    <row r="77" customFormat="false" ht="15.75" hidden="false" customHeight="false" outlineLevel="0" collapsed="false">
      <c r="A77" s="2" t="n">
        <v>45</v>
      </c>
    </row>
    <row r="78" customFormat="false" ht="15.75" hidden="false" customHeight="false" outlineLevel="0" collapsed="false">
      <c r="A78" s="2" t="s">
        <v>625</v>
      </c>
    </row>
    <row r="79" customFormat="false" ht="15.75" hidden="false" customHeight="false" outlineLevel="0" collapsed="false">
      <c r="A79" s="2" t="s">
        <v>592</v>
      </c>
    </row>
    <row r="80" customFormat="false" ht="15.75" hidden="false" customHeight="false" outlineLevel="0" collapsed="false">
      <c r="A80" s="2" t="s">
        <v>626</v>
      </c>
    </row>
    <row r="81" customFormat="false" ht="15.75" hidden="false" customHeight="false" outlineLevel="0" collapsed="false">
      <c r="A81" s="2" t="n">
        <v>10</v>
      </c>
    </row>
    <row r="82" customFormat="false" ht="15.75" hidden="false" customHeight="false" outlineLevel="0" collapsed="false">
      <c r="A82" s="2" t="s">
        <v>627</v>
      </c>
    </row>
    <row r="83" customFormat="false" ht="15.75" hidden="false" customHeight="false" outlineLevel="0" collapsed="false">
      <c r="A83" s="2" t="s">
        <v>595</v>
      </c>
    </row>
    <row r="84" customFormat="false" ht="15.75" hidden="false" customHeight="false" outlineLevel="0" collapsed="false">
      <c r="A84" s="2" t="s">
        <v>628</v>
      </c>
    </row>
    <row r="85" customFormat="false" ht="15.75" hidden="false" customHeight="false" outlineLevel="0" collapsed="false">
      <c r="A85" s="2" t="n">
        <v>46</v>
      </c>
    </row>
    <row r="86" customFormat="false" ht="15.75" hidden="false" customHeight="false" outlineLevel="0" collapsed="false">
      <c r="A86" s="2" t="s">
        <v>629</v>
      </c>
    </row>
    <row r="87" customFormat="false" ht="15.75" hidden="false" customHeight="false" outlineLevel="0" collapsed="false">
      <c r="A87" s="2" t="s">
        <v>592</v>
      </c>
    </row>
    <row r="88" customFormat="false" ht="15.75" hidden="false" customHeight="false" outlineLevel="0" collapsed="false">
      <c r="A88" s="2" t="s">
        <v>630</v>
      </c>
    </row>
    <row r="89" customFormat="false" ht="15.75" hidden="false" customHeight="false" outlineLevel="0" collapsed="false">
      <c r="A89" s="2" t="n">
        <v>11</v>
      </c>
    </row>
    <row r="90" customFormat="false" ht="15.75" hidden="false" customHeight="false" outlineLevel="0" collapsed="false">
      <c r="A90" s="2" t="s">
        <v>631</v>
      </c>
    </row>
    <row r="91" customFormat="false" ht="15.75" hidden="false" customHeight="false" outlineLevel="0" collapsed="false">
      <c r="A91" s="2" t="s">
        <v>595</v>
      </c>
    </row>
    <row r="92" customFormat="false" ht="15.75" hidden="false" customHeight="false" outlineLevel="0" collapsed="false">
      <c r="A92" s="2" t="s">
        <v>632</v>
      </c>
    </row>
    <row r="93" customFormat="false" ht="15.75" hidden="false" customHeight="false" outlineLevel="0" collapsed="false">
      <c r="A93" s="2" t="n">
        <v>47</v>
      </c>
    </row>
    <row r="94" customFormat="false" ht="15.75" hidden="false" customHeight="false" outlineLevel="0" collapsed="false">
      <c r="A94" s="2" t="s">
        <v>633</v>
      </c>
    </row>
    <row r="95" customFormat="false" ht="15.75" hidden="false" customHeight="false" outlineLevel="0" collapsed="false">
      <c r="A95" s="2" t="s">
        <v>592</v>
      </c>
    </row>
    <row r="96" customFormat="false" ht="15.75" hidden="false" customHeight="false" outlineLevel="0" collapsed="false">
      <c r="A96" s="2" t="s">
        <v>634</v>
      </c>
    </row>
    <row r="97" customFormat="false" ht="15.75" hidden="false" customHeight="false" outlineLevel="0" collapsed="false">
      <c r="A97" s="2" t="n">
        <v>12</v>
      </c>
    </row>
    <row r="98" customFormat="false" ht="15.75" hidden="false" customHeight="false" outlineLevel="0" collapsed="false">
      <c r="A98" s="2" t="s">
        <v>635</v>
      </c>
    </row>
    <row r="99" customFormat="false" ht="15.75" hidden="false" customHeight="false" outlineLevel="0" collapsed="false">
      <c r="A99" s="2" t="s">
        <v>595</v>
      </c>
    </row>
    <row r="100" customFormat="false" ht="15.75" hidden="false" customHeight="false" outlineLevel="0" collapsed="false">
      <c r="A100" s="2" t="s">
        <v>636</v>
      </c>
    </row>
    <row r="101" customFormat="false" ht="15.75" hidden="false" customHeight="false" outlineLevel="0" collapsed="false">
      <c r="A101" s="2" t="n">
        <v>48</v>
      </c>
    </row>
    <row r="102" customFormat="false" ht="15.75" hidden="false" customHeight="false" outlineLevel="0" collapsed="false">
      <c r="A102" s="2" t="s">
        <v>637</v>
      </c>
    </row>
    <row r="103" customFormat="false" ht="15.75" hidden="false" customHeight="false" outlineLevel="0" collapsed="false">
      <c r="A103" s="2" t="s">
        <v>592</v>
      </c>
    </row>
    <row r="104" customFormat="false" ht="15.75" hidden="false" customHeight="false" outlineLevel="0" collapsed="false">
      <c r="A104" s="2" t="s">
        <v>638</v>
      </c>
    </row>
    <row r="105" customFormat="false" ht="15.75" hidden="false" customHeight="false" outlineLevel="0" collapsed="false">
      <c r="A105" s="2" t="n">
        <v>13</v>
      </c>
    </row>
    <row r="106" customFormat="false" ht="15.75" hidden="false" customHeight="false" outlineLevel="0" collapsed="false">
      <c r="A106" s="2" t="s">
        <v>639</v>
      </c>
    </row>
    <row r="107" customFormat="false" ht="15.75" hidden="false" customHeight="false" outlineLevel="0" collapsed="false">
      <c r="A107" s="2" t="s">
        <v>595</v>
      </c>
    </row>
    <row r="108" customFormat="false" ht="15.75" hidden="false" customHeight="false" outlineLevel="0" collapsed="false">
      <c r="A108" s="2" t="s">
        <v>640</v>
      </c>
    </row>
    <row r="109" customFormat="false" ht="15.75" hidden="false" customHeight="false" outlineLevel="0" collapsed="false">
      <c r="A109" s="2" t="n">
        <v>49</v>
      </c>
    </row>
    <row r="110" customFormat="false" ht="15.75" hidden="false" customHeight="false" outlineLevel="0" collapsed="false">
      <c r="A110" s="2" t="s">
        <v>641</v>
      </c>
    </row>
    <row r="111" customFormat="false" ht="15.75" hidden="false" customHeight="false" outlineLevel="0" collapsed="false">
      <c r="A111" s="2" t="s">
        <v>592</v>
      </c>
    </row>
    <row r="112" customFormat="false" ht="15.75" hidden="false" customHeight="false" outlineLevel="0" collapsed="false">
      <c r="A112" s="2" t="s">
        <v>642</v>
      </c>
    </row>
    <row r="113" customFormat="false" ht="15.75" hidden="false" customHeight="false" outlineLevel="0" collapsed="false">
      <c r="A113" s="2" t="n">
        <v>14</v>
      </c>
    </row>
    <row r="114" customFormat="false" ht="15.75" hidden="false" customHeight="false" outlineLevel="0" collapsed="false">
      <c r="A114" s="2" t="s">
        <v>643</v>
      </c>
    </row>
    <row r="115" customFormat="false" ht="15.75" hidden="false" customHeight="false" outlineLevel="0" collapsed="false">
      <c r="A115" s="2" t="s">
        <v>595</v>
      </c>
    </row>
    <row r="116" customFormat="false" ht="15.75" hidden="false" customHeight="false" outlineLevel="0" collapsed="false">
      <c r="A116" s="2" t="s">
        <v>644</v>
      </c>
    </row>
    <row r="117" customFormat="false" ht="15.75" hidden="false" customHeight="false" outlineLevel="0" collapsed="false">
      <c r="A117" s="2" t="n">
        <v>50</v>
      </c>
    </row>
    <row r="118" customFormat="false" ht="15.75" hidden="false" customHeight="false" outlineLevel="0" collapsed="false">
      <c r="A118" s="2" t="s">
        <v>645</v>
      </c>
    </row>
    <row r="119" customFormat="false" ht="15.75" hidden="false" customHeight="false" outlineLevel="0" collapsed="false">
      <c r="A119" s="2" t="s">
        <v>592</v>
      </c>
    </row>
    <row r="120" customFormat="false" ht="15.75" hidden="false" customHeight="false" outlineLevel="0" collapsed="false">
      <c r="A120" s="2" t="s">
        <v>646</v>
      </c>
    </row>
    <row r="121" customFormat="false" ht="15.75" hidden="false" customHeight="false" outlineLevel="0" collapsed="false">
      <c r="A121" s="2" t="n">
        <v>15</v>
      </c>
    </row>
    <row r="122" customFormat="false" ht="15.75" hidden="false" customHeight="false" outlineLevel="0" collapsed="false">
      <c r="A122" s="2" t="s">
        <v>647</v>
      </c>
    </row>
    <row r="123" customFormat="false" ht="15.75" hidden="false" customHeight="false" outlineLevel="0" collapsed="false">
      <c r="A123" s="2" t="s">
        <v>595</v>
      </c>
    </row>
    <row r="124" customFormat="false" ht="15.75" hidden="false" customHeight="false" outlineLevel="0" collapsed="false">
      <c r="A124" s="2" t="s">
        <v>648</v>
      </c>
    </row>
    <row r="125" customFormat="false" ht="15.75" hidden="false" customHeight="false" outlineLevel="0" collapsed="false">
      <c r="A125" s="2" t="n">
        <v>51</v>
      </c>
    </row>
    <row r="126" customFormat="false" ht="15.75" hidden="false" customHeight="false" outlineLevel="0" collapsed="false">
      <c r="A126" s="2" t="s">
        <v>649</v>
      </c>
    </row>
    <row r="127" customFormat="false" ht="15.75" hidden="false" customHeight="false" outlineLevel="0" collapsed="false">
      <c r="A127" s="2" t="s">
        <v>592</v>
      </c>
    </row>
    <row r="128" customFormat="false" ht="15.75" hidden="false" customHeight="false" outlineLevel="0" collapsed="false">
      <c r="A128" s="2" t="s">
        <v>650</v>
      </c>
    </row>
    <row r="129" customFormat="false" ht="15.75" hidden="false" customHeight="false" outlineLevel="0" collapsed="false">
      <c r="A129" s="2" t="n">
        <v>16</v>
      </c>
    </row>
    <row r="130" customFormat="false" ht="15.75" hidden="false" customHeight="false" outlineLevel="0" collapsed="false">
      <c r="A130" s="2" t="s">
        <v>651</v>
      </c>
    </row>
    <row r="131" customFormat="false" ht="15.75" hidden="false" customHeight="false" outlineLevel="0" collapsed="false">
      <c r="A131" s="2" t="s">
        <v>595</v>
      </c>
    </row>
    <row r="132" customFormat="false" ht="15.75" hidden="false" customHeight="false" outlineLevel="0" collapsed="false">
      <c r="A132" s="2" t="s">
        <v>652</v>
      </c>
    </row>
    <row r="133" customFormat="false" ht="15.75" hidden="false" customHeight="false" outlineLevel="0" collapsed="false">
      <c r="A133" s="2" t="n">
        <v>52</v>
      </c>
    </row>
    <row r="134" customFormat="false" ht="15.75" hidden="false" customHeight="false" outlineLevel="0" collapsed="false">
      <c r="A134" s="2" t="s">
        <v>653</v>
      </c>
    </row>
    <row r="135" customFormat="false" ht="15.75" hidden="false" customHeight="false" outlineLevel="0" collapsed="false">
      <c r="A135" s="2" t="s">
        <v>592</v>
      </c>
    </row>
    <row r="136" customFormat="false" ht="15.75" hidden="false" customHeight="false" outlineLevel="0" collapsed="false">
      <c r="A136" s="2" t="s">
        <v>654</v>
      </c>
    </row>
    <row r="137" customFormat="false" ht="15.75" hidden="false" customHeight="false" outlineLevel="0" collapsed="false">
      <c r="A137" s="2" t="n">
        <v>17</v>
      </c>
    </row>
    <row r="138" customFormat="false" ht="15.75" hidden="false" customHeight="false" outlineLevel="0" collapsed="false">
      <c r="A138" s="2" t="s">
        <v>655</v>
      </c>
    </row>
    <row r="139" customFormat="false" ht="15.75" hidden="false" customHeight="false" outlineLevel="0" collapsed="false">
      <c r="A139" s="2" t="s">
        <v>595</v>
      </c>
    </row>
    <row r="140" customFormat="false" ht="15.75" hidden="false" customHeight="false" outlineLevel="0" collapsed="false">
      <c r="A140" s="2" t="s">
        <v>656</v>
      </c>
    </row>
    <row r="141" customFormat="false" ht="15.75" hidden="false" customHeight="false" outlineLevel="0" collapsed="false">
      <c r="A141" s="2" t="n">
        <v>53</v>
      </c>
    </row>
    <row r="142" customFormat="false" ht="15.75" hidden="false" customHeight="false" outlineLevel="0" collapsed="false">
      <c r="A142" s="2" t="s">
        <v>657</v>
      </c>
    </row>
    <row r="143" customFormat="false" ht="15.75" hidden="false" customHeight="false" outlineLevel="0" collapsed="false">
      <c r="A143" s="2" t="s">
        <v>592</v>
      </c>
    </row>
    <row r="144" customFormat="false" ht="15.75" hidden="false" customHeight="false" outlineLevel="0" collapsed="false">
      <c r="A144" s="2" t="s">
        <v>658</v>
      </c>
    </row>
    <row r="145" customFormat="false" ht="15.75" hidden="false" customHeight="false" outlineLevel="0" collapsed="false">
      <c r="A145" s="2" t="n">
        <v>18</v>
      </c>
    </row>
    <row r="146" customFormat="false" ht="15.75" hidden="false" customHeight="false" outlineLevel="0" collapsed="false">
      <c r="A146" s="2" t="s">
        <v>659</v>
      </c>
    </row>
    <row r="147" customFormat="false" ht="15.75" hidden="false" customHeight="false" outlineLevel="0" collapsed="false">
      <c r="A147" s="2" t="s">
        <v>595</v>
      </c>
    </row>
    <row r="148" customFormat="false" ht="15.75" hidden="false" customHeight="false" outlineLevel="0" collapsed="false">
      <c r="A148" s="2" t="s">
        <v>660</v>
      </c>
    </row>
    <row r="149" customFormat="false" ht="15.75" hidden="false" customHeight="false" outlineLevel="0" collapsed="false">
      <c r="A149" s="2" t="n">
        <v>54</v>
      </c>
    </row>
    <row r="150" customFormat="false" ht="15.75" hidden="false" customHeight="false" outlineLevel="0" collapsed="false">
      <c r="A150" s="2" t="s">
        <v>661</v>
      </c>
    </row>
    <row r="151" customFormat="false" ht="15.75" hidden="false" customHeight="false" outlineLevel="0" collapsed="false">
      <c r="A151" s="2" t="s">
        <v>592</v>
      </c>
    </row>
    <row r="152" customFormat="false" ht="15.75" hidden="false" customHeight="false" outlineLevel="0" collapsed="false">
      <c r="A152" s="2" t="s">
        <v>658</v>
      </c>
    </row>
    <row r="153" customFormat="false" ht="15.75" hidden="false" customHeight="false" outlineLevel="0" collapsed="false">
      <c r="A153" s="2" t="n">
        <v>19</v>
      </c>
    </row>
    <row r="154" customFormat="false" ht="15.75" hidden="false" customHeight="false" outlineLevel="0" collapsed="false">
      <c r="A154" s="2" t="s">
        <v>662</v>
      </c>
    </row>
    <row r="155" customFormat="false" ht="15.75" hidden="false" customHeight="false" outlineLevel="0" collapsed="false">
      <c r="A155" s="2" t="s">
        <v>595</v>
      </c>
    </row>
    <row r="156" customFormat="false" ht="15.75" hidden="false" customHeight="false" outlineLevel="0" collapsed="false">
      <c r="A156" s="2" t="s">
        <v>663</v>
      </c>
    </row>
    <row r="157" customFormat="false" ht="15.75" hidden="false" customHeight="false" outlineLevel="0" collapsed="false">
      <c r="A157" s="2" t="n">
        <v>55</v>
      </c>
    </row>
    <row r="158" customFormat="false" ht="15.75" hidden="false" customHeight="false" outlineLevel="0" collapsed="false">
      <c r="A158" s="2" t="s">
        <v>664</v>
      </c>
    </row>
    <row r="159" customFormat="false" ht="15.75" hidden="false" customHeight="false" outlineLevel="0" collapsed="false">
      <c r="A159" s="2" t="s">
        <v>592</v>
      </c>
    </row>
    <row r="160" customFormat="false" ht="15.75" hidden="false" customHeight="false" outlineLevel="0" collapsed="false">
      <c r="A160" s="2" t="s">
        <v>665</v>
      </c>
    </row>
    <row r="161" customFormat="false" ht="15.75" hidden="false" customHeight="false" outlineLevel="0" collapsed="false">
      <c r="A161" s="2" t="n">
        <v>20</v>
      </c>
    </row>
    <row r="162" customFormat="false" ht="15.75" hidden="false" customHeight="false" outlineLevel="0" collapsed="false">
      <c r="A162" s="2" t="s">
        <v>666</v>
      </c>
    </row>
    <row r="163" customFormat="false" ht="15.75" hidden="false" customHeight="false" outlineLevel="0" collapsed="false">
      <c r="A163" s="2" t="s">
        <v>595</v>
      </c>
    </row>
    <row r="164" customFormat="false" ht="15.75" hidden="false" customHeight="false" outlineLevel="0" collapsed="false">
      <c r="A164" s="2" t="s">
        <v>667</v>
      </c>
    </row>
    <row r="165" customFormat="false" ht="15.75" hidden="false" customHeight="false" outlineLevel="0" collapsed="false">
      <c r="A165" s="2" t="n">
        <v>56</v>
      </c>
    </row>
    <row r="166" customFormat="false" ht="15.75" hidden="false" customHeight="false" outlineLevel="0" collapsed="false">
      <c r="A166" s="2" t="s">
        <v>668</v>
      </c>
    </row>
    <row r="167" customFormat="false" ht="15.75" hidden="false" customHeight="false" outlineLevel="0" collapsed="false">
      <c r="A167" s="2" t="s">
        <v>592</v>
      </c>
    </row>
    <row r="168" customFormat="false" ht="15.75" hidden="false" customHeight="false" outlineLevel="0" collapsed="false">
      <c r="A168" s="2" t="s">
        <v>669</v>
      </c>
    </row>
    <row r="169" customFormat="false" ht="15.75" hidden="false" customHeight="false" outlineLevel="0" collapsed="false">
      <c r="A169" s="2" t="n">
        <v>21</v>
      </c>
    </row>
    <row r="170" customFormat="false" ht="15.75" hidden="false" customHeight="false" outlineLevel="0" collapsed="false">
      <c r="A170" s="2" t="s">
        <v>670</v>
      </c>
    </row>
    <row r="171" customFormat="false" ht="15.75" hidden="false" customHeight="false" outlineLevel="0" collapsed="false">
      <c r="A171" s="2" t="s">
        <v>595</v>
      </c>
    </row>
    <row r="172" customFormat="false" ht="15.75" hidden="false" customHeight="false" outlineLevel="0" collapsed="false">
      <c r="A172" s="2" t="s">
        <v>671</v>
      </c>
    </row>
    <row r="173" customFormat="false" ht="15.75" hidden="false" customHeight="false" outlineLevel="0" collapsed="false">
      <c r="A173" s="2" t="n">
        <v>57</v>
      </c>
    </row>
    <row r="174" customFormat="false" ht="15.75" hidden="false" customHeight="false" outlineLevel="0" collapsed="false">
      <c r="A174" s="2" t="s">
        <v>672</v>
      </c>
    </row>
    <row r="175" customFormat="false" ht="15.75" hidden="false" customHeight="false" outlineLevel="0" collapsed="false">
      <c r="A175" s="2" t="s">
        <v>592</v>
      </c>
    </row>
    <row r="176" customFormat="false" ht="15.75" hidden="false" customHeight="false" outlineLevel="0" collapsed="false">
      <c r="A176" s="2" t="s">
        <v>673</v>
      </c>
    </row>
    <row r="177" customFormat="false" ht="15.75" hidden="false" customHeight="false" outlineLevel="0" collapsed="false">
      <c r="A177" s="2" t="n">
        <v>22</v>
      </c>
    </row>
    <row r="178" customFormat="false" ht="15.75" hidden="false" customHeight="false" outlineLevel="0" collapsed="false">
      <c r="A178" s="2" t="s">
        <v>674</v>
      </c>
    </row>
    <row r="179" customFormat="false" ht="15.75" hidden="false" customHeight="false" outlineLevel="0" collapsed="false">
      <c r="A179" s="2" t="s">
        <v>595</v>
      </c>
    </row>
    <row r="180" customFormat="false" ht="15.75" hidden="false" customHeight="false" outlineLevel="0" collapsed="false">
      <c r="A180" s="2" t="s">
        <v>675</v>
      </c>
    </row>
    <row r="181" customFormat="false" ht="15.75" hidden="false" customHeight="false" outlineLevel="0" collapsed="false">
      <c r="A181" s="2" t="n">
        <v>58</v>
      </c>
    </row>
    <row r="182" customFormat="false" ht="15.75" hidden="false" customHeight="false" outlineLevel="0" collapsed="false">
      <c r="A182" s="2" t="s">
        <v>676</v>
      </c>
    </row>
    <row r="183" customFormat="false" ht="15.75" hidden="false" customHeight="false" outlineLevel="0" collapsed="false">
      <c r="A183" s="2" t="s">
        <v>592</v>
      </c>
    </row>
    <row r="184" customFormat="false" ht="15.75" hidden="false" customHeight="false" outlineLevel="0" collapsed="false">
      <c r="A184" s="2" t="s">
        <v>677</v>
      </c>
    </row>
    <row r="185" customFormat="false" ht="15.75" hidden="false" customHeight="false" outlineLevel="0" collapsed="false">
      <c r="A185" s="2" t="n">
        <v>23</v>
      </c>
    </row>
    <row r="186" customFormat="false" ht="15.75" hidden="false" customHeight="false" outlineLevel="0" collapsed="false">
      <c r="A186" s="2" t="s">
        <v>678</v>
      </c>
    </row>
    <row r="187" customFormat="false" ht="15.75" hidden="false" customHeight="false" outlineLevel="0" collapsed="false">
      <c r="A187" s="2" t="s">
        <v>595</v>
      </c>
    </row>
    <row r="188" customFormat="false" ht="15.75" hidden="false" customHeight="false" outlineLevel="0" collapsed="false">
      <c r="A188" s="2" t="s">
        <v>679</v>
      </c>
    </row>
    <row r="189" customFormat="false" ht="15.75" hidden="false" customHeight="false" outlineLevel="0" collapsed="false">
      <c r="A189" s="2" t="n">
        <v>59</v>
      </c>
    </row>
    <row r="190" customFormat="false" ht="15.75" hidden="false" customHeight="false" outlineLevel="0" collapsed="false">
      <c r="A190" s="2" t="s">
        <v>680</v>
      </c>
    </row>
    <row r="191" customFormat="false" ht="15.75" hidden="false" customHeight="false" outlineLevel="0" collapsed="false">
      <c r="A191" s="2" t="s">
        <v>592</v>
      </c>
    </row>
    <row r="192" customFormat="false" ht="15.75" hidden="false" customHeight="false" outlineLevel="0" collapsed="false">
      <c r="A192" s="2" t="s">
        <v>681</v>
      </c>
    </row>
    <row r="193" customFormat="false" ht="15.75" hidden="false" customHeight="false" outlineLevel="0" collapsed="false">
      <c r="A193" s="2" t="n">
        <v>24</v>
      </c>
    </row>
    <row r="194" customFormat="false" ht="15.75" hidden="false" customHeight="false" outlineLevel="0" collapsed="false">
      <c r="A194" s="2" t="s">
        <v>682</v>
      </c>
    </row>
    <row r="195" customFormat="false" ht="15.75" hidden="false" customHeight="false" outlineLevel="0" collapsed="false">
      <c r="A195" s="2" t="s">
        <v>592</v>
      </c>
    </row>
    <row r="196" customFormat="false" ht="15.75" hidden="false" customHeight="false" outlineLevel="0" collapsed="false">
      <c r="A196" s="2" t="s">
        <v>683</v>
      </c>
    </row>
    <row r="197" customFormat="false" ht="15.75" hidden="false" customHeight="false" outlineLevel="0" collapsed="false">
      <c r="A197" s="2" t="n">
        <v>60</v>
      </c>
    </row>
    <row r="198" customFormat="false" ht="15.75" hidden="false" customHeight="false" outlineLevel="0" collapsed="false">
      <c r="A198" s="2" t="s">
        <v>684</v>
      </c>
    </row>
    <row r="199" customFormat="false" ht="15.75" hidden="false" customHeight="false" outlineLevel="0" collapsed="false">
      <c r="A199" s="2" t="s">
        <v>592</v>
      </c>
    </row>
    <row r="200" customFormat="false" ht="15.75" hidden="false" customHeight="false" outlineLevel="0" collapsed="false">
      <c r="A200" s="2" t="s">
        <v>685</v>
      </c>
    </row>
    <row r="201" customFormat="false" ht="15.75" hidden="false" customHeight="false" outlineLevel="0" collapsed="false">
      <c r="A201" s="2" t="n">
        <v>25</v>
      </c>
    </row>
    <row r="202" customFormat="false" ht="15.75" hidden="false" customHeight="false" outlineLevel="0" collapsed="false">
      <c r="A202" s="2" t="s">
        <v>686</v>
      </c>
    </row>
    <row r="203" customFormat="false" ht="15.75" hidden="false" customHeight="false" outlineLevel="0" collapsed="false">
      <c r="A203" s="2" t="s">
        <v>592</v>
      </c>
    </row>
    <row r="204" customFormat="false" ht="15.75" hidden="false" customHeight="false" outlineLevel="0" collapsed="false">
      <c r="A204" s="2" t="s">
        <v>687</v>
      </c>
    </row>
    <row r="205" customFormat="false" ht="15.75" hidden="false" customHeight="false" outlineLevel="0" collapsed="false">
      <c r="A205" s="2" t="n">
        <v>61</v>
      </c>
    </row>
    <row r="206" customFormat="false" ht="15.75" hidden="false" customHeight="false" outlineLevel="0" collapsed="false">
      <c r="A206" s="2" t="s">
        <v>688</v>
      </c>
    </row>
    <row r="207" customFormat="false" ht="15.75" hidden="false" customHeight="false" outlineLevel="0" collapsed="false">
      <c r="A207" s="2" t="s">
        <v>592</v>
      </c>
    </row>
    <row r="208" customFormat="false" ht="15.75" hidden="false" customHeight="false" outlineLevel="0" collapsed="false">
      <c r="A208" s="2" t="s">
        <v>689</v>
      </c>
    </row>
    <row r="209" customFormat="false" ht="15.75" hidden="false" customHeight="false" outlineLevel="0" collapsed="false">
      <c r="A209" s="2" t="n">
        <v>26</v>
      </c>
    </row>
    <row r="210" customFormat="false" ht="15.75" hidden="false" customHeight="false" outlineLevel="0" collapsed="false">
      <c r="A210" s="2" t="s">
        <v>690</v>
      </c>
    </row>
    <row r="211" customFormat="false" ht="15.75" hidden="false" customHeight="false" outlineLevel="0" collapsed="false">
      <c r="A211" s="2" t="s">
        <v>592</v>
      </c>
    </row>
    <row r="212" customFormat="false" ht="15.75" hidden="false" customHeight="false" outlineLevel="0" collapsed="false">
      <c r="A212" s="2" t="s">
        <v>691</v>
      </c>
    </row>
    <row r="213" customFormat="false" ht="15.75" hidden="false" customHeight="false" outlineLevel="0" collapsed="false">
      <c r="A213" s="2" t="n">
        <v>62</v>
      </c>
    </row>
    <row r="214" customFormat="false" ht="15.75" hidden="false" customHeight="false" outlineLevel="0" collapsed="false">
      <c r="A214" s="2" t="s">
        <v>692</v>
      </c>
    </row>
    <row r="215" customFormat="false" ht="15.75" hidden="false" customHeight="false" outlineLevel="0" collapsed="false">
      <c r="A215" s="2" t="s">
        <v>592</v>
      </c>
    </row>
    <row r="216" customFormat="false" ht="15.75" hidden="false" customHeight="false" outlineLevel="0" collapsed="false">
      <c r="A216" s="2" t="s">
        <v>693</v>
      </c>
    </row>
    <row r="217" customFormat="false" ht="15.75" hidden="false" customHeight="false" outlineLevel="0" collapsed="false">
      <c r="A217" s="2" t="n">
        <v>27</v>
      </c>
    </row>
    <row r="218" customFormat="false" ht="15.75" hidden="false" customHeight="false" outlineLevel="0" collapsed="false">
      <c r="A218" s="2" t="s">
        <v>694</v>
      </c>
    </row>
    <row r="219" customFormat="false" ht="15.75" hidden="false" customHeight="false" outlineLevel="0" collapsed="false">
      <c r="A219" s="2" t="s">
        <v>592</v>
      </c>
    </row>
    <row r="220" customFormat="false" ht="15.75" hidden="false" customHeight="false" outlineLevel="0" collapsed="false">
      <c r="A220" s="2" t="s">
        <v>695</v>
      </c>
    </row>
    <row r="221" customFormat="false" ht="15.75" hidden="false" customHeight="false" outlineLevel="0" collapsed="false">
      <c r="A221" s="2" t="n">
        <v>63</v>
      </c>
    </row>
    <row r="222" customFormat="false" ht="15.75" hidden="false" customHeight="false" outlineLevel="0" collapsed="false">
      <c r="A222" s="2" t="s">
        <v>696</v>
      </c>
    </row>
    <row r="223" customFormat="false" ht="15.75" hidden="false" customHeight="false" outlineLevel="0" collapsed="false">
      <c r="A223" s="2" t="s">
        <v>592</v>
      </c>
    </row>
    <row r="224" customFormat="false" ht="15.75" hidden="false" customHeight="false" outlineLevel="0" collapsed="false">
      <c r="A224" s="2" t="s">
        <v>697</v>
      </c>
    </row>
    <row r="225" customFormat="false" ht="15.75" hidden="false" customHeight="false" outlineLevel="0" collapsed="false">
      <c r="A225" s="2" t="n">
        <v>28</v>
      </c>
    </row>
    <row r="226" customFormat="false" ht="15.75" hidden="false" customHeight="false" outlineLevel="0" collapsed="false">
      <c r="A226" s="2" t="s">
        <v>698</v>
      </c>
    </row>
    <row r="227" customFormat="false" ht="15.75" hidden="false" customHeight="false" outlineLevel="0" collapsed="false">
      <c r="A227" s="2" t="s">
        <v>592</v>
      </c>
    </row>
    <row r="228" customFormat="false" ht="15.75" hidden="false" customHeight="false" outlineLevel="0" collapsed="false">
      <c r="A228" s="2" t="s">
        <v>699</v>
      </c>
    </row>
    <row r="229" customFormat="false" ht="15.75" hidden="false" customHeight="false" outlineLevel="0" collapsed="false">
      <c r="A229" s="2" t="n">
        <v>64</v>
      </c>
    </row>
    <row r="230" customFormat="false" ht="15.75" hidden="false" customHeight="false" outlineLevel="0" collapsed="false">
      <c r="A230" s="2" t="s">
        <v>700</v>
      </c>
    </row>
    <row r="231" customFormat="false" ht="15.75" hidden="false" customHeight="false" outlineLevel="0" collapsed="false">
      <c r="A231" s="2" t="s">
        <v>592</v>
      </c>
    </row>
    <row r="232" customFormat="false" ht="15.75" hidden="false" customHeight="false" outlineLevel="0" collapsed="false">
      <c r="A232" s="2" t="s">
        <v>701</v>
      </c>
    </row>
    <row r="233" customFormat="false" ht="15.75" hidden="false" customHeight="false" outlineLevel="0" collapsed="false">
      <c r="A233" s="2" t="n">
        <v>29</v>
      </c>
    </row>
    <row r="234" customFormat="false" ht="15.75" hidden="false" customHeight="false" outlineLevel="0" collapsed="false">
      <c r="A234" s="2" t="s">
        <v>702</v>
      </c>
    </row>
    <row r="235" customFormat="false" ht="15.75" hidden="false" customHeight="false" outlineLevel="0" collapsed="false">
      <c r="A235" s="2" t="s">
        <v>592</v>
      </c>
    </row>
    <row r="236" customFormat="false" ht="15.75" hidden="false" customHeight="false" outlineLevel="0" collapsed="false">
      <c r="A236" s="2" t="s">
        <v>703</v>
      </c>
    </row>
    <row r="237" customFormat="false" ht="15.75" hidden="false" customHeight="false" outlineLevel="0" collapsed="false">
      <c r="A237" s="2" t="n">
        <v>65</v>
      </c>
    </row>
    <row r="238" customFormat="false" ht="15.75" hidden="false" customHeight="false" outlineLevel="0" collapsed="false">
      <c r="A238" s="2" t="s">
        <v>704</v>
      </c>
    </row>
    <row r="239" customFormat="false" ht="15.75" hidden="false" customHeight="false" outlineLevel="0" collapsed="false">
      <c r="A239" s="2" t="s">
        <v>592</v>
      </c>
    </row>
    <row r="240" customFormat="false" ht="15.75" hidden="false" customHeight="false" outlineLevel="0" collapsed="false">
      <c r="A240" s="2" t="s">
        <v>705</v>
      </c>
    </row>
    <row r="241" customFormat="false" ht="15.75" hidden="false" customHeight="false" outlineLevel="0" collapsed="false">
      <c r="A241" s="2" t="n">
        <v>30</v>
      </c>
    </row>
    <row r="242" customFormat="false" ht="15.75" hidden="false" customHeight="false" outlineLevel="0" collapsed="false">
      <c r="A242" s="2" t="s">
        <v>706</v>
      </c>
    </row>
    <row r="243" customFormat="false" ht="15.75" hidden="false" customHeight="false" outlineLevel="0" collapsed="false">
      <c r="A243" s="2" t="s">
        <v>592</v>
      </c>
    </row>
    <row r="244" customFormat="false" ht="15.75" hidden="false" customHeight="false" outlineLevel="0" collapsed="false">
      <c r="A244" s="2" t="s">
        <v>707</v>
      </c>
    </row>
    <row r="245" customFormat="false" ht="15.75" hidden="false" customHeight="false" outlineLevel="0" collapsed="false">
      <c r="A245" s="2" t="n">
        <v>66</v>
      </c>
    </row>
    <row r="246" customFormat="false" ht="15.75" hidden="false" customHeight="false" outlineLevel="0" collapsed="false">
      <c r="A246" s="2" t="s">
        <v>708</v>
      </c>
    </row>
    <row r="247" customFormat="false" ht="15.75" hidden="false" customHeight="false" outlineLevel="0" collapsed="false">
      <c r="A247" s="2" t="s">
        <v>592</v>
      </c>
    </row>
    <row r="248" customFormat="false" ht="15.75" hidden="false" customHeight="false" outlineLevel="0" collapsed="false">
      <c r="A248" s="2" t="s">
        <v>709</v>
      </c>
    </row>
    <row r="249" customFormat="false" ht="15.75" hidden="false" customHeight="false" outlineLevel="0" collapsed="false">
      <c r="A249" s="2" t="n">
        <v>31</v>
      </c>
    </row>
    <row r="250" customFormat="false" ht="15.75" hidden="false" customHeight="false" outlineLevel="0" collapsed="false">
      <c r="A250" s="2" t="s">
        <v>710</v>
      </c>
    </row>
    <row r="251" customFormat="false" ht="15.75" hidden="false" customHeight="false" outlineLevel="0" collapsed="false">
      <c r="A251" s="2" t="s">
        <v>592</v>
      </c>
    </row>
    <row r="252" customFormat="false" ht="15.75" hidden="false" customHeight="false" outlineLevel="0" collapsed="false">
      <c r="A252" s="2" t="s">
        <v>711</v>
      </c>
    </row>
    <row r="253" customFormat="false" ht="15.75" hidden="false" customHeight="false" outlineLevel="0" collapsed="false">
      <c r="A253" s="2" t="n">
        <v>67</v>
      </c>
    </row>
    <row r="254" customFormat="false" ht="15.75" hidden="false" customHeight="false" outlineLevel="0" collapsed="false">
      <c r="A254" s="2" t="s">
        <v>712</v>
      </c>
    </row>
    <row r="255" customFormat="false" ht="15.75" hidden="false" customHeight="false" outlineLevel="0" collapsed="false">
      <c r="A255" s="2" t="s">
        <v>592</v>
      </c>
    </row>
    <row r="256" customFormat="false" ht="15.75" hidden="false" customHeight="false" outlineLevel="0" collapsed="false">
      <c r="A256" s="2" t="s">
        <v>713</v>
      </c>
    </row>
    <row r="257" customFormat="false" ht="15.75" hidden="false" customHeight="false" outlineLevel="0" collapsed="false">
      <c r="A257" s="2" t="n">
        <v>32</v>
      </c>
    </row>
    <row r="258" customFormat="false" ht="15.75" hidden="false" customHeight="false" outlineLevel="0" collapsed="false">
      <c r="A258" s="2" t="s">
        <v>714</v>
      </c>
    </row>
    <row r="259" customFormat="false" ht="15.75" hidden="false" customHeight="false" outlineLevel="0" collapsed="false">
      <c r="A259" s="2" t="s">
        <v>592</v>
      </c>
    </row>
    <row r="260" customFormat="false" ht="15.75" hidden="false" customHeight="false" outlineLevel="0" collapsed="false">
      <c r="A260" s="2" t="s">
        <v>715</v>
      </c>
    </row>
    <row r="261" customFormat="false" ht="15.75" hidden="false" customHeight="false" outlineLevel="0" collapsed="false">
      <c r="A261" s="2" t="n">
        <v>68</v>
      </c>
    </row>
    <row r="262" customFormat="false" ht="15.75" hidden="false" customHeight="false" outlineLevel="0" collapsed="false">
      <c r="A262" s="2" t="s">
        <v>716</v>
      </c>
    </row>
    <row r="263" customFormat="false" ht="15.75" hidden="false" customHeight="false" outlineLevel="0" collapsed="false">
      <c r="A263" s="2" t="s">
        <v>592</v>
      </c>
    </row>
    <row r="264" customFormat="false" ht="15.75" hidden="false" customHeight="false" outlineLevel="0" collapsed="false">
      <c r="A264" s="2" t="s">
        <v>717</v>
      </c>
    </row>
    <row r="265" customFormat="false" ht="15.75" hidden="false" customHeight="false" outlineLevel="0" collapsed="false">
      <c r="A265" s="2" t="n">
        <v>33</v>
      </c>
    </row>
    <row r="266" customFormat="false" ht="15.75" hidden="false" customHeight="false" outlineLevel="0" collapsed="false">
      <c r="A266" s="2" t="s">
        <v>718</v>
      </c>
    </row>
    <row r="267" customFormat="false" ht="15.75" hidden="false" customHeight="false" outlineLevel="0" collapsed="false">
      <c r="A267" s="2" t="s">
        <v>592</v>
      </c>
    </row>
    <row r="268" customFormat="false" ht="15.75" hidden="false" customHeight="false" outlineLevel="0" collapsed="false">
      <c r="A268" s="2" t="s">
        <v>719</v>
      </c>
    </row>
    <row r="269" customFormat="false" ht="15.75" hidden="false" customHeight="false" outlineLevel="0" collapsed="false">
      <c r="A269" s="2" t="n">
        <v>69</v>
      </c>
    </row>
    <row r="270" customFormat="false" ht="15.75" hidden="false" customHeight="false" outlineLevel="0" collapsed="false">
      <c r="A270" s="2" t="s">
        <v>720</v>
      </c>
    </row>
    <row r="271" customFormat="false" ht="15.75" hidden="false" customHeight="false" outlineLevel="0" collapsed="false">
      <c r="A271" s="2" t="s">
        <v>592</v>
      </c>
    </row>
    <row r="272" customFormat="false" ht="15.75" hidden="false" customHeight="false" outlineLevel="0" collapsed="false">
      <c r="A272" s="2" t="s">
        <v>721</v>
      </c>
    </row>
    <row r="273" customFormat="false" ht="15.75" hidden="false" customHeight="false" outlineLevel="0" collapsed="false">
      <c r="A273" s="2" t="n">
        <v>34</v>
      </c>
    </row>
    <row r="274" customFormat="false" ht="15.75" hidden="false" customHeight="false" outlineLevel="0" collapsed="false">
      <c r="A274" s="2" t="s">
        <v>722</v>
      </c>
    </row>
    <row r="275" customFormat="false" ht="15.75" hidden="false" customHeight="false" outlineLevel="0" collapsed="false">
      <c r="A275" s="2" t="s">
        <v>592</v>
      </c>
    </row>
    <row r="276" customFormat="false" ht="15.75" hidden="false" customHeight="false" outlineLevel="0" collapsed="false">
      <c r="A276" s="2" t="s">
        <v>723</v>
      </c>
    </row>
    <row r="277" customFormat="false" ht="15.75" hidden="false" customHeight="false" outlineLevel="0" collapsed="false">
      <c r="A277" s="2" t="n">
        <v>70</v>
      </c>
    </row>
    <row r="278" customFormat="false" ht="15.75" hidden="false" customHeight="false" outlineLevel="0" collapsed="false">
      <c r="A278" s="2" t="s">
        <v>724</v>
      </c>
    </row>
    <row r="279" customFormat="false" ht="15.75" hidden="false" customHeight="false" outlineLevel="0" collapsed="false">
      <c r="A279" s="2" t="s">
        <v>592</v>
      </c>
    </row>
    <row r="280" customFormat="false" ht="15.75" hidden="false" customHeight="false" outlineLevel="0" collapsed="false">
      <c r="A280" s="2" t="s">
        <v>725</v>
      </c>
    </row>
    <row r="281" customFormat="false" ht="15.75" hidden="false" customHeight="false" outlineLevel="0" collapsed="false">
      <c r="A281" s="2" t="n">
        <v>35</v>
      </c>
    </row>
    <row r="282" customFormat="false" ht="15.75" hidden="false" customHeight="false" outlineLevel="0" collapsed="false">
      <c r="A282" s="2" t="s">
        <v>726</v>
      </c>
    </row>
    <row r="283" customFormat="false" ht="15.75" hidden="false" customHeight="false" outlineLevel="0" collapsed="false">
      <c r="A283" s="2" t="s">
        <v>592</v>
      </c>
    </row>
    <row r="284" customFormat="false" ht="15.75" hidden="false" customHeight="false" outlineLevel="0" collapsed="false">
      <c r="A284" s="2" t="s">
        <v>727</v>
      </c>
    </row>
    <row r="285" customFormat="false" ht="15.75" hidden="false" customHeight="false" outlineLevel="0" collapsed="false">
      <c r="A285" s="2" t="n">
        <v>71</v>
      </c>
    </row>
    <row r="286" customFormat="false" ht="15.75" hidden="false" customHeight="false" outlineLevel="0" collapsed="false">
      <c r="A286" s="2" t="s">
        <v>728</v>
      </c>
    </row>
    <row r="287" customFormat="false" ht="15.75" hidden="false" customHeight="false" outlineLevel="0" collapsed="false">
      <c r="A287" s="2" t="s">
        <v>592</v>
      </c>
    </row>
    <row r="288" customFormat="false" ht="15.75" hidden="false" customHeight="false" outlineLevel="0" collapsed="false">
      <c r="A288" s="2" t="s">
        <v>729</v>
      </c>
    </row>
    <row r="289" customFormat="false" ht="15.75" hidden="false" customHeight="false" outlineLevel="0" collapsed="false">
      <c r="A289" s="2" t="n">
        <v>36</v>
      </c>
    </row>
    <row r="290" customFormat="false" ht="15.75" hidden="false" customHeight="false" outlineLevel="0" collapsed="false">
      <c r="A290" s="2" t="s">
        <v>730</v>
      </c>
    </row>
    <row r="291" customFormat="false" ht="15.75" hidden="false" customHeight="false" outlineLevel="0" collapsed="false">
      <c r="A291" s="2" t="s">
        <v>592</v>
      </c>
    </row>
    <row r="292" customFormat="false" ht="15.75" hidden="false" customHeight="false" outlineLevel="0" collapsed="false">
      <c r="A292" s="2" t="s">
        <v>731</v>
      </c>
    </row>
    <row r="293" customFormat="false" ht="15.75" hidden="false" customHeight="false" outlineLevel="0" collapsed="false">
      <c r="A293" s="2" t="n">
        <v>72</v>
      </c>
    </row>
    <row r="294" customFormat="false" ht="15.75" hidden="false" customHeight="false" outlineLevel="0" collapsed="false">
      <c r="A294" s="2" t="s">
        <v>732</v>
      </c>
    </row>
    <row r="295" customFormat="false" ht="15.75" hidden="false" customHeight="false" outlineLevel="0" collapsed="false">
      <c r="A295" s="2" t="s">
        <v>733</v>
      </c>
    </row>
    <row r="296" customFormat="false" ht="15.75" hidden="false" customHeight="false" outlineLevel="0" collapsed="false">
      <c r="A296" s="2" t="s">
        <v>734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2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s">
        <v>585</v>
      </c>
    </row>
    <row r="2" customFormat="false" ht="15.75" hidden="false" customHeight="false" outlineLevel="0" collapsed="false">
      <c r="A2" s="2" t="s">
        <v>569</v>
      </c>
    </row>
    <row r="3" customFormat="false" ht="15.75" hidden="false" customHeight="false" outlineLevel="0" collapsed="false">
      <c r="A3" s="2" t="s">
        <v>586</v>
      </c>
    </row>
    <row r="4" customFormat="false" ht="15.75" hidden="false" customHeight="false" outlineLevel="0" collapsed="false">
      <c r="A4" s="2" t="s">
        <v>587</v>
      </c>
    </row>
    <row r="5" customFormat="false" ht="15.75" hidden="false" customHeight="false" outlineLevel="0" collapsed="false">
      <c r="A5" s="2" t="s">
        <v>585</v>
      </c>
    </row>
    <row r="6" customFormat="false" ht="15.75" hidden="false" customHeight="false" outlineLevel="0" collapsed="false">
      <c r="A6" s="2" t="s">
        <v>569</v>
      </c>
    </row>
    <row r="7" customFormat="false" ht="15.75" hidden="false" customHeight="false" outlineLevel="0" collapsed="false">
      <c r="A7" s="2" t="s">
        <v>586</v>
      </c>
    </row>
    <row r="8" customFormat="false" ht="15.75" hidden="false" customHeight="false" outlineLevel="0" collapsed="false">
      <c r="A8" s="2" t="s">
        <v>587</v>
      </c>
    </row>
    <row r="9" customFormat="false" ht="15.75" hidden="false" customHeight="false" outlineLevel="0" collapsed="false">
      <c r="A9" s="2" t="n">
        <v>73</v>
      </c>
    </row>
    <row r="10" customFormat="false" ht="15.75" hidden="false" customHeight="false" outlineLevel="0" collapsed="false">
      <c r="A10" s="2" t="s">
        <v>735</v>
      </c>
    </row>
    <row r="11" customFormat="false" ht="15.75" hidden="false" customHeight="false" outlineLevel="0" collapsed="false">
      <c r="A11" s="2" t="s">
        <v>733</v>
      </c>
    </row>
    <row r="12" customFormat="false" ht="15.75" hidden="false" customHeight="false" outlineLevel="0" collapsed="false">
      <c r="A12" s="2" t="s">
        <v>736</v>
      </c>
    </row>
    <row r="13" customFormat="false" ht="15.75" hidden="false" customHeight="false" outlineLevel="0" collapsed="false">
      <c r="A13" s="2" t="n">
        <v>109</v>
      </c>
    </row>
    <row r="14" customFormat="false" ht="15.75" hidden="false" customHeight="false" outlineLevel="0" collapsed="false">
      <c r="A14" s="2" t="s">
        <v>737</v>
      </c>
    </row>
    <row r="15" customFormat="false" ht="15.75" hidden="false" customHeight="false" outlineLevel="0" collapsed="false">
      <c r="A15" s="2" t="s">
        <v>733</v>
      </c>
    </row>
    <row r="16" customFormat="false" ht="15.75" hidden="false" customHeight="false" outlineLevel="0" collapsed="false">
      <c r="A16" s="2" t="s">
        <v>738</v>
      </c>
    </row>
    <row r="17" customFormat="false" ht="15.75" hidden="false" customHeight="false" outlineLevel="0" collapsed="false">
      <c r="A17" s="2" t="n">
        <v>74</v>
      </c>
    </row>
    <row r="18" customFormat="false" ht="15.75" hidden="false" customHeight="false" outlineLevel="0" collapsed="false">
      <c r="A18" s="2" t="s">
        <v>739</v>
      </c>
    </row>
    <row r="19" customFormat="false" ht="15.75" hidden="false" customHeight="false" outlineLevel="0" collapsed="false">
      <c r="A19" s="2" t="s">
        <v>733</v>
      </c>
    </row>
    <row r="20" customFormat="false" ht="15.75" hidden="false" customHeight="false" outlineLevel="0" collapsed="false">
      <c r="A20" s="2" t="s">
        <v>740</v>
      </c>
    </row>
    <row r="21" customFormat="false" ht="15.75" hidden="false" customHeight="false" outlineLevel="0" collapsed="false">
      <c r="A21" s="2" t="n">
        <v>110</v>
      </c>
    </row>
    <row r="22" customFormat="false" ht="15.75" hidden="false" customHeight="false" outlineLevel="0" collapsed="false">
      <c r="A22" s="2" t="s">
        <v>741</v>
      </c>
    </row>
    <row r="23" customFormat="false" ht="15.75" hidden="false" customHeight="false" outlineLevel="0" collapsed="false">
      <c r="A23" s="2" t="s">
        <v>733</v>
      </c>
    </row>
    <row r="24" customFormat="false" ht="15.75" hidden="false" customHeight="false" outlineLevel="0" collapsed="false">
      <c r="A24" s="2" t="s">
        <v>742</v>
      </c>
    </row>
    <row r="25" customFormat="false" ht="15.75" hidden="false" customHeight="false" outlineLevel="0" collapsed="false">
      <c r="A25" s="2" t="n">
        <v>75</v>
      </c>
    </row>
    <row r="26" customFormat="false" ht="15.75" hidden="false" customHeight="false" outlineLevel="0" collapsed="false">
      <c r="A26" s="2" t="s">
        <v>743</v>
      </c>
    </row>
    <row r="27" customFormat="false" ht="15.75" hidden="false" customHeight="false" outlineLevel="0" collapsed="false">
      <c r="A27" s="2" t="s">
        <v>733</v>
      </c>
    </row>
    <row r="28" customFormat="false" ht="15.75" hidden="false" customHeight="false" outlineLevel="0" collapsed="false">
      <c r="A28" s="2" t="s">
        <v>744</v>
      </c>
    </row>
    <row r="29" customFormat="false" ht="15.75" hidden="false" customHeight="false" outlineLevel="0" collapsed="false">
      <c r="A29" s="2" t="n">
        <v>111</v>
      </c>
    </row>
    <row r="30" customFormat="false" ht="15.75" hidden="false" customHeight="false" outlineLevel="0" collapsed="false">
      <c r="A30" s="2" t="s">
        <v>745</v>
      </c>
    </row>
    <row r="31" customFormat="false" ht="15.75" hidden="false" customHeight="false" outlineLevel="0" collapsed="false">
      <c r="A31" s="2" t="s">
        <v>733</v>
      </c>
    </row>
    <row r="32" customFormat="false" ht="15.75" hidden="false" customHeight="false" outlineLevel="0" collapsed="false">
      <c r="A32" s="2" t="s">
        <v>746</v>
      </c>
    </row>
    <row r="33" customFormat="false" ht="15.75" hidden="false" customHeight="false" outlineLevel="0" collapsed="false">
      <c r="A33" s="2" t="n">
        <v>76</v>
      </c>
    </row>
    <row r="34" customFormat="false" ht="15.75" hidden="false" customHeight="false" outlineLevel="0" collapsed="false">
      <c r="A34" s="2" t="s">
        <v>747</v>
      </c>
    </row>
    <row r="35" customFormat="false" ht="15.75" hidden="false" customHeight="false" outlineLevel="0" collapsed="false">
      <c r="A35" s="2" t="s">
        <v>733</v>
      </c>
    </row>
    <row r="36" customFormat="false" ht="15.75" hidden="false" customHeight="false" outlineLevel="0" collapsed="false">
      <c r="A36" s="2" t="s">
        <v>748</v>
      </c>
    </row>
    <row r="37" customFormat="false" ht="15.75" hidden="false" customHeight="false" outlineLevel="0" collapsed="false">
      <c r="A37" s="2" t="n">
        <v>112</v>
      </c>
    </row>
    <row r="38" customFormat="false" ht="15.75" hidden="false" customHeight="false" outlineLevel="0" collapsed="false">
      <c r="A38" s="2" t="s">
        <v>749</v>
      </c>
    </row>
    <row r="39" customFormat="false" ht="15.75" hidden="false" customHeight="false" outlineLevel="0" collapsed="false">
      <c r="A39" s="2" t="s">
        <v>733</v>
      </c>
    </row>
    <row r="40" customFormat="false" ht="15.75" hidden="false" customHeight="false" outlineLevel="0" collapsed="false">
      <c r="A40" s="2" t="s">
        <v>750</v>
      </c>
    </row>
    <row r="41" customFormat="false" ht="15.75" hidden="false" customHeight="false" outlineLevel="0" collapsed="false">
      <c r="A41" s="2" t="n">
        <v>77</v>
      </c>
    </row>
    <row r="42" customFormat="false" ht="15.75" hidden="false" customHeight="false" outlineLevel="0" collapsed="false">
      <c r="A42" s="2" t="s">
        <v>751</v>
      </c>
    </row>
    <row r="43" customFormat="false" ht="15.75" hidden="false" customHeight="false" outlineLevel="0" collapsed="false">
      <c r="A43" s="2" t="s">
        <v>733</v>
      </c>
    </row>
    <row r="44" customFormat="false" ht="15.75" hidden="false" customHeight="false" outlineLevel="0" collapsed="false">
      <c r="A44" s="2" t="s">
        <v>752</v>
      </c>
    </row>
    <row r="45" customFormat="false" ht="15.75" hidden="false" customHeight="false" outlineLevel="0" collapsed="false">
      <c r="A45" s="2" t="n">
        <v>113</v>
      </c>
    </row>
    <row r="46" customFormat="false" ht="15.75" hidden="false" customHeight="false" outlineLevel="0" collapsed="false">
      <c r="A46" s="2" t="s">
        <v>753</v>
      </c>
    </row>
    <row r="47" customFormat="false" ht="15.75" hidden="false" customHeight="false" outlineLevel="0" collapsed="false">
      <c r="A47" s="2" t="s">
        <v>733</v>
      </c>
    </row>
    <row r="48" customFormat="false" ht="15.75" hidden="false" customHeight="false" outlineLevel="0" collapsed="false">
      <c r="A48" s="2" t="s">
        <v>754</v>
      </c>
    </row>
    <row r="49" customFormat="false" ht="15.75" hidden="false" customHeight="false" outlineLevel="0" collapsed="false">
      <c r="A49" s="2" t="n">
        <v>78</v>
      </c>
    </row>
    <row r="50" customFormat="false" ht="15.75" hidden="false" customHeight="false" outlineLevel="0" collapsed="false">
      <c r="A50" s="2" t="s">
        <v>755</v>
      </c>
    </row>
    <row r="51" customFormat="false" ht="15.75" hidden="false" customHeight="false" outlineLevel="0" collapsed="false">
      <c r="A51" s="2" t="s">
        <v>733</v>
      </c>
    </row>
    <row r="52" customFormat="false" ht="15.75" hidden="false" customHeight="false" outlineLevel="0" collapsed="false">
      <c r="A52" s="2" t="s">
        <v>756</v>
      </c>
    </row>
    <row r="53" customFormat="false" ht="15.75" hidden="false" customHeight="false" outlineLevel="0" collapsed="false">
      <c r="A53" s="2" t="n">
        <v>114</v>
      </c>
    </row>
    <row r="54" customFormat="false" ht="15.75" hidden="false" customHeight="false" outlineLevel="0" collapsed="false">
      <c r="A54" s="2" t="s">
        <v>757</v>
      </c>
    </row>
    <row r="55" customFormat="false" ht="15.75" hidden="false" customHeight="false" outlineLevel="0" collapsed="false">
      <c r="A55" s="2" t="s">
        <v>733</v>
      </c>
    </row>
    <row r="56" customFormat="false" ht="15.75" hidden="false" customHeight="false" outlineLevel="0" collapsed="false">
      <c r="A56" s="2" t="s">
        <v>758</v>
      </c>
    </row>
    <row r="57" customFormat="false" ht="15.75" hidden="false" customHeight="false" outlineLevel="0" collapsed="false">
      <c r="A57" s="2" t="n">
        <v>79</v>
      </c>
    </row>
    <row r="58" customFormat="false" ht="15.75" hidden="false" customHeight="false" outlineLevel="0" collapsed="false">
      <c r="A58" s="2" t="s">
        <v>759</v>
      </c>
    </row>
    <row r="59" customFormat="false" ht="15.75" hidden="false" customHeight="false" outlineLevel="0" collapsed="false">
      <c r="A59" s="2" t="s">
        <v>733</v>
      </c>
    </row>
    <row r="60" customFormat="false" ht="15.75" hidden="false" customHeight="false" outlineLevel="0" collapsed="false">
      <c r="A60" s="2" t="s">
        <v>760</v>
      </c>
    </row>
    <row r="61" customFormat="false" ht="15.75" hidden="false" customHeight="false" outlineLevel="0" collapsed="false">
      <c r="A61" s="2" t="n">
        <v>115</v>
      </c>
    </row>
    <row r="62" customFormat="false" ht="15.75" hidden="false" customHeight="false" outlineLevel="0" collapsed="false">
      <c r="A62" s="2" t="s">
        <v>761</v>
      </c>
    </row>
    <row r="63" customFormat="false" ht="15.75" hidden="false" customHeight="false" outlineLevel="0" collapsed="false">
      <c r="A63" s="2" t="s">
        <v>733</v>
      </c>
    </row>
    <row r="64" customFormat="false" ht="15.75" hidden="false" customHeight="false" outlineLevel="0" collapsed="false">
      <c r="A64" s="2" t="s">
        <v>762</v>
      </c>
    </row>
    <row r="65" customFormat="false" ht="15.75" hidden="false" customHeight="false" outlineLevel="0" collapsed="false">
      <c r="A65" s="2" t="n">
        <v>80</v>
      </c>
    </row>
    <row r="66" customFormat="false" ht="15.75" hidden="false" customHeight="false" outlineLevel="0" collapsed="false">
      <c r="A66" s="2" t="s">
        <v>763</v>
      </c>
    </row>
    <row r="67" customFormat="false" ht="15.75" hidden="false" customHeight="false" outlineLevel="0" collapsed="false">
      <c r="A67" s="2" t="s">
        <v>733</v>
      </c>
    </row>
    <row r="68" customFormat="false" ht="15.75" hidden="false" customHeight="false" outlineLevel="0" collapsed="false">
      <c r="A68" s="2" t="s">
        <v>764</v>
      </c>
    </row>
    <row r="69" customFormat="false" ht="15.75" hidden="false" customHeight="false" outlineLevel="0" collapsed="false">
      <c r="A69" s="2" t="n">
        <v>116</v>
      </c>
    </row>
    <row r="70" customFormat="false" ht="15.75" hidden="false" customHeight="false" outlineLevel="0" collapsed="false">
      <c r="A70" s="2" t="s">
        <v>765</v>
      </c>
    </row>
    <row r="71" customFormat="false" ht="15.75" hidden="false" customHeight="false" outlineLevel="0" collapsed="false">
      <c r="A71" s="2" t="s">
        <v>733</v>
      </c>
    </row>
    <row r="72" customFormat="false" ht="15.75" hidden="false" customHeight="false" outlineLevel="0" collapsed="false">
      <c r="A72" s="2" t="s">
        <v>766</v>
      </c>
    </row>
    <row r="73" customFormat="false" ht="15.75" hidden="false" customHeight="false" outlineLevel="0" collapsed="false">
      <c r="A73" s="2" t="n">
        <v>81</v>
      </c>
    </row>
    <row r="74" customFormat="false" ht="15.75" hidden="false" customHeight="false" outlineLevel="0" collapsed="false">
      <c r="A74" s="2" t="s">
        <v>767</v>
      </c>
    </row>
    <row r="75" customFormat="false" ht="15.75" hidden="false" customHeight="false" outlineLevel="0" collapsed="false">
      <c r="A75" s="2" t="s">
        <v>733</v>
      </c>
    </row>
    <row r="76" customFormat="false" ht="15.75" hidden="false" customHeight="false" outlineLevel="0" collapsed="false">
      <c r="A76" s="2" t="s">
        <v>768</v>
      </c>
    </row>
    <row r="77" customFormat="false" ht="15.75" hidden="false" customHeight="false" outlineLevel="0" collapsed="false">
      <c r="A77" s="2" t="n">
        <v>117</v>
      </c>
    </row>
    <row r="78" customFormat="false" ht="15.75" hidden="false" customHeight="false" outlineLevel="0" collapsed="false">
      <c r="A78" s="2" t="s">
        <v>769</v>
      </c>
    </row>
    <row r="79" customFormat="false" ht="15.75" hidden="false" customHeight="false" outlineLevel="0" collapsed="false">
      <c r="A79" s="2" t="s">
        <v>733</v>
      </c>
    </row>
    <row r="80" customFormat="false" ht="15.75" hidden="false" customHeight="false" outlineLevel="0" collapsed="false">
      <c r="A80" s="2" t="s">
        <v>770</v>
      </c>
    </row>
    <row r="81" customFormat="false" ht="15.75" hidden="false" customHeight="false" outlineLevel="0" collapsed="false">
      <c r="A81" s="2" t="n">
        <v>82</v>
      </c>
    </row>
    <row r="82" customFormat="false" ht="15.75" hidden="false" customHeight="false" outlineLevel="0" collapsed="false">
      <c r="A82" s="2" t="s">
        <v>771</v>
      </c>
    </row>
    <row r="83" customFormat="false" ht="15.75" hidden="false" customHeight="false" outlineLevel="0" collapsed="false">
      <c r="A83" s="2" t="s">
        <v>733</v>
      </c>
    </row>
    <row r="84" customFormat="false" ht="15.75" hidden="false" customHeight="false" outlineLevel="0" collapsed="false">
      <c r="A84" s="2" t="s">
        <v>772</v>
      </c>
    </row>
    <row r="85" customFormat="false" ht="15.75" hidden="false" customHeight="false" outlineLevel="0" collapsed="false">
      <c r="A85" s="2" t="n">
        <v>118</v>
      </c>
    </row>
    <row r="86" customFormat="false" ht="15.75" hidden="false" customHeight="false" outlineLevel="0" collapsed="false">
      <c r="A86" s="2" t="s">
        <v>773</v>
      </c>
    </row>
    <row r="87" customFormat="false" ht="15.75" hidden="false" customHeight="false" outlineLevel="0" collapsed="false">
      <c r="A87" s="2" t="s">
        <v>733</v>
      </c>
    </row>
    <row r="88" customFormat="false" ht="15.75" hidden="false" customHeight="false" outlineLevel="0" collapsed="false">
      <c r="A88" s="2" t="s">
        <v>774</v>
      </c>
    </row>
    <row r="89" customFormat="false" ht="15.75" hidden="false" customHeight="false" outlineLevel="0" collapsed="false">
      <c r="A89" s="2" t="n">
        <v>83</v>
      </c>
    </row>
    <row r="90" customFormat="false" ht="15.75" hidden="false" customHeight="false" outlineLevel="0" collapsed="false">
      <c r="A90" s="2" t="s">
        <v>775</v>
      </c>
    </row>
    <row r="91" customFormat="false" ht="15.75" hidden="false" customHeight="false" outlineLevel="0" collapsed="false">
      <c r="A91" s="2" t="s">
        <v>733</v>
      </c>
    </row>
    <row r="92" customFormat="false" ht="15.75" hidden="false" customHeight="false" outlineLevel="0" collapsed="false">
      <c r="A92" s="2" t="s">
        <v>776</v>
      </c>
    </row>
    <row r="93" customFormat="false" ht="15.75" hidden="false" customHeight="false" outlineLevel="0" collapsed="false">
      <c r="A93" s="2" t="n">
        <v>119</v>
      </c>
    </row>
    <row r="94" customFormat="false" ht="15.75" hidden="false" customHeight="false" outlineLevel="0" collapsed="false">
      <c r="A94" s="2" t="s">
        <v>777</v>
      </c>
    </row>
    <row r="95" customFormat="false" ht="15.75" hidden="false" customHeight="false" outlineLevel="0" collapsed="false">
      <c r="A95" s="2" t="s">
        <v>733</v>
      </c>
    </row>
    <row r="96" customFormat="false" ht="15.75" hidden="false" customHeight="false" outlineLevel="0" collapsed="false">
      <c r="A96" s="2" t="s">
        <v>778</v>
      </c>
    </row>
    <row r="97" customFormat="false" ht="15.75" hidden="false" customHeight="false" outlineLevel="0" collapsed="false">
      <c r="A97" s="2" t="n">
        <v>84</v>
      </c>
    </row>
    <row r="98" customFormat="false" ht="15.75" hidden="false" customHeight="false" outlineLevel="0" collapsed="false">
      <c r="A98" s="2" t="s">
        <v>779</v>
      </c>
    </row>
    <row r="99" customFormat="false" ht="15.75" hidden="false" customHeight="false" outlineLevel="0" collapsed="false">
      <c r="A99" s="2" t="s">
        <v>733</v>
      </c>
    </row>
    <row r="100" customFormat="false" ht="15.75" hidden="false" customHeight="false" outlineLevel="0" collapsed="false">
      <c r="A100" s="2" t="s">
        <v>780</v>
      </c>
    </row>
    <row r="101" customFormat="false" ht="15.75" hidden="false" customHeight="false" outlineLevel="0" collapsed="false">
      <c r="A101" s="2" t="n">
        <v>120</v>
      </c>
    </row>
    <row r="102" customFormat="false" ht="15.75" hidden="false" customHeight="false" outlineLevel="0" collapsed="false">
      <c r="A102" s="2" t="s">
        <v>781</v>
      </c>
    </row>
    <row r="103" customFormat="false" ht="15.75" hidden="false" customHeight="false" outlineLevel="0" collapsed="false">
      <c r="A103" s="2" t="s">
        <v>733</v>
      </c>
    </row>
    <row r="104" customFormat="false" ht="15.75" hidden="false" customHeight="false" outlineLevel="0" collapsed="false">
      <c r="A104" s="2" t="s">
        <v>782</v>
      </c>
    </row>
    <row r="105" customFormat="false" ht="15.75" hidden="false" customHeight="false" outlineLevel="0" collapsed="false">
      <c r="A105" s="2" t="n">
        <v>85</v>
      </c>
    </row>
    <row r="106" customFormat="false" ht="15.75" hidden="false" customHeight="false" outlineLevel="0" collapsed="false">
      <c r="A106" s="2" t="s">
        <v>783</v>
      </c>
    </row>
    <row r="107" customFormat="false" ht="15.75" hidden="false" customHeight="false" outlineLevel="0" collapsed="false">
      <c r="A107" s="2" t="s">
        <v>733</v>
      </c>
    </row>
    <row r="108" customFormat="false" ht="15.75" hidden="false" customHeight="false" outlineLevel="0" collapsed="false">
      <c r="A108" s="2" t="s">
        <v>784</v>
      </c>
    </row>
    <row r="109" customFormat="false" ht="15.75" hidden="false" customHeight="false" outlineLevel="0" collapsed="false">
      <c r="A109" s="2" t="n">
        <v>121</v>
      </c>
    </row>
    <row r="110" customFormat="false" ht="15.75" hidden="false" customHeight="false" outlineLevel="0" collapsed="false">
      <c r="A110" s="2" t="s">
        <v>785</v>
      </c>
    </row>
    <row r="111" customFormat="false" ht="15.75" hidden="false" customHeight="false" outlineLevel="0" collapsed="false">
      <c r="A111" s="2" t="s">
        <v>733</v>
      </c>
    </row>
    <row r="112" customFormat="false" ht="15.75" hidden="false" customHeight="false" outlineLevel="0" collapsed="false">
      <c r="A112" s="2" t="s">
        <v>786</v>
      </c>
    </row>
    <row r="113" customFormat="false" ht="15.75" hidden="false" customHeight="false" outlineLevel="0" collapsed="false">
      <c r="A113" s="2" t="n">
        <v>86</v>
      </c>
    </row>
    <row r="114" customFormat="false" ht="15.75" hidden="false" customHeight="false" outlineLevel="0" collapsed="false">
      <c r="A114" s="2" t="s">
        <v>787</v>
      </c>
    </row>
    <row r="115" customFormat="false" ht="15.75" hidden="false" customHeight="false" outlineLevel="0" collapsed="false">
      <c r="A115" s="2" t="s">
        <v>733</v>
      </c>
    </row>
    <row r="116" customFormat="false" ht="15.75" hidden="false" customHeight="false" outlineLevel="0" collapsed="false">
      <c r="A116" s="2" t="s">
        <v>788</v>
      </c>
    </row>
    <row r="117" customFormat="false" ht="15.75" hidden="false" customHeight="false" outlineLevel="0" collapsed="false">
      <c r="A117" s="2" t="n">
        <v>122</v>
      </c>
    </row>
    <row r="118" customFormat="false" ht="15.75" hidden="false" customHeight="false" outlineLevel="0" collapsed="false">
      <c r="A118" s="2" t="s">
        <v>789</v>
      </c>
    </row>
    <row r="119" customFormat="false" ht="15.75" hidden="false" customHeight="false" outlineLevel="0" collapsed="false">
      <c r="A119" s="2" t="s">
        <v>733</v>
      </c>
    </row>
    <row r="120" customFormat="false" ht="15.75" hidden="false" customHeight="false" outlineLevel="0" collapsed="false">
      <c r="A120" s="2" t="s">
        <v>790</v>
      </c>
    </row>
    <row r="121" customFormat="false" ht="15.75" hidden="false" customHeight="false" outlineLevel="0" collapsed="false">
      <c r="A121" s="2" t="n">
        <v>87</v>
      </c>
    </row>
    <row r="122" customFormat="false" ht="15.75" hidden="false" customHeight="false" outlineLevel="0" collapsed="false">
      <c r="A122" s="2" t="s">
        <v>791</v>
      </c>
    </row>
    <row r="123" customFormat="false" ht="15.75" hidden="false" customHeight="false" outlineLevel="0" collapsed="false">
      <c r="A123" s="2" t="s">
        <v>733</v>
      </c>
    </row>
    <row r="124" customFormat="false" ht="15.75" hidden="false" customHeight="false" outlineLevel="0" collapsed="false">
      <c r="A124" s="2" t="s">
        <v>792</v>
      </c>
    </row>
    <row r="125" customFormat="false" ht="15.75" hidden="false" customHeight="false" outlineLevel="0" collapsed="false">
      <c r="A125" s="2" t="n">
        <v>123</v>
      </c>
    </row>
    <row r="126" customFormat="false" ht="15.75" hidden="false" customHeight="false" outlineLevel="0" collapsed="false">
      <c r="A126" s="2" t="s">
        <v>793</v>
      </c>
    </row>
    <row r="127" customFormat="false" ht="15.75" hidden="false" customHeight="false" outlineLevel="0" collapsed="false">
      <c r="A127" s="2" t="s">
        <v>733</v>
      </c>
    </row>
    <row r="128" customFormat="false" ht="15.75" hidden="false" customHeight="false" outlineLevel="0" collapsed="false">
      <c r="A128" s="2" t="s">
        <v>794</v>
      </c>
    </row>
    <row r="129" customFormat="false" ht="15.75" hidden="false" customHeight="false" outlineLevel="0" collapsed="false">
      <c r="A129" s="2" t="n">
        <v>88</v>
      </c>
    </row>
    <row r="130" customFormat="false" ht="15.75" hidden="false" customHeight="false" outlineLevel="0" collapsed="false">
      <c r="A130" s="2" t="s">
        <v>795</v>
      </c>
    </row>
    <row r="131" customFormat="false" ht="15.75" hidden="false" customHeight="false" outlineLevel="0" collapsed="false">
      <c r="A131" s="2" t="s">
        <v>733</v>
      </c>
    </row>
    <row r="132" customFormat="false" ht="15.75" hidden="false" customHeight="false" outlineLevel="0" collapsed="false">
      <c r="A132" s="2" t="s">
        <v>796</v>
      </c>
    </row>
    <row r="133" customFormat="false" ht="15.75" hidden="false" customHeight="false" outlineLevel="0" collapsed="false">
      <c r="A133" s="2" t="n">
        <v>124</v>
      </c>
    </row>
    <row r="134" customFormat="false" ht="15.75" hidden="false" customHeight="false" outlineLevel="0" collapsed="false">
      <c r="A134" s="2" t="s">
        <v>797</v>
      </c>
    </row>
    <row r="135" customFormat="false" ht="15.75" hidden="false" customHeight="false" outlineLevel="0" collapsed="false">
      <c r="A135" s="2" t="s">
        <v>733</v>
      </c>
    </row>
    <row r="136" customFormat="false" ht="15.75" hidden="false" customHeight="false" outlineLevel="0" collapsed="false">
      <c r="A136" s="2" t="s">
        <v>798</v>
      </c>
    </row>
    <row r="137" customFormat="false" ht="15.75" hidden="false" customHeight="false" outlineLevel="0" collapsed="false">
      <c r="A137" s="2" t="n">
        <v>89</v>
      </c>
    </row>
    <row r="138" customFormat="false" ht="15.75" hidden="false" customHeight="false" outlineLevel="0" collapsed="false">
      <c r="A138" s="2" t="s">
        <v>799</v>
      </c>
    </row>
    <row r="139" customFormat="false" ht="15.75" hidden="false" customHeight="false" outlineLevel="0" collapsed="false">
      <c r="A139" s="2" t="s">
        <v>733</v>
      </c>
    </row>
    <row r="140" customFormat="false" ht="15.75" hidden="false" customHeight="false" outlineLevel="0" collapsed="false">
      <c r="A140" s="2" t="s">
        <v>800</v>
      </c>
    </row>
    <row r="141" customFormat="false" ht="15.75" hidden="false" customHeight="false" outlineLevel="0" collapsed="false">
      <c r="A141" s="2" t="n">
        <v>125</v>
      </c>
    </row>
    <row r="142" customFormat="false" ht="15.75" hidden="false" customHeight="false" outlineLevel="0" collapsed="false">
      <c r="A142" s="2" t="s">
        <v>801</v>
      </c>
    </row>
    <row r="143" customFormat="false" ht="15.75" hidden="false" customHeight="false" outlineLevel="0" collapsed="false">
      <c r="A143" s="2" t="s">
        <v>733</v>
      </c>
    </row>
    <row r="144" customFormat="false" ht="15.75" hidden="false" customHeight="false" outlineLevel="0" collapsed="false">
      <c r="A144" s="2" t="s">
        <v>802</v>
      </c>
    </row>
    <row r="145" customFormat="false" ht="15.75" hidden="false" customHeight="false" outlineLevel="0" collapsed="false">
      <c r="A145" s="2" t="n">
        <v>90</v>
      </c>
    </row>
    <row r="146" customFormat="false" ht="15.75" hidden="false" customHeight="false" outlineLevel="0" collapsed="false">
      <c r="A146" s="2" t="s">
        <v>803</v>
      </c>
    </row>
    <row r="147" customFormat="false" ht="15.75" hidden="false" customHeight="false" outlineLevel="0" collapsed="false">
      <c r="A147" s="2" t="s">
        <v>733</v>
      </c>
    </row>
    <row r="148" customFormat="false" ht="15.75" hidden="false" customHeight="false" outlineLevel="0" collapsed="false">
      <c r="A148" s="2" t="s">
        <v>804</v>
      </c>
    </row>
    <row r="149" customFormat="false" ht="15.75" hidden="false" customHeight="false" outlineLevel="0" collapsed="false">
      <c r="A149" s="2" t="n">
        <v>126</v>
      </c>
    </row>
    <row r="150" customFormat="false" ht="15.75" hidden="false" customHeight="false" outlineLevel="0" collapsed="false">
      <c r="A150" s="2" t="s">
        <v>805</v>
      </c>
    </row>
    <row r="151" customFormat="false" ht="15.75" hidden="false" customHeight="false" outlineLevel="0" collapsed="false">
      <c r="A151" s="2" t="s">
        <v>733</v>
      </c>
    </row>
    <row r="152" customFormat="false" ht="15.75" hidden="false" customHeight="false" outlineLevel="0" collapsed="false">
      <c r="A152" s="2" t="s">
        <v>806</v>
      </c>
    </row>
    <row r="153" customFormat="false" ht="15.75" hidden="false" customHeight="false" outlineLevel="0" collapsed="false">
      <c r="A153" s="2" t="n">
        <v>91</v>
      </c>
    </row>
    <row r="154" customFormat="false" ht="15.75" hidden="false" customHeight="false" outlineLevel="0" collapsed="false">
      <c r="A154" s="2" t="s">
        <v>807</v>
      </c>
    </row>
    <row r="155" customFormat="false" ht="15.75" hidden="false" customHeight="false" outlineLevel="0" collapsed="false">
      <c r="A155" s="2" t="s">
        <v>733</v>
      </c>
    </row>
    <row r="156" customFormat="false" ht="15.75" hidden="false" customHeight="false" outlineLevel="0" collapsed="false">
      <c r="A156" s="2" t="s">
        <v>808</v>
      </c>
    </row>
    <row r="157" customFormat="false" ht="15.75" hidden="false" customHeight="false" outlineLevel="0" collapsed="false">
      <c r="A157" s="2" t="n">
        <v>127</v>
      </c>
    </row>
    <row r="158" customFormat="false" ht="15.75" hidden="false" customHeight="false" outlineLevel="0" collapsed="false">
      <c r="A158" s="2" t="s">
        <v>809</v>
      </c>
    </row>
    <row r="159" customFormat="false" ht="15.75" hidden="false" customHeight="false" outlineLevel="0" collapsed="false">
      <c r="A159" s="2" t="s">
        <v>733</v>
      </c>
    </row>
    <row r="160" customFormat="false" ht="15.75" hidden="false" customHeight="false" outlineLevel="0" collapsed="false">
      <c r="A160" s="2" t="s">
        <v>810</v>
      </c>
    </row>
    <row r="161" customFormat="false" ht="15.75" hidden="false" customHeight="false" outlineLevel="0" collapsed="false">
      <c r="A161" s="2" t="n">
        <v>92</v>
      </c>
    </row>
    <row r="162" customFormat="false" ht="15.75" hidden="false" customHeight="false" outlineLevel="0" collapsed="false">
      <c r="A162" s="2" t="s">
        <v>811</v>
      </c>
    </row>
    <row r="163" customFormat="false" ht="15.75" hidden="false" customHeight="false" outlineLevel="0" collapsed="false">
      <c r="A163" s="2" t="s">
        <v>733</v>
      </c>
    </row>
    <row r="164" customFormat="false" ht="15.75" hidden="false" customHeight="false" outlineLevel="0" collapsed="false">
      <c r="A164" s="2" t="s">
        <v>812</v>
      </c>
    </row>
    <row r="165" customFormat="false" ht="15.75" hidden="false" customHeight="false" outlineLevel="0" collapsed="false">
      <c r="A165" s="2" t="n">
        <v>128</v>
      </c>
    </row>
    <row r="166" customFormat="false" ht="15.75" hidden="false" customHeight="false" outlineLevel="0" collapsed="false">
      <c r="A166" s="2" t="s">
        <v>813</v>
      </c>
    </row>
    <row r="167" customFormat="false" ht="15.75" hidden="false" customHeight="false" outlineLevel="0" collapsed="false">
      <c r="A167" s="2" t="s">
        <v>733</v>
      </c>
    </row>
    <row r="168" customFormat="false" ht="15.75" hidden="false" customHeight="false" outlineLevel="0" collapsed="false">
      <c r="A168" s="2" t="s">
        <v>814</v>
      </c>
    </row>
    <row r="169" customFormat="false" ht="15.75" hidden="false" customHeight="false" outlineLevel="0" collapsed="false">
      <c r="A169" s="2" t="n">
        <v>93</v>
      </c>
    </row>
    <row r="170" customFormat="false" ht="15.75" hidden="false" customHeight="false" outlineLevel="0" collapsed="false">
      <c r="A170" s="2" t="s">
        <v>815</v>
      </c>
    </row>
    <row r="171" customFormat="false" ht="15.75" hidden="false" customHeight="false" outlineLevel="0" collapsed="false">
      <c r="A171" s="2" t="s">
        <v>733</v>
      </c>
    </row>
    <row r="172" customFormat="false" ht="15.75" hidden="false" customHeight="false" outlineLevel="0" collapsed="false">
      <c r="A172" s="2" t="s">
        <v>816</v>
      </c>
    </row>
    <row r="173" customFormat="false" ht="15.75" hidden="false" customHeight="false" outlineLevel="0" collapsed="false">
      <c r="A173" s="2" t="n">
        <v>129</v>
      </c>
    </row>
    <row r="174" customFormat="false" ht="15.75" hidden="false" customHeight="false" outlineLevel="0" collapsed="false">
      <c r="A174" s="2" t="s">
        <v>817</v>
      </c>
    </row>
    <row r="175" customFormat="false" ht="15.75" hidden="false" customHeight="false" outlineLevel="0" collapsed="false">
      <c r="A175" s="2" t="s">
        <v>733</v>
      </c>
    </row>
    <row r="176" customFormat="false" ht="15.75" hidden="false" customHeight="false" outlineLevel="0" collapsed="false">
      <c r="A176" s="2" t="s">
        <v>818</v>
      </c>
    </row>
    <row r="177" customFormat="false" ht="15.75" hidden="false" customHeight="false" outlineLevel="0" collapsed="false">
      <c r="A177" s="2" t="n">
        <v>94</v>
      </c>
    </row>
    <row r="178" customFormat="false" ht="15.75" hidden="false" customHeight="false" outlineLevel="0" collapsed="false">
      <c r="A178" s="2" t="s">
        <v>819</v>
      </c>
    </row>
    <row r="179" customFormat="false" ht="15.75" hidden="false" customHeight="false" outlineLevel="0" collapsed="false">
      <c r="A179" s="2" t="s">
        <v>733</v>
      </c>
    </row>
    <row r="180" customFormat="false" ht="15.75" hidden="false" customHeight="false" outlineLevel="0" collapsed="false">
      <c r="A180" s="2" t="s">
        <v>820</v>
      </c>
    </row>
    <row r="181" customFormat="false" ht="15.75" hidden="false" customHeight="false" outlineLevel="0" collapsed="false">
      <c r="A181" s="2" t="n">
        <v>130</v>
      </c>
    </row>
    <row r="182" customFormat="false" ht="15.75" hidden="false" customHeight="false" outlineLevel="0" collapsed="false">
      <c r="A182" s="2" t="s">
        <v>821</v>
      </c>
    </row>
    <row r="183" customFormat="false" ht="15.75" hidden="false" customHeight="false" outlineLevel="0" collapsed="false">
      <c r="A183" s="2" t="s">
        <v>733</v>
      </c>
    </row>
    <row r="184" customFormat="false" ht="15.75" hidden="false" customHeight="false" outlineLevel="0" collapsed="false">
      <c r="A184" s="2" t="s">
        <v>818</v>
      </c>
    </row>
    <row r="185" customFormat="false" ht="15.75" hidden="false" customHeight="false" outlineLevel="0" collapsed="false">
      <c r="A185" s="2" t="n">
        <v>95</v>
      </c>
    </row>
    <row r="186" customFormat="false" ht="15.75" hidden="false" customHeight="false" outlineLevel="0" collapsed="false">
      <c r="A186" s="2" t="s">
        <v>822</v>
      </c>
    </row>
    <row r="187" customFormat="false" ht="15.75" hidden="false" customHeight="false" outlineLevel="0" collapsed="false">
      <c r="A187" s="2" t="s">
        <v>733</v>
      </c>
    </row>
    <row r="188" customFormat="false" ht="15.75" hidden="false" customHeight="false" outlineLevel="0" collapsed="false">
      <c r="A188" s="2" t="s">
        <v>823</v>
      </c>
    </row>
    <row r="189" customFormat="false" ht="15.75" hidden="false" customHeight="false" outlineLevel="0" collapsed="false">
      <c r="A189" s="2" t="n">
        <v>131</v>
      </c>
    </row>
    <row r="190" customFormat="false" ht="15.75" hidden="false" customHeight="false" outlineLevel="0" collapsed="false">
      <c r="A190" s="2" t="s">
        <v>824</v>
      </c>
    </row>
    <row r="191" customFormat="false" ht="15.75" hidden="false" customHeight="false" outlineLevel="0" collapsed="false">
      <c r="A191" s="2" t="s">
        <v>733</v>
      </c>
    </row>
    <row r="192" customFormat="false" ht="15.75" hidden="false" customHeight="false" outlineLevel="0" collapsed="false">
      <c r="A192" s="2" t="s">
        <v>825</v>
      </c>
    </row>
    <row r="193" customFormat="false" ht="15.75" hidden="false" customHeight="false" outlineLevel="0" collapsed="false">
      <c r="A193" s="2" t="n">
        <v>96</v>
      </c>
    </row>
    <row r="194" customFormat="false" ht="15.75" hidden="false" customHeight="false" outlineLevel="0" collapsed="false">
      <c r="A194" s="2" t="s">
        <v>826</v>
      </c>
    </row>
    <row r="195" customFormat="false" ht="15.75" hidden="false" customHeight="false" outlineLevel="0" collapsed="false">
      <c r="A195" s="2" t="s">
        <v>733</v>
      </c>
    </row>
    <row r="196" customFormat="false" ht="15.75" hidden="false" customHeight="false" outlineLevel="0" collapsed="false">
      <c r="A196" s="2" t="s">
        <v>827</v>
      </c>
    </row>
    <row r="197" customFormat="false" ht="15.75" hidden="false" customHeight="false" outlineLevel="0" collapsed="false">
      <c r="A197" s="2" t="n">
        <v>132</v>
      </c>
    </row>
    <row r="198" customFormat="false" ht="15.75" hidden="false" customHeight="false" outlineLevel="0" collapsed="false">
      <c r="A198" s="2" t="s">
        <v>828</v>
      </c>
    </row>
    <row r="199" customFormat="false" ht="15.75" hidden="false" customHeight="false" outlineLevel="0" collapsed="false">
      <c r="A199" s="2" t="s">
        <v>733</v>
      </c>
    </row>
    <row r="200" customFormat="false" ht="15.75" hidden="false" customHeight="false" outlineLevel="0" collapsed="false">
      <c r="A200" s="2" t="s">
        <v>829</v>
      </c>
    </row>
    <row r="201" customFormat="false" ht="15.75" hidden="false" customHeight="false" outlineLevel="0" collapsed="false">
      <c r="A201" s="2" t="n">
        <v>97</v>
      </c>
    </row>
    <row r="202" customFormat="false" ht="15.75" hidden="false" customHeight="false" outlineLevel="0" collapsed="false">
      <c r="A202" s="2" t="s">
        <v>830</v>
      </c>
    </row>
    <row r="203" customFormat="false" ht="15.75" hidden="false" customHeight="false" outlineLevel="0" collapsed="false">
      <c r="A203" s="2" t="s">
        <v>733</v>
      </c>
    </row>
    <row r="204" customFormat="false" ht="15.75" hidden="false" customHeight="false" outlineLevel="0" collapsed="false">
      <c r="A204" s="2" t="s">
        <v>831</v>
      </c>
    </row>
    <row r="205" customFormat="false" ht="15.75" hidden="false" customHeight="false" outlineLevel="0" collapsed="false">
      <c r="A205" s="2" t="n">
        <v>133</v>
      </c>
    </row>
    <row r="206" customFormat="false" ht="15.75" hidden="false" customHeight="false" outlineLevel="0" collapsed="false">
      <c r="A206" s="2" t="s">
        <v>832</v>
      </c>
    </row>
    <row r="207" customFormat="false" ht="15.75" hidden="false" customHeight="false" outlineLevel="0" collapsed="false">
      <c r="A207" s="2" t="s">
        <v>733</v>
      </c>
    </row>
    <row r="208" customFormat="false" ht="15.75" hidden="false" customHeight="false" outlineLevel="0" collapsed="false">
      <c r="A208" s="2" t="s">
        <v>833</v>
      </c>
    </row>
    <row r="209" customFormat="false" ht="15.75" hidden="false" customHeight="false" outlineLevel="0" collapsed="false">
      <c r="A209" s="2" t="n">
        <v>98</v>
      </c>
    </row>
    <row r="210" customFormat="false" ht="15.75" hidden="false" customHeight="false" outlineLevel="0" collapsed="false">
      <c r="A210" s="2" t="s">
        <v>834</v>
      </c>
    </row>
    <row r="211" customFormat="false" ht="15.75" hidden="false" customHeight="false" outlineLevel="0" collapsed="false">
      <c r="A211" s="2" t="s">
        <v>733</v>
      </c>
    </row>
    <row r="212" customFormat="false" ht="15.75" hidden="false" customHeight="false" outlineLevel="0" collapsed="false">
      <c r="A212" s="2" t="s">
        <v>835</v>
      </c>
    </row>
    <row r="213" customFormat="false" ht="15.75" hidden="false" customHeight="false" outlineLevel="0" collapsed="false">
      <c r="A213" s="2" t="n">
        <v>134</v>
      </c>
    </row>
    <row r="214" customFormat="false" ht="15.75" hidden="false" customHeight="false" outlineLevel="0" collapsed="false">
      <c r="A214" s="2" t="s">
        <v>836</v>
      </c>
    </row>
    <row r="215" customFormat="false" ht="15.75" hidden="false" customHeight="false" outlineLevel="0" collapsed="false">
      <c r="A215" s="2" t="s">
        <v>837</v>
      </c>
    </row>
    <row r="216" customFormat="false" ht="15.75" hidden="false" customHeight="false" outlineLevel="0" collapsed="false">
      <c r="A216" s="2" t="s">
        <v>838</v>
      </c>
    </row>
    <row r="217" customFormat="false" ht="15.75" hidden="false" customHeight="false" outlineLevel="0" collapsed="false">
      <c r="A217" s="2" t="n">
        <v>99</v>
      </c>
    </row>
    <row r="218" customFormat="false" ht="15.75" hidden="false" customHeight="false" outlineLevel="0" collapsed="false">
      <c r="A218" s="2" t="s">
        <v>839</v>
      </c>
    </row>
    <row r="219" customFormat="false" ht="15.75" hidden="false" customHeight="false" outlineLevel="0" collapsed="false">
      <c r="A219" s="2" t="s">
        <v>733</v>
      </c>
    </row>
    <row r="220" customFormat="false" ht="15.75" hidden="false" customHeight="false" outlineLevel="0" collapsed="false">
      <c r="A220" s="2" t="s">
        <v>840</v>
      </c>
    </row>
    <row r="221" customFormat="false" ht="15.75" hidden="false" customHeight="false" outlineLevel="0" collapsed="false">
      <c r="A221" s="2" t="n">
        <v>135</v>
      </c>
    </row>
    <row r="222" customFormat="false" ht="15.75" hidden="false" customHeight="false" outlineLevel="0" collapsed="false">
      <c r="A222" s="2" t="s">
        <v>841</v>
      </c>
    </row>
    <row r="223" customFormat="false" ht="15.75" hidden="false" customHeight="false" outlineLevel="0" collapsed="false">
      <c r="A223" s="2" t="s">
        <v>837</v>
      </c>
    </row>
    <row r="224" customFormat="false" ht="15.75" hidden="false" customHeight="false" outlineLevel="0" collapsed="false">
      <c r="A224" s="2" t="s">
        <v>842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n">
        <v>100</v>
      </c>
    </row>
    <row r="2" customFormat="false" ht="15.75" hidden="false" customHeight="false" outlineLevel="0" collapsed="false">
      <c r="A2" s="2" t="s">
        <v>843</v>
      </c>
    </row>
    <row r="3" customFormat="false" ht="15.75" hidden="false" customHeight="false" outlineLevel="0" collapsed="false">
      <c r="A3" s="2" t="s">
        <v>733</v>
      </c>
    </row>
    <row r="4" customFormat="false" ht="15.75" hidden="false" customHeight="false" outlineLevel="0" collapsed="false">
      <c r="A4" s="2" t="s">
        <v>844</v>
      </c>
    </row>
    <row r="5" customFormat="false" ht="15.75" hidden="false" customHeight="false" outlineLevel="0" collapsed="false">
      <c r="A5" s="2" t="n">
        <v>101</v>
      </c>
    </row>
    <row r="6" customFormat="false" ht="15.75" hidden="false" customHeight="false" outlineLevel="0" collapsed="false">
      <c r="A6" s="2" t="s">
        <v>845</v>
      </c>
    </row>
    <row r="7" customFormat="false" ht="15.75" hidden="false" customHeight="false" outlineLevel="0" collapsed="false">
      <c r="A7" s="2" t="s">
        <v>733</v>
      </c>
    </row>
    <row r="8" customFormat="false" ht="15.75" hidden="false" customHeight="false" outlineLevel="0" collapsed="false">
      <c r="A8" s="2" t="s">
        <v>846</v>
      </c>
    </row>
    <row r="9" customFormat="false" ht="15.75" hidden="false" customHeight="false" outlineLevel="0" collapsed="false">
      <c r="A9" s="2" t="n">
        <v>102</v>
      </c>
    </row>
    <row r="10" customFormat="false" ht="15.75" hidden="false" customHeight="false" outlineLevel="0" collapsed="false">
      <c r="A10" s="2" t="s">
        <v>847</v>
      </c>
    </row>
    <row r="11" customFormat="false" ht="15.75" hidden="false" customHeight="false" outlineLevel="0" collapsed="false">
      <c r="A11" s="2" t="s">
        <v>733</v>
      </c>
    </row>
    <row r="12" customFormat="false" ht="15.75" hidden="false" customHeight="false" outlineLevel="0" collapsed="false">
      <c r="A12" s="2" t="s">
        <v>848</v>
      </c>
    </row>
    <row r="13" customFormat="false" ht="15.75" hidden="false" customHeight="false" outlineLevel="0" collapsed="false">
      <c r="A13" s="2" t="n">
        <v>103</v>
      </c>
    </row>
    <row r="14" customFormat="false" ht="15.75" hidden="false" customHeight="false" outlineLevel="0" collapsed="false">
      <c r="A14" s="2" t="s">
        <v>849</v>
      </c>
    </row>
    <row r="15" customFormat="false" ht="15.75" hidden="false" customHeight="false" outlineLevel="0" collapsed="false">
      <c r="A15" s="2" t="s">
        <v>733</v>
      </c>
    </row>
    <row r="16" customFormat="false" ht="15.75" hidden="false" customHeight="false" outlineLevel="0" collapsed="false">
      <c r="A16" s="2" t="s">
        <v>850</v>
      </c>
    </row>
    <row r="17" customFormat="false" ht="15.75" hidden="false" customHeight="false" outlineLevel="0" collapsed="false">
      <c r="A17" s="2" t="n">
        <v>104</v>
      </c>
    </row>
    <row r="18" customFormat="false" ht="15.75" hidden="false" customHeight="false" outlineLevel="0" collapsed="false">
      <c r="A18" s="2" t="s">
        <v>851</v>
      </c>
    </row>
    <row r="19" customFormat="false" ht="15.75" hidden="false" customHeight="false" outlineLevel="0" collapsed="false">
      <c r="A19" s="2" t="s">
        <v>733</v>
      </c>
    </row>
    <row r="20" customFormat="false" ht="15.75" hidden="false" customHeight="false" outlineLevel="0" collapsed="false">
      <c r="A20" s="2" t="s">
        <v>852</v>
      </c>
    </row>
    <row r="21" customFormat="false" ht="15.75" hidden="false" customHeight="false" outlineLevel="0" collapsed="false">
      <c r="A21" s="2" t="n">
        <v>105</v>
      </c>
    </row>
    <row r="22" customFormat="false" ht="15.75" hidden="false" customHeight="false" outlineLevel="0" collapsed="false">
      <c r="A22" s="2" t="s">
        <v>853</v>
      </c>
    </row>
    <row r="23" customFormat="false" ht="15.75" hidden="false" customHeight="false" outlineLevel="0" collapsed="false">
      <c r="A23" s="2" t="s">
        <v>733</v>
      </c>
    </row>
    <row r="24" customFormat="false" ht="15.75" hidden="false" customHeight="false" outlineLevel="0" collapsed="false">
      <c r="A24" s="2" t="s">
        <v>854</v>
      </c>
    </row>
    <row r="25" customFormat="false" ht="15.75" hidden="false" customHeight="false" outlineLevel="0" collapsed="false">
      <c r="A25" s="2" t="n">
        <v>106</v>
      </c>
    </row>
    <row r="26" customFormat="false" ht="15.75" hidden="false" customHeight="false" outlineLevel="0" collapsed="false">
      <c r="A26" s="2" t="s">
        <v>855</v>
      </c>
    </row>
    <row r="27" customFormat="false" ht="15.75" hidden="false" customHeight="false" outlineLevel="0" collapsed="false">
      <c r="A27" s="2" t="s">
        <v>733</v>
      </c>
    </row>
    <row r="28" customFormat="false" ht="15.75" hidden="false" customHeight="false" outlineLevel="0" collapsed="false">
      <c r="A28" s="2" t="s">
        <v>856</v>
      </c>
    </row>
    <row r="29" customFormat="false" ht="15.75" hidden="false" customHeight="false" outlineLevel="0" collapsed="false">
      <c r="A29" s="2" t="n">
        <v>107</v>
      </c>
    </row>
    <row r="30" customFormat="false" ht="15.75" hidden="false" customHeight="false" outlineLevel="0" collapsed="false">
      <c r="A30" s="2" t="s">
        <v>857</v>
      </c>
    </row>
    <row r="31" customFormat="false" ht="15.75" hidden="false" customHeight="false" outlineLevel="0" collapsed="false">
      <c r="A31" s="2" t="s">
        <v>733</v>
      </c>
    </row>
    <row r="32" customFormat="false" ht="15.75" hidden="false" customHeight="false" outlineLevel="0" collapsed="false">
      <c r="A32" s="2" t="s">
        <v>858</v>
      </c>
    </row>
    <row r="33" customFormat="false" ht="15.75" hidden="false" customHeight="false" outlineLevel="0" collapsed="false">
      <c r="A33" s="2" t="n">
        <v>108</v>
      </c>
    </row>
    <row r="34" customFormat="false" ht="15.75" hidden="false" customHeight="false" outlineLevel="0" collapsed="false">
      <c r="A34" s="2" t="s">
        <v>859</v>
      </c>
    </row>
    <row r="35" customFormat="false" ht="15.75" hidden="false" customHeight="false" outlineLevel="0" collapsed="false">
      <c r="A35" s="2" t="s">
        <v>733</v>
      </c>
    </row>
    <row r="36" customFormat="false" ht="15.75" hidden="false" customHeight="false" outlineLevel="0" collapsed="false">
      <c r="A36" s="2" t="s">
        <v>860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4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s">
        <v>585</v>
      </c>
    </row>
    <row r="2" customFormat="false" ht="15.75" hidden="false" customHeight="false" outlineLevel="0" collapsed="false">
      <c r="A2" s="2" t="s">
        <v>569</v>
      </c>
    </row>
    <row r="3" customFormat="false" ht="15.75" hidden="false" customHeight="false" outlineLevel="0" collapsed="false">
      <c r="A3" s="2" t="s">
        <v>586</v>
      </c>
    </row>
    <row r="4" customFormat="false" ht="15.75" hidden="false" customHeight="false" outlineLevel="0" collapsed="false">
      <c r="A4" s="2" t="s">
        <v>861</v>
      </c>
    </row>
    <row r="5" customFormat="false" ht="15.75" hidden="false" customHeight="false" outlineLevel="0" collapsed="false">
      <c r="A5" s="2" t="s">
        <v>585</v>
      </c>
    </row>
    <row r="6" customFormat="false" ht="15.75" hidden="false" customHeight="false" outlineLevel="0" collapsed="false">
      <c r="A6" s="2" t="s">
        <v>569</v>
      </c>
    </row>
    <row r="7" customFormat="false" ht="15.75" hidden="false" customHeight="false" outlineLevel="0" collapsed="false">
      <c r="A7" s="2" t="s">
        <v>586</v>
      </c>
    </row>
    <row r="8" customFormat="false" ht="15.75" hidden="false" customHeight="false" outlineLevel="0" collapsed="false">
      <c r="A8" s="2" t="s">
        <v>861</v>
      </c>
    </row>
    <row r="9" customFormat="false" ht="15.75" hidden="false" customHeight="false" outlineLevel="0" collapsed="false">
      <c r="A9" s="2" t="n">
        <v>1</v>
      </c>
    </row>
    <row r="10" customFormat="false" ht="15.75" hidden="false" customHeight="false" outlineLevel="0" collapsed="false">
      <c r="A10" s="2" t="s">
        <v>862</v>
      </c>
    </row>
    <row r="11" customFormat="false" ht="15.75" hidden="false" customHeight="false" outlineLevel="0" collapsed="false">
      <c r="A11" s="2" t="s">
        <v>589</v>
      </c>
    </row>
    <row r="12" customFormat="false" ht="15.75" hidden="false" customHeight="false" outlineLevel="0" collapsed="false">
      <c r="A12" s="2" t="s">
        <v>590</v>
      </c>
    </row>
    <row r="13" customFormat="false" ht="15.75" hidden="false" customHeight="false" outlineLevel="0" collapsed="false">
      <c r="A13" s="2" t="n">
        <v>62</v>
      </c>
    </row>
    <row r="14" customFormat="false" ht="15.75" hidden="false" customHeight="false" outlineLevel="0" collapsed="false">
      <c r="A14" s="2" t="s">
        <v>863</v>
      </c>
    </row>
    <row r="15" customFormat="false" ht="15.75" hidden="false" customHeight="false" outlineLevel="0" collapsed="false">
      <c r="A15" s="2" t="s">
        <v>592</v>
      </c>
    </row>
    <row r="16" customFormat="false" ht="15.75" hidden="false" customHeight="false" outlineLevel="0" collapsed="false">
      <c r="A16" s="2" t="s">
        <v>864</v>
      </c>
    </row>
    <row r="17" customFormat="false" ht="15.75" hidden="false" customHeight="false" outlineLevel="0" collapsed="false">
      <c r="A17" s="2" t="n">
        <v>2</v>
      </c>
    </row>
    <row r="18" customFormat="false" ht="15.75" hidden="false" customHeight="false" outlineLevel="0" collapsed="false">
      <c r="A18" s="2" t="s">
        <v>865</v>
      </c>
    </row>
    <row r="19" customFormat="false" ht="15.75" hidden="false" customHeight="false" outlineLevel="0" collapsed="false">
      <c r="A19" s="2" t="s">
        <v>589</v>
      </c>
    </row>
    <row r="20" customFormat="false" ht="15.75" hidden="false" customHeight="false" outlineLevel="0" collapsed="false">
      <c r="A20" s="2" t="s">
        <v>866</v>
      </c>
    </row>
    <row r="21" customFormat="false" ht="15.75" hidden="false" customHeight="false" outlineLevel="0" collapsed="false">
      <c r="A21" s="2" t="n">
        <v>63</v>
      </c>
    </row>
    <row r="22" customFormat="false" ht="15.75" hidden="false" customHeight="false" outlineLevel="0" collapsed="false">
      <c r="A22" s="2" t="s">
        <v>867</v>
      </c>
    </row>
    <row r="23" customFormat="false" ht="15.75" hidden="false" customHeight="false" outlineLevel="0" collapsed="false">
      <c r="A23" s="2" t="s">
        <v>592</v>
      </c>
    </row>
    <row r="24" customFormat="false" ht="15.75" hidden="false" customHeight="false" outlineLevel="0" collapsed="false">
      <c r="A24" s="2" t="s">
        <v>868</v>
      </c>
    </row>
    <row r="25" customFormat="false" ht="15.75" hidden="false" customHeight="false" outlineLevel="0" collapsed="false">
      <c r="A25" s="2" t="n">
        <v>3</v>
      </c>
    </row>
    <row r="26" customFormat="false" ht="15.75" hidden="false" customHeight="false" outlineLevel="0" collapsed="false">
      <c r="A26" s="2" t="s">
        <v>869</v>
      </c>
    </row>
    <row r="27" customFormat="false" ht="15.75" hidden="false" customHeight="false" outlineLevel="0" collapsed="false">
      <c r="A27" s="2" t="s">
        <v>595</v>
      </c>
    </row>
    <row r="28" customFormat="false" ht="15.75" hidden="false" customHeight="false" outlineLevel="0" collapsed="false">
      <c r="A28" s="2" t="s">
        <v>870</v>
      </c>
    </row>
    <row r="29" customFormat="false" ht="15.75" hidden="false" customHeight="false" outlineLevel="0" collapsed="false">
      <c r="A29" s="2" t="n">
        <v>64</v>
      </c>
    </row>
    <row r="30" customFormat="false" ht="15.75" hidden="false" customHeight="false" outlineLevel="0" collapsed="false">
      <c r="A30" s="2" t="s">
        <v>871</v>
      </c>
    </row>
    <row r="31" customFormat="false" ht="15.75" hidden="false" customHeight="false" outlineLevel="0" collapsed="false">
      <c r="A31" s="2" t="s">
        <v>592</v>
      </c>
    </row>
    <row r="32" customFormat="false" ht="15.75" hidden="false" customHeight="false" outlineLevel="0" collapsed="false">
      <c r="A32" s="2" t="s">
        <v>872</v>
      </c>
    </row>
    <row r="33" customFormat="false" ht="15.75" hidden="false" customHeight="false" outlineLevel="0" collapsed="false">
      <c r="A33" s="2" t="n">
        <v>4</v>
      </c>
    </row>
    <row r="34" customFormat="false" ht="15.75" hidden="false" customHeight="false" outlineLevel="0" collapsed="false">
      <c r="A34" s="2" t="s">
        <v>873</v>
      </c>
    </row>
    <row r="35" customFormat="false" ht="15.75" hidden="false" customHeight="false" outlineLevel="0" collapsed="false">
      <c r="A35" s="2" t="s">
        <v>595</v>
      </c>
    </row>
    <row r="36" customFormat="false" ht="15.75" hidden="false" customHeight="false" outlineLevel="0" collapsed="false">
      <c r="A36" s="2" t="s">
        <v>874</v>
      </c>
    </row>
    <row r="37" customFormat="false" ht="15.75" hidden="false" customHeight="false" outlineLevel="0" collapsed="false">
      <c r="A37" s="2" t="n">
        <v>65</v>
      </c>
    </row>
    <row r="38" customFormat="false" ht="15.75" hidden="false" customHeight="false" outlineLevel="0" collapsed="false">
      <c r="A38" s="2" t="s">
        <v>875</v>
      </c>
    </row>
    <row r="39" customFormat="false" ht="15.75" hidden="false" customHeight="false" outlineLevel="0" collapsed="false">
      <c r="A39" s="2" t="s">
        <v>592</v>
      </c>
    </row>
    <row r="40" customFormat="false" ht="15.75" hidden="false" customHeight="false" outlineLevel="0" collapsed="false">
      <c r="A40" s="2" t="s">
        <v>876</v>
      </c>
    </row>
    <row r="41" customFormat="false" ht="15.75" hidden="false" customHeight="false" outlineLevel="0" collapsed="false">
      <c r="A41" s="2" t="n">
        <v>5</v>
      </c>
    </row>
    <row r="42" customFormat="false" ht="15.75" hidden="false" customHeight="false" outlineLevel="0" collapsed="false">
      <c r="A42" s="2" t="s">
        <v>877</v>
      </c>
    </row>
    <row r="43" customFormat="false" ht="15.75" hidden="false" customHeight="false" outlineLevel="0" collapsed="false">
      <c r="A43" s="2" t="s">
        <v>595</v>
      </c>
    </row>
    <row r="44" customFormat="false" ht="15.75" hidden="false" customHeight="false" outlineLevel="0" collapsed="false">
      <c r="A44" s="2" t="s">
        <v>878</v>
      </c>
    </row>
    <row r="45" customFormat="false" ht="15.75" hidden="false" customHeight="false" outlineLevel="0" collapsed="false">
      <c r="A45" s="2" t="n">
        <v>66</v>
      </c>
    </row>
    <row r="46" customFormat="false" ht="15.75" hidden="false" customHeight="false" outlineLevel="0" collapsed="false">
      <c r="A46" s="2" t="s">
        <v>879</v>
      </c>
    </row>
    <row r="47" customFormat="false" ht="15.75" hidden="false" customHeight="false" outlineLevel="0" collapsed="false">
      <c r="A47" s="2" t="s">
        <v>592</v>
      </c>
    </row>
    <row r="48" customFormat="false" ht="15.75" hidden="false" customHeight="false" outlineLevel="0" collapsed="false">
      <c r="A48" s="2" t="s">
        <v>880</v>
      </c>
    </row>
    <row r="49" customFormat="false" ht="15.75" hidden="false" customHeight="false" outlineLevel="0" collapsed="false">
      <c r="A49" s="2" t="n">
        <v>6</v>
      </c>
    </row>
    <row r="50" customFormat="false" ht="15.75" hidden="false" customHeight="false" outlineLevel="0" collapsed="false">
      <c r="A50" s="2" t="s">
        <v>881</v>
      </c>
    </row>
    <row r="51" customFormat="false" ht="15.75" hidden="false" customHeight="false" outlineLevel="0" collapsed="false">
      <c r="A51" s="2" t="s">
        <v>595</v>
      </c>
    </row>
    <row r="52" customFormat="false" ht="15.75" hidden="false" customHeight="false" outlineLevel="0" collapsed="false">
      <c r="A52" s="2" t="s">
        <v>882</v>
      </c>
    </row>
    <row r="53" customFormat="false" ht="15.75" hidden="false" customHeight="false" outlineLevel="0" collapsed="false">
      <c r="A53" s="2" t="n">
        <v>67</v>
      </c>
    </row>
    <row r="54" customFormat="false" ht="15.75" hidden="false" customHeight="false" outlineLevel="0" collapsed="false">
      <c r="A54" s="2" t="s">
        <v>883</v>
      </c>
    </row>
    <row r="55" customFormat="false" ht="15.75" hidden="false" customHeight="false" outlineLevel="0" collapsed="false">
      <c r="A55" s="2" t="s">
        <v>592</v>
      </c>
    </row>
    <row r="56" customFormat="false" ht="15.75" hidden="false" customHeight="false" outlineLevel="0" collapsed="false">
      <c r="A56" s="2" t="s">
        <v>884</v>
      </c>
    </row>
    <row r="57" customFormat="false" ht="15.75" hidden="false" customHeight="false" outlineLevel="0" collapsed="false">
      <c r="A57" s="2" t="n">
        <v>7</v>
      </c>
    </row>
    <row r="58" customFormat="false" ht="15.75" hidden="false" customHeight="false" outlineLevel="0" collapsed="false">
      <c r="A58" s="2" t="s">
        <v>885</v>
      </c>
    </row>
    <row r="59" customFormat="false" ht="15.75" hidden="false" customHeight="false" outlineLevel="0" collapsed="false">
      <c r="A59" s="2" t="s">
        <v>595</v>
      </c>
    </row>
    <row r="60" customFormat="false" ht="15.75" hidden="false" customHeight="false" outlineLevel="0" collapsed="false">
      <c r="A60" s="2" t="s">
        <v>886</v>
      </c>
    </row>
    <row r="61" customFormat="false" ht="15.75" hidden="false" customHeight="false" outlineLevel="0" collapsed="false">
      <c r="A61" s="2" t="n">
        <v>68</v>
      </c>
    </row>
    <row r="62" customFormat="false" ht="15.75" hidden="false" customHeight="false" outlineLevel="0" collapsed="false">
      <c r="A62" s="2" t="s">
        <v>887</v>
      </c>
    </row>
    <row r="63" customFormat="false" ht="15.75" hidden="false" customHeight="false" outlineLevel="0" collapsed="false">
      <c r="A63" s="2" t="s">
        <v>592</v>
      </c>
    </row>
    <row r="64" customFormat="false" ht="15.75" hidden="false" customHeight="false" outlineLevel="0" collapsed="false">
      <c r="A64" s="2" t="s">
        <v>888</v>
      </c>
    </row>
    <row r="65" customFormat="false" ht="15.75" hidden="false" customHeight="false" outlineLevel="0" collapsed="false">
      <c r="A65" s="2" t="n">
        <v>8</v>
      </c>
    </row>
    <row r="66" customFormat="false" ht="15.75" hidden="false" customHeight="false" outlineLevel="0" collapsed="false">
      <c r="A66" s="2" t="s">
        <v>889</v>
      </c>
    </row>
    <row r="67" customFormat="false" ht="15.75" hidden="false" customHeight="false" outlineLevel="0" collapsed="false">
      <c r="A67" s="2" t="s">
        <v>595</v>
      </c>
    </row>
    <row r="68" customFormat="false" ht="15.75" hidden="false" customHeight="false" outlineLevel="0" collapsed="false">
      <c r="A68" s="2" t="s">
        <v>890</v>
      </c>
    </row>
    <row r="69" customFormat="false" ht="15.75" hidden="false" customHeight="false" outlineLevel="0" collapsed="false">
      <c r="A69" s="2" t="n">
        <v>69</v>
      </c>
    </row>
    <row r="70" customFormat="false" ht="15.75" hidden="false" customHeight="false" outlineLevel="0" collapsed="false">
      <c r="A70" s="2" t="s">
        <v>891</v>
      </c>
    </row>
    <row r="71" customFormat="false" ht="15.75" hidden="false" customHeight="false" outlineLevel="0" collapsed="false">
      <c r="A71" s="2" t="s">
        <v>592</v>
      </c>
    </row>
    <row r="72" customFormat="false" ht="15.75" hidden="false" customHeight="false" outlineLevel="0" collapsed="false">
      <c r="A72" s="2" t="s">
        <v>892</v>
      </c>
    </row>
    <row r="73" customFormat="false" ht="15.75" hidden="false" customHeight="false" outlineLevel="0" collapsed="false">
      <c r="A73" s="2" t="n">
        <v>9</v>
      </c>
    </row>
    <row r="74" customFormat="false" ht="15.75" hidden="false" customHeight="false" outlineLevel="0" collapsed="false">
      <c r="A74" s="2" t="s">
        <v>893</v>
      </c>
    </row>
    <row r="75" customFormat="false" ht="15.75" hidden="false" customHeight="false" outlineLevel="0" collapsed="false">
      <c r="A75" s="2" t="s">
        <v>595</v>
      </c>
    </row>
    <row r="76" customFormat="false" ht="15.75" hidden="false" customHeight="false" outlineLevel="0" collapsed="false">
      <c r="A76" s="2" t="s">
        <v>894</v>
      </c>
    </row>
    <row r="77" customFormat="false" ht="15.75" hidden="false" customHeight="false" outlineLevel="0" collapsed="false">
      <c r="A77" s="2" t="n">
        <v>70</v>
      </c>
    </row>
    <row r="78" customFormat="false" ht="15.75" hidden="false" customHeight="false" outlineLevel="0" collapsed="false">
      <c r="A78" s="2" t="s">
        <v>895</v>
      </c>
    </row>
    <row r="79" customFormat="false" ht="15.75" hidden="false" customHeight="false" outlineLevel="0" collapsed="false">
      <c r="A79" s="2" t="s">
        <v>592</v>
      </c>
    </row>
    <row r="80" customFormat="false" ht="15.75" hidden="false" customHeight="false" outlineLevel="0" collapsed="false">
      <c r="A80" s="2" t="s">
        <v>896</v>
      </c>
    </row>
    <row r="81" customFormat="false" ht="15.75" hidden="false" customHeight="false" outlineLevel="0" collapsed="false">
      <c r="A81" s="2" t="n">
        <v>10</v>
      </c>
    </row>
    <row r="82" customFormat="false" ht="15.75" hidden="false" customHeight="false" outlineLevel="0" collapsed="false">
      <c r="A82" s="2" t="s">
        <v>897</v>
      </c>
    </row>
    <row r="83" customFormat="false" ht="15.75" hidden="false" customHeight="false" outlineLevel="0" collapsed="false">
      <c r="A83" s="2" t="s">
        <v>595</v>
      </c>
    </row>
    <row r="84" customFormat="false" ht="15.75" hidden="false" customHeight="false" outlineLevel="0" collapsed="false">
      <c r="A84" s="2" t="s">
        <v>898</v>
      </c>
    </row>
    <row r="85" customFormat="false" ht="15.75" hidden="false" customHeight="false" outlineLevel="0" collapsed="false">
      <c r="A85" s="2" t="n">
        <v>71</v>
      </c>
    </row>
    <row r="86" customFormat="false" ht="15.75" hidden="false" customHeight="false" outlineLevel="0" collapsed="false">
      <c r="A86" s="2" t="s">
        <v>899</v>
      </c>
    </row>
    <row r="87" customFormat="false" ht="15.75" hidden="false" customHeight="false" outlineLevel="0" collapsed="false">
      <c r="A87" s="2" t="s">
        <v>592</v>
      </c>
    </row>
    <row r="88" customFormat="false" ht="15.75" hidden="false" customHeight="false" outlineLevel="0" collapsed="false">
      <c r="A88" s="2" t="s">
        <v>900</v>
      </c>
    </row>
    <row r="89" customFormat="false" ht="15.75" hidden="false" customHeight="false" outlineLevel="0" collapsed="false">
      <c r="A89" s="2" t="n">
        <v>11</v>
      </c>
    </row>
    <row r="90" customFormat="false" ht="15.75" hidden="false" customHeight="false" outlineLevel="0" collapsed="false">
      <c r="A90" s="2" t="s">
        <v>901</v>
      </c>
    </row>
    <row r="91" customFormat="false" ht="15.75" hidden="false" customHeight="false" outlineLevel="0" collapsed="false">
      <c r="A91" s="2" t="s">
        <v>595</v>
      </c>
    </row>
    <row r="92" customFormat="false" ht="15.75" hidden="false" customHeight="false" outlineLevel="0" collapsed="false">
      <c r="A92" s="2" t="s">
        <v>902</v>
      </c>
    </row>
    <row r="93" customFormat="false" ht="15.75" hidden="false" customHeight="false" outlineLevel="0" collapsed="false">
      <c r="A93" s="2" t="n">
        <v>72</v>
      </c>
    </row>
    <row r="94" customFormat="false" ht="15.75" hidden="false" customHeight="false" outlineLevel="0" collapsed="false">
      <c r="A94" s="2" t="s">
        <v>903</v>
      </c>
    </row>
    <row r="95" customFormat="false" ht="15.75" hidden="false" customHeight="false" outlineLevel="0" collapsed="false">
      <c r="A95" s="2" t="s">
        <v>592</v>
      </c>
    </row>
    <row r="96" customFormat="false" ht="15.75" hidden="false" customHeight="false" outlineLevel="0" collapsed="false">
      <c r="A96" s="2" t="s">
        <v>904</v>
      </c>
    </row>
    <row r="97" customFormat="false" ht="15.75" hidden="false" customHeight="false" outlineLevel="0" collapsed="false">
      <c r="A97" s="2" t="n">
        <v>12</v>
      </c>
    </row>
    <row r="98" customFormat="false" ht="15.75" hidden="false" customHeight="false" outlineLevel="0" collapsed="false">
      <c r="A98" s="2" t="s">
        <v>905</v>
      </c>
    </row>
    <row r="99" customFormat="false" ht="15.75" hidden="false" customHeight="false" outlineLevel="0" collapsed="false">
      <c r="A99" s="2" t="s">
        <v>595</v>
      </c>
    </row>
    <row r="100" customFormat="false" ht="15.75" hidden="false" customHeight="false" outlineLevel="0" collapsed="false">
      <c r="A100" s="2" t="s">
        <v>906</v>
      </c>
    </row>
    <row r="101" customFormat="false" ht="15.75" hidden="false" customHeight="false" outlineLevel="0" collapsed="false">
      <c r="A101" s="2" t="n">
        <v>73</v>
      </c>
    </row>
    <row r="102" customFormat="false" ht="15.75" hidden="false" customHeight="false" outlineLevel="0" collapsed="false">
      <c r="A102" s="2" t="s">
        <v>907</v>
      </c>
    </row>
    <row r="103" customFormat="false" ht="15.75" hidden="false" customHeight="false" outlineLevel="0" collapsed="false">
      <c r="A103" s="2" t="s">
        <v>592</v>
      </c>
    </row>
    <row r="104" customFormat="false" ht="15.75" hidden="false" customHeight="false" outlineLevel="0" collapsed="false">
      <c r="A104" s="2" t="s">
        <v>908</v>
      </c>
    </row>
    <row r="105" customFormat="false" ht="15.75" hidden="false" customHeight="false" outlineLevel="0" collapsed="false">
      <c r="A105" s="2" t="n">
        <v>13</v>
      </c>
    </row>
    <row r="106" customFormat="false" ht="15.75" hidden="false" customHeight="false" outlineLevel="0" collapsed="false">
      <c r="A106" s="2" t="s">
        <v>909</v>
      </c>
    </row>
    <row r="107" customFormat="false" ht="15.75" hidden="false" customHeight="false" outlineLevel="0" collapsed="false">
      <c r="A107" s="2" t="s">
        <v>595</v>
      </c>
    </row>
    <row r="108" customFormat="false" ht="15.75" hidden="false" customHeight="false" outlineLevel="0" collapsed="false">
      <c r="A108" s="2" t="s">
        <v>910</v>
      </c>
    </row>
    <row r="109" customFormat="false" ht="15.75" hidden="false" customHeight="false" outlineLevel="0" collapsed="false">
      <c r="A109" s="2" t="n">
        <v>74</v>
      </c>
    </row>
    <row r="110" customFormat="false" ht="15.75" hidden="false" customHeight="false" outlineLevel="0" collapsed="false">
      <c r="A110" s="2" t="s">
        <v>911</v>
      </c>
    </row>
    <row r="111" customFormat="false" ht="15.75" hidden="false" customHeight="false" outlineLevel="0" collapsed="false">
      <c r="A111" s="2" t="s">
        <v>592</v>
      </c>
    </row>
    <row r="112" customFormat="false" ht="15.75" hidden="false" customHeight="false" outlineLevel="0" collapsed="false">
      <c r="A112" s="2" t="s">
        <v>912</v>
      </c>
    </row>
    <row r="113" customFormat="false" ht="15.75" hidden="false" customHeight="false" outlineLevel="0" collapsed="false">
      <c r="A113" s="2" t="n">
        <v>14</v>
      </c>
    </row>
    <row r="114" customFormat="false" ht="15.75" hidden="false" customHeight="false" outlineLevel="0" collapsed="false">
      <c r="A114" s="2" t="s">
        <v>913</v>
      </c>
    </row>
    <row r="115" customFormat="false" ht="15.75" hidden="false" customHeight="false" outlineLevel="0" collapsed="false">
      <c r="A115" s="2" t="s">
        <v>595</v>
      </c>
    </row>
    <row r="116" customFormat="false" ht="15.75" hidden="false" customHeight="false" outlineLevel="0" collapsed="false">
      <c r="A116" s="2" t="s">
        <v>914</v>
      </c>
    </row>
    <row r="117" customFormat="false" ht="15.75" hidden="false" customHeight="false" outlineLevel="0" collapsed="false">
      <c r="A117" s="2" t="n">
        <v>75</v>
      </c>
    </row>
    <row r="118" customFormat="false" ht="15.75" hidden="false" customHeight="false" outlineLevel="0" collapsed="false">
      <c r="A118" s="2" t="s">
        <v>915</v>
      </c>
    </row>
    <row r="119" customFormat="false" ht="15.75" hidden="false" customHeight="false" outlineLevel="0" collapsed="false">
      <c r="A119" s="2" t="s">
        <v>592</v>
      </c>
    </row>
    <row r="120" customFormat="false" ht="15.75" hidden="false" customHeight="false" outlineLevel="0" collapsed="false">
      <c r="A120" s="2" t="s">
        <v>916</v>
      </c>
    </row>
    <row r="121" customFormat="false" ht="15.75" hidden="false" customHeight="false" outlineLevel="0" collapsed="false">
      <c r="A121" s="2" t="n">
        <v>15</v>
      </c>
    </row>
    <row r="122" customFormat="false" ht="15.75" hidden="false" customHeight="false" outlineLevel="0" collapsed="false">
      <c r="A122" s="2" t="s">
        <v>917</v>
      </c>
    </row>
    <row r="123" customFormat="false" ht="15.75" hidden="false" customHeight="false" outlineLevel="0" collapsed="false">
      <c r="A123" s="2" t="s">
        <v>595</v>
      </c>
    </row>
    <row r="124" customFormat="false" ht="15.75" hidden="false" customHeight="false" outlineLevel="0" collapsed="false">
      <c r="A124" s="2" t="s">
        <v>918</v>
      </c>
    </row>
    <row r="125" customFormat="false" ht="15.75" hidden="false" customHeight="false" outlineLevel="0" collapsed="false">
      <c r="A125" s="2" t="n">
        <v>76</v>
      </c>
    </row>
    <row r="126" customFormat="false" ht="15.75" hidden="false" customHeight="false" outlineLevel="0" collapsed="false">
      <c r="A126" s="2" t="s">
        <v>919</v>
      </c>
    </row>
    <row r="127" customFormat="false" ht="15.75" hidden="false" customHeight="false" outlineLevel="0" collapsed="false">
      <c r="A127" s="2" t="s">
        <v>592</v>
      </c>
    </row>
    <row r="128" customFormat="false" ht="15.75" hidden="false" customHeight="false" outlineLevel="0" collapsed="false">
      <c r="A128" s="2" t="s">
        <v>920</v>
      </c>
    </row>
    <row r="129" customFormat="false" ht="15.75" hidden="false" customHeight="false" outlineLevel="0" collapsed="false">
      <c r="A129" s="2" t="n">
        <v>16</v>
      </c>
    </row>
    <row r="130" customFormat="false" ht="15.75" hidden="false" customHeight="false" outlineLevel="0" collapsed="false">
      <c r="A130" s="2" t="s">
        <v>921</v>
      </c>
    </row>
    <row r="131" customFormat="false" ht="15.75" hidden="false" customHeight="false" outlineLevel="0" collapsed="false">
      <c r="A131" s="2" t="s">
        <v>595</v>
      </c>
    </row>
    <row r="132" customFormat="false" ht="15.75" hidden="false" customHeight="false" outlineLevel="0" collapsed="false">
      <c r="A132" s="2" t="s">
        <v>922</v>
      </c>
    </row>
    <row r="133" customFormat="false" ht="15.75" hidden="false" customHeight="false" outlineLevel="0" collapsed="false">
      <c r="A133" s="2" t="n">
        <v>77</v>
      </c>
    </row>
    <row r="134" customFormat="false" ht="15.75" hidden="false" customHeight="false" outlineLevel="0" collapsed="false">
      <c r="A134" s="2" t="s">
        <v>923</v>
      </c>
    </row>
    <row r="135" customFormat="false" ht="15.75" hidden="false" customHeight="false" outlineLevel="0" collapsed="false">
      <c r="A135" s="2" t="s">
        <v>592</v>
      </c>
    </row>
    <row r="136" customFormat="false" ht="15.75" hidden="false" customHeight="false" outlineLevel="0" collapsed="false">
      <c r="A136" s="2" t="s">
        <v>924</v>
      </c>
    </row>
    <row r="137" customFormat="false" ht="15.75" hidden="false" customHeight="false" outlineLevel="0" collapsed="false">
      <c r="A137" s="2" t="n">
        <v>17</v>
      </c>
    </row>
    <row r="138" customFormat="false" ht="15.75" hidden="false" customHeight="false" outlineLevel="0" collapsed="false">
      <c r="A138" s="2" t="s">
        <v>925</v>
      </c>
    </row>
    <row r="139" customFormat="false" ht="15.75" hidden="false" customHeight="false" outlineLevel="0" collapsed="false">
      <c r="A139" s="2" t="s">
        <v>595</v>
      </c>
    </row>
    <row r="140" customFormat="false" ht="15.75" hidden="false" customHeight="false" outlineLevel="0" collapsed="false">
      <c r="A140" s="2" t="s">
        <v>926</v>
      </c>
    </row>
    <row r="141" customFormat="false" ht="15.75" hidden="false" customHeight="false" outlineLevel="0" collapsed="false">
      <c r="A141" s="2" t="n">
        <v>78</v>
      </c>
    </row>
    <row r="142" customFormat="false" ht="15.75" hidden="false" customHeight="false" outlineLevel="0" collapsed="false">
      <c r="A142" s="2" t="s">
        <v>927</v>
      </c>
    </row>
    <row r="143" customFormat="false" ht="15.75" hidden="false" customHeight="false" outlineLevel="0" collapsed="false">
      <c r="A143" s="2" t="s">
        <v>592</v>
      </c>
    </row>
    <row r="144" customFormat="false" ht="15.75" hidden="false" customHeight="false" outlineLevel="0" collapsed="false">
      <c r="A144" s="2" t="s">
        <v>928</v>
      </c>
    </row>
    <row r="145" customFormat="false" ht="15.75" hidden="false" customHeight="false" outlineLevel="0" collapsed="false">
      <c r="A145" s="2" t="n">
        <v>18</v>
      </c>
    </row>
    <row r="146" customFormat="false" ht="15.75" hidden="false" customHeight="false" outlineLevel="0" collapsed="false">
      <c r="A146" s="2" t="s">
        <v>929</v>
      </c>
    </row>
    <row r="147" customFormat="false" ht="15.75" hidden="false" customHeight="false" outlineLevel="0" collapsed="false">
      <c r="A147" s="2" t="s">
        <v>595</v>
      </c>
    </row>
    <row r="148" customFormat="false" ht="15.75" hidden="false" customHeight="false" outlineLevel="0" collapsed="false">
      <c r="A148" s="2" t="s">
        <v>930</v>
      </c>
    </row>
    <row r="149" customFormat="false" ht="15.75" hidden="false" customHeight="false" outlineLevel="0" collapsed="false">
      <c r="A149" s="2" t="n">
        <v>79</v>
      </c>
    </row>
    <row r="150" customFormat="false" ht="15.75" hidden="false" customHeight="false" outlineLevel="0" collapsed="false">
      <c r="A150" s="2" t="s">
        <v>931</v>
      </c>
    </row>
    <row r="151" customFormat="false" ht="15.75" hidden="false" customHeight="false" outlineLevel="0" collapsed="false">
      <c r="A151" s="2" t="s">
        <v>592</v>
      </c>
    </row>
    <row r="152" customFormat="false" ht="15.75" hidden="false" customHeight="false" outlineLevel="0" collapsed="false">
      <c r="A152" s="2" t="s">
        <v>932</v>
      </c>
    </row>
    <row r="153" customFormat="false" ht="15.75" hidden="false" customHeight="false" outlineLevel="0" collapsed="false">
      <c r="A153" s="2" t="n">
        <v>19</v>
      </c>
    </row>
    <row r="154" customFormat="false" ht="15.75" hidden="false" customHeight="false" outlineLevel="0" collapsed="false">
      <c r="A154" s="2" t="s">
        <v>933</v>
      </c>
    </row>
    <row r="155" customFormat="false" ht="15.75" hidden="false" customHeight="false" outlineLevel="0" collapsed="false">
      <c r="A155" s="2" t="s">
        <v>595</v>
      </c>
    </row>
    <row r="156" customFormat="false" ht="15.75" hidden="false" customHeight="false" outlineLevel="0" collapsed="false">
      <c r="A156" s="2" t="s">
        <v>934</v>
      </c>
    </row>
    <row r="157" customFormat="false" ht="15.75" hidden="false" customHeight="false" outlineLevel="0" collapsed="false">
      <c r="A157" s="2" t="n">
        <v>80</v>
      </c>
    </row>
    <row r="158" customFormat="false" ht="15.75" hidden="false" customHeight="false" outlineLevel="0" collapsed="false">
      <c r="A158" s="2" t="s">
        <v>935</v>
      </c>
    </row>
    <row r="159" customFormat="false" ht="15.75" hidden="false" customHeight="false" outlineLevel="0" collapsed="false">
      <c r="A159" s="2" t="s">
        <v>592</v>
      </c>
    </row>
    <row r="160" customFormat="false" ht="15.75" hidden="false" customHeight="false" outlineLevel="0" collapsed="false">
      <c r="A160" s="2" t="s">
        <v>936</v>
      </c>
    </row>
    <row r="161" customFormat="false" ht="15.75" hidden="false" customHeight="false" outlineLevel="0" collapsed="false">
      <c r="A161" s="2" t="n">
        <v>20</v>
      </c>
    </row>
    <row r="162" customFormat="false" ht="15.75" hidden="false" customHeight="false" outlineLevel="0" collapsed="false">
      <c r="A162" s="2" t="s">
        <v>937</v>
      </c>
    </row>
    <row r="163" customFormat="false" ht="15.75" hidden="false" customHeight="false" outlineLevel="0" collapsed="false">
      <c r="A163" s="2" t="s">
        <v>595</v>
      </c>
    </row>
    <row r="164" customFormat="false" ht="15.75" hidden="false" customHeight="false" outlineLevel="0" collapsed="false">
      <c r="A164" s="2" t="s">
        <v>938</v>
      </c>
    </row>
    <row r="165" customFormat="false" ht="15.75" hidden="false" customHeight="false" outlineLevel="0" collapsed="false">
      <c r="A165" s="2" t="n">
        <v>81</v>
      </c>
    </row>
    <row r="166" customFormat="false" ht="15.75" hidden="false" customHeight="false" outlineLevel="0" collapsed="false">
      <c r="A166" s="2" t="s">
        <v>939</v>
      </c>
    </row>
    <row r="167" customFormat="false" ht="15.75" hidden="false" customHeight="false" outlineLevel="0" collapsed="false">
      <c r="A167" s="2" t="s">
        <v>592</v>
      </c>
    </row>
    <row r="168" customFormat="false" ht="15.75" hidden="false" customHeight="false" outlineLevel="0" collapsed="false">
      <c r="A168" s="2" t="s">
        <v>940</v>
      </c>
    </row>
    <row r="169" customFormat="false" ht="15.75" hidden="false" customHeight="false" outlineLevel="0" collapsed="false">
      <c r="A169" s="2" t="n">
        <v>21</v>
      </c>
    </row>
    <row r="170" customFormat="false" ht="15.75" hidden="false" customHeight="false" outlineLevel="0" collapsed="false">
      <c r="A170" s="2" t="s">
        <v>941</v>
      </c>
    </row>
    <row r="171" customFormat="false" ht="15.75" hidden="false" customHeight="false" outlineLevel="0" collapsed="false">
      <c r="A171" s="2" t="s">
        <v>595</v>
      </c>
    </row>
    <row r="172" customFormat="false" ht="15.75" hidden="false" customHeight="false" outlineLevel="0" collapsed="false">
      <c r="A172" s="2" t="s">
        <v>942</v>
      </c>
    </row>
    <row r="173" customFormat="false" ht="15.75" hidden="false" customHeight="false" outlineLevel="0" collapsed="false">
      <c r="A173" s="2" t="n">
        <v>82</v>
      </c>
    </row>
    <row r="174" customFormat="false" ht="15.75" hidden="false" customHeight="false" outlineLevel="0" collapsed="false">
      <c r="A174" s="2" t="s">
        <v>943</v>
      </c>
    </row>
    <row r="175" customFormat="false" ht="15.75" hidden="false" customHeight="false" outlineLevel="0" collapsed="false">
      <c r="A175" s="2" t="s">
        <v>592</v>
      </c>
    </row>
    <row r="176" customFormat="false" ht="15.75" hidden="false" customHeight="false" outlineLevel="0" collapsed="false">
      <c r="A176" s="2" t="s">
        <v>944</v>
      </c>
    </row>
    <row r="177" customFormat="false" ht="15.75" hidden="false" customHeight="false" outlineLevel="0" collapsed="false">
      <c r="A177" s="2" t="n">
        <v>22</v>
      </c>
    </row>
    <row r="178" customFormat="false" ht="15.75" hidden="false" customHeight="false" outlineLevel="0" collapsed="false">
      <c r="A178" s="2" t="s">
        <v>945</v>
      </c>
    </row>
    <row r="179" customFormat="false" ht="15.75" hidden="false" customHeight="false" outlineLevel="0" collapsed="false">
      <c r="A179" s="2" t="s">
        <v>595</v>
      </c>
    </row>
    <row r="180" customFormat="false" ht="15.75" hidden="false" customHeight="false" outlineLevel="0" collapsed="false">
      <c r="A180" s="2" t="s">
        <v>946</v>
      </c>
    </row>
    <row r="181" customFormat="false" ht="15.75" hidden="false" customHeight="false" outlineLevel="0" collapsed="false">
      <c r="A181" s="2" t="n">
        <v>83</v>
      </c>
    </row>
    <row r="182" customFormat="false" ht="15.75" hidden="false" customHeight="false" outlineLevel="0" collapsed="false">
      <c r="A182" s="2" t="s">
        <v>947</v>
      </c>
    </row>
    <row r="183" customFormat="false" ht="15.75" hidden="false" customHeight="false" outlineLevel="0" collapsed="false">
      <c r="A183" s="2" t="s">
        <v>592</v>
      </c>
    </row>
    <row r="184" customFormat="false" ht="15.75" hidden="false" customHeight="false" outlineLevel="0" collapsed="false">
      <c r="A184" s="2" t="s">
        <v>948</v>
      </c>
    </row>
    <row r="185" customFormat="false" ht="15.75" hidden="false" customHeight="false" outlineLevel="0" collapsed="false">
      <c r="A185" s="2" t="n">
        <v>23</v>
      </c>
    </row>
    <row r="186" customFormat="false" ht="15.75" hidden="false" customHeight="false" outlineLevel="0" collapsed="false">
      <c r="A186" s="2" t="s">
        <v>949</v>
      </c>
    </row>
    <row r="187" customFormat="false" ht="15.75" hidden="false" customHeight="false" outlineLevel="0" collapsed="false">
      <c r="A187" s="2" t="s">
        <v>595</v>
      </c>
    </row>
    <row r="188" customFormat="false" ht="15.75" hidden="false" customHeight="false" outlineLevel="0" collapsed="false">
      <c r="A188" s="2" t="s">
        <v>950</v>
      </c>
    </row>
    <row r="189" customFormat="false" ht="15.75" hidden="false" customHeight="false" outlineLevel="0" collapsed="false">
      <c r="A189" s="2" t="n">
        <v>84</v>
      </c>
    </row>
    <row r="190" customFormat="false" ht="15.75" hidden="false" customHeight="false" outlineLevel="0" collapsed="false">
      <c r="A190" s="2" t="s">
        <v>951</v>
      </c>
    </row>
    <row r="191" customFormat="false" ht="15.75" hidden="false" customHeight="false" outlineLevel="0" collapsed="false">
      <c r="A191" s="2" t="s">
        <v>592</v>
      </c>
    </row>
    <row r="192" customFormat="false" ht="15.75" hidden="false" customHeight="false" outlineLevel="0" collapsed="false">
      <c r="A192" s="2" t="s">
        <v>952</v>
      </c>
    </row>
    <row r="193" customFormat="false" ht="15.75" hidden="false" customHeight="false" outlineLevel="0" collapsed="false">
      <c r="A193" s="2" t="n">
        <v>24</v>
      </c>
    </row>
    <row r="194" customFormat="false" ht="15.75" hidden="false" customHeight="false" outlineLevel="0" collapsed="false">
      <c r="A194" s="2" t="s">
        <v>953</v>
      </c>
    </row>
    <row r="195" customFormat="false" ht="15.75" hidden="false" customHeight="false" outlineLevel="0" collapsed="false">
      <c r="A195" s="2" t="s">
        <v>595</v>
      </c>
    </row>
    <row r="196" customFormat="false" ht="15.75" hidden="false" customHeight="false" outlineLevel="0" collapsed="false">
      <c r="A196" s="2" t="s">
        <v>954</v>
      </c>
    </row>
    <row r="197" customFormat="false" ht="15.75" hidden="false" customHeight="false" outlineLevel="0" collapsed="false">
      <c r="A197" s="2" t="n">
        <v>85</v>
      </c>
    </row>
    <row r="198" customFormat="false" ht="15.75" hidden="false" customHeight="false" outlineLevel="0" collapsed="false">
      <c r="A198" s="2" t="s">
        <v>955</v>
      </c>
    </row>
    <row r="199" customFormat="false" ht="15.75" hidden="false" customHeight="false" outlineLevel="0" collapsed="false">
      <c r="A199" s="2" t="s">
        <v>592</v>
      </c>
    </row>
    <row r="200" customFormat="false" ht="15.75" hidden="false" customHeight="false" outlineLevel="0" collapsed="false">
      <c r="A200" s="2" t="s">
        <v>646</v>
      </c>
    </row>
    <row r="201" customFormat="false" ht="15.75" hidden="false" customHeight="false" outlineLevel="0" collapsed="false">
      <c r="A201" s="2" t="n">
        <v>25</v>
      </c>
    </row>
    <row r="202" customFormat="false" ht="15.75" hidden="false" customHeight="false" outlineLevel="0" collapsed="false">
      <c r="A202" s="2" t="s">
        <v>956</v>
      </c>
    </row>
    <row r="203" customFormat="false" ht="15.75" hidden="false" customHeight="false" outlineLevel="0" collapsed="false">
      <c r="A203" s="2" t="s">
        <v>595</v>
      </c>
    </row>
    <row r="204" customFormat="false" ht="15.75" hidden="false" customHeight="false" outlineLevel="0" collapsed="false">
      <c r="A204" s="2" t="s">
        <v>957</v>
      </c>
    </row>
    <row r="205" customFormat="false" ht="15.75" hidden="false" customHeight="false" outlineLevel="0" collapsed="false">
      <c r="A205" s="2" t="n">
        <v>86</v>
      </c>
    </row>
    <row r="206" customFormat="false" ht="15.75" hidden="false" customHeight="false" outlineLevel="0" collapsed="false">
      <c r="A206" s="2" t="s">
        <v>958</v>
      </c>
    </row>
    <row r="207" customFormat="false" ht="15.75" hidden="false" customHeight="false" outlineLevel="0" collapsed="false">
      <c r="A207" s="2" t="s">
        <v>592</v>
      </c>
    </row>
    <row r="208" customFormat="false" ht="15.75" hidden="false" customHeight="false" outlineLevel="0" collapsed="false">
      <c r="A208" s="2" t="s">
        <v>959</v>
      </c>
    </row>
    <row r="209" customFormat="false" ht="15.75" hidden="false" customHeight="false" outlineLevel="0" collapsed="false">
      <c r="A209" s="2" t="n">
        <v>26</v>
      </c>
    </row>
    <row r="210" customFormat="false" ht="15.75" hidden="false" customHeight="false" outlineLevel="0" collapsed="false">
      <c r="A210" s="2" t="s">
        <v>960</v>
      </c>
    </row>
    <row r="211" customFormat="false" ht="15.75" hidden="false" customHeight="false" outlineLevel="0" collapsed="false">
      <c r="A211" s="2" t="s">
        <v>595</v>
      </c>
    </row>
    <row r="212" customFormat="false" ht="15.75" hidden="false" customHeight="false" outlineLevel="0" collapsed="false">
      <c r="A212" s="2" t="s">
        <v>961</v>
      </c>
    </row>
    <row r="213" customFormat="false" ht="15.75" hidden="false" customHeight="false" outlineLevel="0" collapsed="false">
      <c r="A213" s="2" t="n">
        <v>87</v>
      </c>
    </row>
    <row r="214" customFormat="false" ht="15.75" hidden="false" customHeight="false" outlineLevel="0" collapsed="false">
      <c r="A214" s="2" t="s">
        <v>962</v>
      </c>
    </row>
    <row r="215" customFormat="false" ht="15.75" hidden="false" customHeight="false" outlineLevel="0" collapsed="false">
      <c r="A215" s="2" t="s">
        <v>592</v>
      </c>
    </row>
    <row r="216" customFormat="false" ht="15.75" hidden="false" customHeight="false" outlineLevel="0" collapsed="false">
      <c r="A216" s="2" t="s">
        <v>963</v>
      </c>
    </row>
    <row r="217" customFormat="false" ht="15.75" hidden="false" customHeight="false" outlineLevel="0" collapsed="false">
      <c r="A217" s="2" t="n">
        <v>27</v>
      </c>
    </row>
    <row r="218" customFormat="false" ht="15.75" hidden="false" customHeight="false" outlineLevel="0" collapsed="false">
      <c r="A218" s="2" t="s">
        <v>964</v>
      </c>
    </row>
    <row r="219" customFormat="false" ht="15.75" hidden="false" customHeight="false" outlineLevel="0" collapsed="false">
      <c r="A219" s="2" t="s">
        <v>595</v>
      </c>
    </row>
    <row r="220" customFormat="false" ht="15.75" hidden="false" customHeight="false" outlineLevel="0" collapsed="false">
      <c r="A220" s="2" t="s">
        <v>965</v>
      </c>
    </row>
    <row r="221" customFormat="false" ht="15.75" hidden="false" customHeight="false" outlineLevel="0" collapsed="false">
      <c r="A221" s="2" t="n">
        <v>88</v>
      </c>
    </row>
    <row r="222" customFormat="false" ht="15.75" hidden="false" customHeight="false" outlineLevel="0" collapsed="false">
      <c r="A222" s="2" t="s">
        <v>966</v>
      </c>
    </row>
    <row r="223" customFormat="false" ht="15.75" hidden="false" customHeight="false" outlineLevel="0" collapsed="false">
      <c r="A223" s="2" t="s">
        <v>592</v>
      </c>
    </row>
    <row r="224" customFormat="false" ht="15.75" hidden="false" customHeight="false" outlineLevel="0" collapsed="false">
      <c r="A224" s="2" t="s">
        <v>967</v>
      </c>
    </row>
    <row r="225" customFormat="false" ht="15.75" hidden="false" customHeight="false" outlineLevel="0" collapsed="false">
      <c r="A225" s="2" t="n">
        <v>28</v>
      </c>
    </row>
    <row r="226" customFormat="false" ht="15.75" hidden="false" customHeight="false" outlineLevel="0" collapsed="false">
      <c r="A226" s="2" t="s">
        <v>968</v>
      </c>
    </row>
    <row r="227" customFormat="false" ht="15.75" hidden="false" customHeight="false" outlineLevel="0" collapsed="false">
      <c r="A227" s="2" t="s">
        <v>595</v>
      </c>
    </row>
    <row r="228" customFormat="false" ht="15.75" hidden="false" customHeight="false" outlineLevel="0" collapsed="false">
      <c r="A228" s="2" t="s">
        <v>969</v>
      </c>
    </row>
    <row r="229" customFormat="false" ht="15.75" hidden="false" customHeight="false" outlineLevel="0" collapsed="false">
      <c r="A229" s="2" t="n">
        <v>89</v>
      </c>
    </row>
    <row r="230" customFormat="false" ht="15.75" hidden="false" customHeight="false" outlineLevel="0" collapsed="false">
      <c r="A230" s="2" t="s">
        <v>970</v>
      </c>
    </row>
    <row r="231" customFormat="false" ht="15.75" hidden="false" customHeight="false" outlineLevel="0" collapsed="false">
      <c r="A231" s="2" t="s">
        <v>592</v>
      </c>
    </row>
    <row r="232" customFormat="false" ht="15.75" hidden="false" customHeight="false" outlineLevel="0" collapsed="false">
      <c r="A232" s="2" t="s">
        <v>971</v>
      </c>
    </row>
    <row r="233" customFormat="false" ht="15.75" hidden="false" customHeight="false" outlineLevel="0" collapsed="false">
      <c r="A233" s="2" t="n">
        <v>29</v>
      </c>
    </row>
    <row r="234" customFormat="false" ht="15.75" hidden="false" customHeight="false" outlineLevel="0" collapsed="false">
      <c r="A234" s="2" t="s">
        <v>972</v>
      </c>
    </row>
    <row r="235" customFormat="false" ht="15.75" hidden="false" customHeight="false" outlineLevel="0" collapsed="false">
      <c r="A235" s="2" t="s">
        <v>595</v>
      </c>
    </row>
    <row r="236" customFormat="false" ht="15.75" hidden="false" customHeight="false" outlineLevel="0" collapsed="false">
      <c r="A236" s="2" t="s">
        <v>973</v>
      </c>
    </row>
    <row r="237" customFormat="false" ht="15.75" hidden="false" customHeight="false" outlineLevel="0" collapsed="false">
      <c r="A237" s="2" t="n">
        <v>90</v>
      </c>
    </row>
    <row r="238" customFormat="false" ht="15.75" hidden="false" customHeight="false" outlineLevel="0" collapsed="false">
      <c r="A238" s="2" t="s">
        <v>974</v>
      </c>
    </row>
    <row r="239" customFormat="false" ht="15.75" hidden="false" customHeight="false" outlineLevel="0" collapsed="false">
      <c r="A239" s="2" t="s">
        <v>592</v>
      </c>
    </row>
    <row r="240" customFormat="false" ht="15.75" hidden="false" customHeight="false" outlineLevel="0" collapsed="false">
      <c r="A240" s="2" t="s">
        <v>975</v>
      </c>
    </row>
    <row r="241" customFormat="false" ht="15.75" hidden="false" customHeight="false" outlineLevel="0" collapsed="false">
      <c r="A241" s="2" t="n">
        <v>30</v>
      </c>
    </row>
    <row r="242" customFormat="false" ht="15.75" hidden="false" customHeight="false" outlineLevel="0" collapsed="false">
      <c r="A242" s="2" t="s">
        <v>976</v>
      </c>
    </row>
    <row r="243" customFormat="false" ht="15.75" hidden="false" customHeight="false" outlineLevel="0" collapsed="false">
      <c r="A243" s="2" t="s">
        <v>595</v>
      </c>
    </row>
    <row r="244" customFormat="false" ht="15.75" hidden="false" customHeight="false" outlineLevel="0" collapsed="false">
      <c r="A244" s="2" t="s">
        <v>977</v>
      </c>
    </row>
    <row r="245" customFormat="false" ht="15.75" hidden="false" customHeight="false" outlineLevel="0" collapsed="false">
      <c r="A245" s="2" t="n">
        <v>91</v>
      </c>
    </row>
    <row r="246" customFormat="false" ht="15.75" hidden="false" customHeight="false" outlineLevel="0" collapsed="false">
      <c r="A246" s="2" t="s">
        <v>978</v>
      </c>
    </row>
    <row r="247" customFormat="false" ht="15.75" hidden="false" customHeight="false" outlineLevel="0" collapsed="false">
      <c r="A247" s="2" t="s">
        <v>592</v>
      </c>
    </row>
    <row r="248" customFormat="false" ht="15.75" hidden="false" customHeight="false" outlineLevel="0" collapsed="false">
      <c r="A248" s="2" t="s">
        <v>979</v>
      </c>
    </row>
    <row r="249" customFormat="false" ht="15.75" hidden="false" customHeight="false" outlineLevel="0" collapsed="false">
      <c r="A249" s="2" t="n">
        <v>31</v>
      </c>
    </row>
    <row r="250" customFormat="false" ht="15.75" hidden="false" customHeight="false" outlineLevel="0" collapsed="false">
      <c r="A250" s="2" t="s">
        <v>980</v>
      </c>
    </row>
    <row r="251" customFormat="false" ht="15.75" hidden="false" customHeight="false" outlineLevel="0" collapsed="false">
      <c r="A251" s="2" t="s">
        <v>595</v>
      </c>
    </row>
    <row r="252" customFormat="false" ht="15.75" hidden="false" customHeight="false" outlineLevel="0" collapsed="false">
      <c r="A252" s="2" t="s">
        <v>981</v>
      </c>
    </row>
    <row r="253" customFormat="false" ht="15.75" hidden="false" customHeight="false" outlineLevel="0" collapsed="false">
      <c r="A253" s="2" t="n">
        <v>92</v>
      </c>
    </row>
    <row r="254" customFormat="false" ht="15.75" hidden="false" customHeight="false" outlineLevel="0" collapsed="false">
      <c r="A254" s="2" t="s">
        <v>982</v>
      </c>
    </row>
    <row r="255" customFormat="false" ht="15.75" hidden="false" customHeight="false" outlineLevel="0" collapsed="false">
      <c r="A255" s="2" t="s">
        <v>592</v>
      </c>
    </row>
    <row r="256" customFormat="false" ht="15.75" hidden="false" customHeight="false" outlineLevel="0" collapsed="false">
      <c r="A256" s="2" t="s">
        <v>983</v>
      </c>
    </row>
    <row r="257" customFormat="false" ht="15.75" hidden="false" customHeight="false" outlineLevel="0" collapsed="false">
      <c r="A257" s="2" t="n">
        <v>32</v>
      </c>
    </row>
    <row r="258" customFormat="false" ht="15.75" hidden="false" customHeight="false" outlineLevel="0" collapsed="false">
      <c r="A258" s="2" t="s">
        <v>984</v>
      </c>
    </row>
    <row r="259" customFormat="false" ht="15.75" hidden="false" customHeight="false" outlineLevel="0" collapsed="false">
      <c r="A259" s="2" t="s">
        <v>595</v>
      </c>
    </row>
    <row r="260" customFormat="false" ht="15.75" hidden="false" customHeight="false" outlineLevel="0" collapsed="false">
      <c r="A260" s="2" t="s">
        <v>985</v>
      </c>
    </row>
    <row r="261" customFormat="false" ht="15.75" hidden="false" customHeight="false" outlineLevel="0" collapsed="false">
      <c r="A261" s="2" t="n">
        <v>93</v>
      </c>
    </row>
    <row r="262" customFormat="false" ht="15.75" hidden="false" customHeight="false" outlineLevel="0" collapsed="false">
      <c r="A262" s="2" t="s">
        <v>986</v>
      </c>
    </row>
    <row r="263" customFormat="false" ht="15.75" hidden="false" customHeight="false" outlineLevel="0" collapsed="false">
      <c r="A263" s="2" t="s">
        <v>592</v>
      </c>
    </row>
    <row r="264" customFormat="false" ht="15.75" hidden="false" customHeight="false" outlineLevel="0" collapsed="false">
      <c r="A264" s="2" t="s">
        <v>987</v>
      </c>
    </row>
    <row r="265" customFormat="false" ht="15.75" hidden="false" customHeight="false" outlineLevel="0" collapsed="false">
      <c r="A265" s="2" t="n">
        <v>33</v>
      </c>
    </row>
    <row r="266" customFormat="false" ht="15.75" hidden="false" customHeight="false" outlineLevel="0" collapsed="false">
      <c r="A266" s="2" t="s">
        <v>988</v>
      </c>
    </row>
    <row r="267" customFormat="false" ht="15.75" hidden="false" customHeight="false" outlineLevel="0" collapsed="false">
      <c r="A267" s="2" t="s">
        <v>595</v>
      </c>
    </row>
    <row r="268" customFormat="false" ht="15.75" hidden="false" customHeight="false" outlineLevel="0" collapsed="false">
      <c r="A268" s="2" t="s">
        <v>989</v>
      </c>
    </row>
    <row r="269" customFormat="false" ht="15.75" hidden="false" customHeight="false" outlineLevel="0" collapsed="false">
      <c r="A269" s="2" t="n">
        <v>94</v>
      </c>
    </row>
    <row r="270" customFormat="false" ht="15.75" hidden="false" customHeight="false" outlineLevel="0" collapsed="false">
      <c r="A270" s="2" t="s">
        <v>990</v>
      </c>
    </row>
    <row r="271" customFormat="false" ht="15.75" hidden="false" customHeight="false" outlineLevel="0" collapsed="false">
      <c r="A271" s="2" t="s">
        <v>592</v>
      </c>
    </row>
    <row r="272" customFormat="false" ht="15.75" hidden="false" customHeight="false" outlineLevel="0" collapsed="false">
      <c r="A272" s="2" t="s">
        <v>991</v>
      </c>
    </row>
    <row r="273" customFormat="false" ht="15.75" hidden="false" customHeight="false" outlineLevel="0" collapsed="false">
      <c r="A273" s="2" t="n">
        <v>34</v>
      </c>
    </row>
    <row r="274" customFormat="false" ht="15.75" hidden="false" customHeight="false" outlineLevel="0" collapsed="false">
      <c r="A274" s="2" t="s">
        <v>992</v>
      </c>
    </row>
    <row r="275" customFormat="false" ht="15.75" hidden="false" customHeight="false" outlineLevel="0" collapsed="false">
      <c r="A275" s="2" t="s">
        <v>595</v>
      </c>
    </row>
    <row r="276" customFormat="false" ht="15.75" hidden="false" customHeight="false" outlineLevel="0" collapsed="false">
      <c r="A276" s="2" t="s">
        <v>993</v>
      </c>
    </row>
    <row r="277" customFormat="false" ht="15.75" hidden="false" customHeight="false" outlineLevel="0" collapsed="false">
      <c r="A277" s="2" t="n">
        <v>95</v>
      </c>
    </row>
    <row r="278" customFormat="false" ht="15.75" hidden="false" customHeight="false" outlineLevel="0" collapsed="false">
      <c r="A278" s="2" t="s">
        <v>994</v>
      </c>
    </row>
    <row r="279" customFormat="false" ht="15.75" hidden="false" customHeight="false" outlineLevel="0" collapsed="false">
      <c r="A279" s="2" t="s">
        <v>592</v>
      </c>
    </row>
    <row r="280" customFormat="false" ht="15.75" hidden="false" customHeight="false" outlineLevel="0" collapsed="false">
      <c r="A280" s="2" t="s">
        <v>995</v>
      </c>
    </row>
    <row r="281" customFormat="false" ht="15.75" hidden="false" customHeight="false" outlineLevel="0" collapsed="false">
      <c r="A281" s="2" t="n">
        <v>35</v>
      </c>
    </row>
    <row r="282" customFormat="false" ht="15.75" hidden="false" customHeight="false" outlineLevel="0" collapsed="false">
      <c r="A282" s="2" t="s">
        <v>996</v>
      </c>
    </row>
    <row r="283" customFormat="false" ht="15.75" hidden="false" customHeight="false" outlineLevel="0" collapsed="false">
      <c r="A283" s="2" t="s">
        <v>595</v>
      </c>
    </row>
    <row r="284" customFormat="false" ht="15.75" hidden="false" customHeight="false" outlineLevel="0" collapsed="false">
      <c r="A284" s="2" t="s">
        <v>997</v>
      </c>
    </row>
    <row r="285" customFormat="false" ht="15.75" hidden="false" customHeight="false" outlineLevel="0" collapsed="false">
      <c r="A285" s="2" t="n">
        <v>96</v>
      </c>
    </row>
    <row r="286" customFormat="false" ht="15.75" hidden="false" customHeight="false" outlineLevel="0" collapsed="false">
      <c r="A286" s="2" t="s">
        <v>998</v>
      </c>
    </row>
    <row r="287" customFormat="false" ht="15.75" hidden="false" customHeight="false" outlineLevel="0" collapsed="false">
      <c r="A287" s="2" t="s">
        <v>592</v>
      </c>
    </row>
    <row r="288" customFormat="false" ht="15.75" hidden="false" customHeight="false" outlineLevel="0" collapsed="false">
      <c r="A288" s="2" t="s">
        <v>999</v>
      </c>
    </row>
    <row r="289" customFormat="false" ht="15.75" hidden="false" customHeight="false" outlineLevel="0" collapsed="false">
      <c r="A289" s="2" t="n">
        <v>36</v>
      </c>
    </row>
    <row r="290" customFormat="false" ht="15.75" hidden="false" customHeight="false" outlineLevel="0" collapsed="false">
      <c r="A290" s="2" t="s">
        <v>1000</v>
      </c>
    </row>
    <row r="291" customFormat="false" ht="15.75" hidden="false" customHeight="false" outlineLevel="0" collapsed="false">
      <c r="A291" s="2" t="s">
        <v>595</v>
      </c>
    </row>
    <row r="292" customFormat="false" ht="15.75" hidden="false" customHeight="false" outlineLevel="0" collapsed="false">
      <c r="A292" s="2" t="s">
        <v>1001</v>
      </c>
    </row>
    <row r="293" customFormat="false" ht="15.75" hidden="false" customHeight="false" outlineLevel="0" collapsed="false">
      <c r="A293" s="2" t="n">
        <v>97</v>
      </c>
    </row>
    <row r="294" customFormat="false" ht="15.75" hidden="false" customHeight="false" outlineLevel="0" collapsed="false">
      <c r="A294" s="2" t="s">
        <v>1002</v>
      </c>
    </row>
    <row r="295" customFormat="false" ht="15.75" hidden="false" customHeight="false" outlineLevel="0" collapsed="false">
      <c r="A295" s="2" t="s">
        <v>592</v>
      </c>
    </row>
    <row r="296" customFormat="false" ht="15.75" hidden="false" customHeight="false" outlineLevel="0" collapsed="false">
      <c r="A296" s="2" t="s">
        <v>1003</v>
      </c>
    </row>
    <row r="297" customFormat="false" ht="15.75" hidden="false" customHeight="false" outlineLevel="0" collapsed="false">
      <c r="A297" s="2" t="n">
        <v>37</v>
      </c>
    </row>
    <row r="298" customFormat="false" ht="15.75" hidden="false" customHeight="false" outlineLevel="0" collapsed="false">
      <c r="A298" s="2" t="s">
        <v>1004</v>
      </c>
    </row>
    <row r="299" customFormat="false" ht="15.75" hidden="false" customHeight="false" outlineLevel="0" collapsed="false">
      <c r="A299" s="2" t="s">
        <v>595</v>
      </c>
    </row>
    <row r="300" customFormat="false" ht="15.75" hidden="false" customHeight="false" outlineLevel="0" collapsed="false">
      <c r="A300" s="2" t="s">
        <v>1005</v>
      </c>
    </row>
    <row r="301" customFormat="false" ht="15.75" hidden="false" customHeight="false" outlineLevel="0" collapsed="false">
      <c r="A301" s="2" t="n">
        <v>98</v>
      </c>
    </row>
    <row r="302" customFormat="false" ht="15.75" hidden="false" customHeight="false" outlineLevel="0" collapsed="false">
      <c r="A302" s="2" t="s">
        <v>1006</v>
      </c>
    </row>
    <row r="303" customFormat="false" ht="15.75" hidden="false" customHeight="false" outlineLevel="0" collapsed="false">
      <c r="A303" s="2" t="s">
        <v>592</v>
      </c>
    </row>
    <row r="304" customFormat="false" ht="15.75" hidden="false" customHeight="false" outlineLevel="0" collapsed="false">
      <c r="A304" s="2" t="s">
        <v>1007</v>
      </c>
    </row>
    <row r="305" customFormat="false" ht="15.75" hidden="false" customHeight="false" outlineLevel="0" collapsed="false">
      <c r="A305" s="2" t="n">
        <v>38</v>
      </c>
    </row>
    <row r="306" customFormat="false" ht="15.75" hidden="false" customHeight="false" outlineLevel="0" collapsed="false">
      <c r="A306" s="2" t="s">
        <v>1008</v>
      </c>
    </row>
    <row r="307" customFormat="false" ht="15.75" hidden="false" customHeight="false" outlineLevel="0" collapsed="false">
      <c r="A307" s="2" t="s">
        <v>595</v>
      </c>
    </row>
    <row r="308" customFormat="false" ht="15.75" hidden="false" customHeight="false" outlineLevel="0" collapsed="false">
      <c r="A308" s="2" t="s">
        <v>1009</v>
      </c>
    </row>
    <row r="309" customFormat="false" ht="15.75" hidden="false" customHeight="false" outlineLevel="0" collapsed="false">
      <c r="A309" s="2" t="n">
        <v>99</v>
      </c>
    </row>
    <row r="310" customFormat="false" ht="15.75" hidden="false" customHeight="false" outlineLevel="0" collapsed="false">
      <c r="A310" s="2" t="s">
        <v>1010</v>
      </c>
    </row>
    <row r="311" customFormat="false" ht="15.75" hidden="false" customHeight="false" outlineLevel="0" collapsed="false">
      <c r="A311" s="2" t="s">
        <v>592</v>
      </c>
    </row>
    <row r="312" customFormat="false" ht="15.75" hidden="false" customHeight="false" outlineLevel="0" collapsed="false">
      <c r="A312" s="2" t="s">
        <v>1011</v>
      </c>
    </row>
    <row r="313" customFormat="false" ht="15.75" hidden="false" customHeight="false" outlineLevel="0" collapsed="false">
      <c r="A313" s="2" t="n">
        <v>39</v>
      </c>
    </row>
    <row r="314" customFormat="false" ht="15.75" hidden="false" customHeight="false" outlineLevel="0" collapsed="false">
      <c r="A314" s="2" t="s">
        <v>1012</v>
      </c>
    </row>
    <row r="315" customFormat="false" ht="15.75" hidden="false" customHeight="false" outlineLevel="0" collapsed="false">
      <c r="A315" s="2" t="s">
        <v>595</v>
      </c>
    </row>
    <row r="316" customFormat="false" ht="15.75" hidden="false" customHeight="false" outlineLevel="0" collapsed="false">
      <c r="A316" s="2" t="s">
        <v>1013</v>
      </c>
    </row>
    <row r="317" customFormat="false" ht="15.75" hidden="false" customHeight="false" outlineLevel="0" collapsed="false">
      <c r="A317" s="2" t="n">
        <v>100</v>
      </c>
    </row>
    <row r="318" customFormat="false" ht="15.75" hidden="false" customHeight="false" outlineLevel="0" collapsed="false">
      <c r="A318" s="2" t="s">
        <v>1014</v>
      </c>
    </row>
    <row r="319" customFormat="false" ht="15.75" hidden="false" customHeight="false" outlineLevel="0" collapsed="false">
      <c r="A319" s="2" t="s">
        <v>592</v>
      </c>
    </row>
    <row r="320" customFormat="false" ht="15.75" hidden="false" customHeight="false" outlineLevel="0" collapsed="false">
      <c r="A320" s="2" t="s">
        <v>689</v>
      </c>
    </row>
    <row r="321" customFormat="false" ht="15.75" hidden="false" customHeight="false" outlineLevel="0" collapsed="false">
      <c r="A321" s="2" t="n">
        <v>40</v>
      </c>
    </row>
    <row r="322" customFormat="false" ht="15.75" hidden="false" customHeight="false" outlineLevel="0" collapsed="false">
      <c r="A322" s="2" t="s">
        <v>1015</v>
      </c>
    </row>
    <row r="323" customFormat="false" ht="15.75" hidden="false" customHeight="false" outlineLevel="0" collapsed="false">
      <c r="A323" s="2" t="s">
        <v>595</v>
      </c>
    </row>
    <row r="324" customFormat="false" ht="15.75" hidden="false" customHeight="false" outlineLevel="0" collapsed="false">
      <c r="A324" s="2" t="s">
        <v>1016</v>
      </c>
    </row>
    <row r="325" customFormat="false" ht="15.75" hidden="false" customHeight="false" outlineLevel="0" collapsed="false">
      <c r="A325" s="2" t="n">
        <v>101</v>
      </c>
    </row>
    <row r="326" customFormat="false" ht="15.75" hidden="false" customHeight="false" outlineLevel="0" collapsed="false">
      <c r="A326" s="2" t="s">
        <v>1017</v>
      </c>
    </row>
    <row r="327" customFormat="false" ht="15.75" hidden="false" customHeight="false" outlineLevel="0" collapsed="false">
      <c r="A327" s="2" t="s">
        <v>592</v>
      </c>
    </row>
    <row r="328" customFormat="false" ht="15.75" hidden="false" customHeight="false" outlineLevel="0" collapsed="false">
      <c r="A328" s="2" t="s">
        <v>1018</v>
      </c>
    </row>
    <row r="329" customFormat="false" ht="15.75" hidden="false" customHeight="false" outlineLevel="0" collapsed="false">
      <c r="A329" s="2" t="n">
        <v>41</v>
      </c>
    </row>
    <row r="330" customFormat="false" ht="15.75" hidden="false" customHeight="false" outlineLevel="0" collapsed="false">
      <c r="A330" s="2" t="s">
        <v>1019</v>
      </c>
    </row>
    <row r="331" customFormat="false" ht="15.75" hidden="false" customHeight="false" outlineLevel="0" collapsed="false">
      <c r="A331" s="2" t="s">
        <v>595</v>
      </c>
    </row>
    <row r="332" customFormat="false" ht="15.75" hidden="false" customHeight="false" outlineLevel="0" collapsed="false">
      <c r="A332" s="2" t="s">
        <v>675</v>
      </c>
    </row>
    <row r="333" customFormat="false" ht="15.75" hidden="false" customHeight="false" outlineLevel="0" collapsed="false">
      <c r="A333" s="2" t="n">
        <v>102</v>
      </c>
    </row>
    <row r="334" customFormat="false" ht="15.75" hidden="false" customHeight="false" outlineLevel="0" collapsed="false">
      <c r="A334" s="2" t="s">
        <v>1020</v>
      </c>
    </row>
    <row r="335" customFormat="false" ht="15.75" hidden="false" customHeight="false" outlineLevel="0" collapsed="false">
      <c r="A335" s="2" t="s">
        <v>592</v>
      </c>
    </row>
    <row r="336" customFormat="false" ht="15.75" hidden="false" customHeight="false" outlineLevel="0" collapsed="false">
      <c r="A336" s="2" t="s">
        <v>1021</v>
      </c>
    </row>
    <row r="337" customFormat="false" ht="15.75" hidden="false" customHeight="false" outlineLevel="0" collapsed="false">
      <c r="A337" s="2" t="n">
        <v>42</v>
      </c>
    </row>
    <row r="338" customFormat="false" ht="15.75" hidden="false" customHeight="false" outlineLevel="0" collapsed="false">
      <c r="A338" s="2" t="s">
        <v>1022</v>
      </c>
    </row>
    <row r="339" customFormat="false" ht="15.75" hidden="false" customHeight="false" outlineLevel="0" collapsed="false">
      <c r="A339" s="2" t="s">
        <v>595</v>
      </c>
    </row>
    <row r="340" customFormat="false" ht="15.75" hidden="false" customHeight="false" outlineLevel="0" collapsed="false">
      <c r="A340" s="2" t="s">
        <v>1023</v>
      </c>
    </row>
    <row r="341" customFormat="false" ht="15.75" hidden="false" customHeight="false" outlineLevel="0" collapsed="false">
      <c r="A341" s="2" t="n">
        <v>103</v>
      </c>
    </row>
    <row r="342" customFormat="false" ht="15.75" hidden="false" customHeight="false" outlineLevel="0" collapsed="false">
      <c r="A342" s="2" t="s">
        <v>1024</v>
      </c>
    </row>
    <row r="343" customFormat="false" ht="15.75" hidden="false" customHeight="false" outlineLevel="0" collapsed="false">
      <c r="A343" s="2" t="s">
        <v>592</v>
      </c>
    </row>
    <row r="344" customFormat="false" ht="15.75" hidden="false" customHeight="false" outlineLevel="0" collapsed="false">
      <c r="A344" s="2" t="s">
        <v>1025</v>
      </c>
    </row>
    <row r="345" customFormat="false" ht="15.75" hidden="false" customHeight="false" outlineLevel="0" collapsed="false">
      <c r="A345" s="2" t="n">
        <v>43</v>
      </c>
    </row>
    <row r="346" customFormat="false" ht="15.75" hidden="false" customHeight="false" outlineLevel="0" collapsed="false">
      <c r="A346" s="2" t="s">
        <v>1026</v>
      </c>
    </row>
    <row r="347" customFormat="false" ht="15.75" hidden="false" customHeight="false" outlineLevel="0" collapsed="false">
      <c r="A347" s="2" t="s">
        <v>595</v>
      </c>
    </row>
    <row r="348" customFormat="false" ht="15.75" hidden="false" customHeight="false" outlineLevel="0" collapsed="false">
      <c r="A348" s="2" t="s">
        <v>1027</v>
      </c>
    </row>
    <row r="349" customFormat="false" ht="15.75" hidden="false" customHeight="false" outlineLevel="0" collapsed="false">
      <c r="A349" s="2" t="n">
        <v>104</v>
      </c>
    </row>
    <row r="350" customFormat="false" ht="15.75" hidden="false" customHeight="false" outlineLevel="0" collapsed="false">
      <c r="A350" s="2" t="s">
        <v>1028</v>
      </c>
    </row>
    <row r="351" customFormat="false" ht="15.75" hidden="false" customHeight="false" outlineLevel="0" collapsed="false">
      <c r="A351" s="2" t="s">
        <v>592</v>
      </c>
    </row>
    <row r="352" customFormat="false" ht="15.75" hidden="false" customHeight="false" outlineLevel="0" collapsed="false">
      <c r="A352" s="2" t="s">
        <v>1029</v>
      </c>
    </row>
    <row r="353" customFormat="false" ht="15.75" hidden="false" customHeight="false" outlineLevel="0" collapsed="false">
      <c r="A353" s="2" t="n">
        <v>44</v>
      </c>
    </row>
    <row r="354" customFormat="false" ht="15.75" hidden="false" customHeight="false" outlineLevel="0" collapsed="false">
      <c r="A354" s="2" t="s">
        <v>1030</v>
      </c>
    </row>
    <row r="355" customFormat="false" ht="15.75" hidden="false" customHeight="false" outlineLevel="0" collapsed="false">
      <c r="A355" s="2" t="s">
        <v>595</v>
      </c>
    </row>
    <row r="356" customFormat="false" ht="15.75" hidden="false" customHeight="false" outlineLevel="0" collapsed="false">
      <c r="A356" s="2" t="s">
        <v>1031</v>
      </c>
    </row>
    <row r="357" customFormat="false" ht="15.75" hidden="false" customHeight="false" outlineLevel="0" collapsed="false">
      <c r="A357" s="2" t="n">
        <v>105</v>
      </c>
    </row>
    <row r="358" customFormat="false" ht="15.75" hidden="false" customHeight="false" outlineLevel="0" collapsed="false">
      <c r="A358" s="2" t="s">
        <v>1032</v>
      </c>
    </row>
    <row r="359" customFormat="false" ht="15.75" hidden="false" customHeight="false" outlineLevel="0" collapsed="false">
      <c r="A359" s="2" t="s">
        <v>592</v>
      </c>
    </row>
    <row r="360" customFormat="false" ht="15.75" hidden="false" customHeight="false" outlineLevel="0" collapsed="false">
      <c r="A360" s="2" t="s">
        <v>1033</v>
      </c>
    </row>
    <row r="361" customFormat="false" ht="15.75" hidden="false" customHeight="false" outlineLevel="0" collapsed="false">
      <c r="A361" s="2" t="n">
        <v>45</v>
      </c>
    </row>
    <row r="362" customFormat="false" ht="15.75" hidden="false" customHeight="false" outlineLevel="0" collapsed="false">
      <c r="A362" s="2" t="s">
        <v>1034</v>
      </c>
    </row>
    <row r="363" customFormat="false" ht="15.75" hidden="false" customHeight="false" outlineLevel="0" collapsed="false">
      <c r="A363" s="2" t="s">
        <v>592</v>
      </c>
    </row>
    <row r="364" customFormat="false" ht="15.75" hidden="false" customHeight="false" outlineLevel="0" collapsed="false">
      <c r="A364" s="2" t="s">
        <v>1035</v>
      </c>
    </row>
    <row r="365" customFormat="false" ht="15.75" hidden="false" customHeight="false" outlineLevel="0" collapsed="false">
      <c r="A365" s="2" t="n">
        <v>106</v>
      </c>
    </row>
    <row r="366" customFormat="false" ht="15.75" hidden="false" customHeight="false" outlineLevel="0" collapsed="false">
      <c r="A366" s="2" t="s">
        <v>1036</v>
      </c>
    </row>
    <row r="367" customFormat="false" ht="15.75" hidden="false" customHeight="false" outlineLevel="0" collapsed="false">
      <c r="A367" s="2" t="s">
        <v>592</v>
      </c>
    </row>
    <row r="368" customFormat="false" ht="15.75" hidden="false" customHeight="false" outlineLevel="0" collapsed="false">
      <c r="A368" s="2" t="s">
        <v>1037</v>
      </c>
    </row>
    <row r="369" customFormat="false" ht="15.75" hidden="false" customHeight="false" outlineLevel="0" collapsed="false">
      <c r="A369" s="2" t="n">
        <v>46</v>
      </c>
    </row>
    <row r="370" customFormat="false" ht="15.75" hidden="false" customHeight="false" outlineLevel="0" collapsed="false">
      <c r="A370" s="2" t="s">
        <v>1038</v>
      </c>
    </row>
    <row r="371" customFormat="false" ht="15.75" hidden="false" customHeight="false" outlineLevel="0" collapsed="false">
      <c r="A371" s="2" t="s">
        <v>592</v>
      </c>
    </row>
    <row r="372" customFormat="false" ht="15.75" hidden="false" customHeight="false" outlineLevel="0" collapsed="false">
      <c r="A372" s="2" t="s">
        <v>1039</v>
      </c>
    </row>
    <row r="373" customFormat="false" ht="15.75" hidden="false" customHeight="false" outlineLevel="0" collapsed="false">
      <c r="A373" s="2" t="n">
        <v>107</v>
      </c>
    </row>
    <row r="374" customFormat="false" ht="15.75" hidden="false" customHeight="false" outlineLevel="0" collapsed="false">
      <c r="A374" s="2" t="s">
        <v>1040</v>
      </c>
    </row>
    <row r="375" customFormat="false" ht="15.75" hidden="false" customHeight="false" outlineLevel="0" collapsed="false">
      <c r="A375" s="2" t="s">
        <v>592</v>
      </c>
    </row>
    <row r="376" customFormat="false" ht="15.75" hidden="false" customHeight="false" outlineLevel="0" collapsed="false">
      <c r="A376" s="2" t="s">
        <v>1041</v>
      </c>
    </row>
    <row r="377" customFormat="false" ht="15.75" hidden="false" customHeight="false" outlineLevel="0" collapsed="false">
      <c r="A377" s="2" t="n">
        <v>47</v>
      </c>
    </row>
    <row r="378" customFormat="false" ht="15.75" hidden="false" customHeight="false" outlineLevel="0" collapsed="false">
      <c r="A378" s="2" t="s">
        <v>1042</v>
      </c>
    </row>
    <row r="379" customFormat="false" ht="15.75" hidden="false" customHeight="false" outlineLevel="0" collapsed="false">
      <c r="A379" s="2" t="s">
        <v>592</v>
      </c>
    </row>
    <row r="380" customFormat="false" ht="15.75" hidden="false" customHeight="false" outlineLevel="0" collapsed="false">
      <c r="A380" s="2" t="s">
        <v>1043</v>
      </c>
    </row>
    <row r="381" customFormat="false" ht="15.75" hidden="false" customHeight="false" outlineLevel="0" collapsed="false">
      <c r="A381" s="2" t="n">
        <v>108</v>
      </c>
    </row>
    <row r="382" customFormat="false" ht="15.75" hidden="false" customHeight="false" outlineLevel="0" collapsed="false">
      <c r="A382" s="2" t="s">
        <v>1044</v>
      </c>
    </row>
    <row r="383" customFormat="false" ht="15.75" hidden="false" customHeight="false" outlineLevel="0" collapsed="false">
      <c r="A383" s="2" t="s">
        <v>592</v>
      </c>
    </row>
    <row r="384" customFormat="false" ht="15.75" hidden="false" customHeight="false" outlineLevel="0" collapsed="false">
      <c r="A384" s="2" t="s">
        <v>1045</v>
      </c>
    </row>
    <row r="385" customFormat="false" ht="15.75" hidden="false" customHeight="false" outlineLevel="0" collapsed="false">
      <c r="A385" s="2" t="n">
        <v>48</v>
      </c>
    </row>
    <row r="386" customFormat="false" ht="15.75" hidden="false" customHeight="false" outlineLevel="0" collapsed="false">
      <c r="A386" s="2" t="s">
        <v>1046</v>
      </c>
    </row>
    <row r="387" customFormat="false" ht="15.75" hidden="false" customHeight="false" outlineLevel="0" collapsed="false">
      <c r="A387" s="2" t="s">
        <v>592</v>
      </c>
    </row>
    <row r="388" customFormat="false" ht="15.75" hidden="false" customHeight="false" outlineLevel="0" collapsed="false">
      <c r="A388" s="2" t="s">
        <v>1047</v>
      </c>
    </row>
    <row r="389" customFormat="false" ht="15.75" hidden="false" customHeight="false" outlineLevel="0" collapsed="false">
      <c r="A389" s="2" t="n">
        <v>109</v>
      </c>
    </row>
    <row r="390" customFormat="false" ht="15.75" hidden="false" customHeight="false" outlineLevel="0" collapsed="false">
      <c r="A390" s="2" t="s">
        <v>1048</v>
      </c>
    </row>
    <row r="391" customFormat="false" ht="15.75" hidden="false" customHeight="false" outlineLevel="0" collapsed="false">
      <c r="A391" s="2" t="s">
        <v>592</v>
      </c>
    </row>
    <row r="392" customFormat="false" ht="15.75" hidden="false" customHeight="false" outlineLevel="0" collapsed="false">
      <c r="A392" s="2" t="s">
        <v>1049</v>
      </c>
    </row>
    <row r="393" customFormat="false" ht="15.75" hidden="false" customHeight="false" outlineLevel="0" collapsed="false">
      <c r="A393" s="2" t="n">
        <v>49</v>
      </c>
    </row>
    <row r="394" customFormat="false" ht="15.75" hidden="false" customHeight="false" outlineLevel="0" collapsed="false">
      <c r="A394" s="2" t="s">
        <v>1050</v>
      </c>
    </row>
    <row r="395" customFormat="false" ht="15.75" hidden="false" customHeight="false" outlineLevel="0" collapsed="false">
      <c r="A395" s="2" t="s">
        <v>592</v>
      </c>
    </row>
    <row r="396" customFormat="false" ht="15.75" hidden="false" customHeight="false" outlineLevel="0" collapsed="false">
      <c r="A396" s="2" t="s">
        <v>1051</v>
      </c>
    </row>
    <row r="397" customFormat="false" ht="15.75" hidden="false" customHeight="false" outlineLevel="0" collapsed="false">
      <c r="A397" s="2" t="n">
        <v>110</v>
      </c>
    </row>
    <row r="398" customFormat="false" ht="15.75" hidden="false" customHeight="false" outlineLevel="0" collapsed="false">
      <c r="A398" s="2" t="s">
        <v>1052</v>
      </c>
    </row>
    <row r="399" customFormat="false" ht="15.75" hidden="false" customHeight="false" outlineLevel="0" collapsed="false">
      <c r="A399" s="2" t="s">
        <v>592</v>
      </c>
    </row>
    <row r="400" customFormat="false" ht="15.75" hidden="false" customHeight="false" outlineLevel="0" collapsed="false">
      <c r="A400" s="2" t="s">
        <v>1053</v>
      </c>
    </row>
    <row r="401" customFormat="false" ht="15.75" hidden="false" customHeight="false" outlineLevel="0" collapsed="false">
      <c r="A401" s="2" t="n">
        <v>50</v>
      </c>
    </row>
    <row r="402" customFormat="false" ht="15.75" hidden="false" customHeight="false" outlineLevel="0" collapsed="false">
      <c r="A402" s="2" t="s">
        <v>1054</v>
      </c>
    </row>
    <row r="403" customFormat="false" ht="15.75" hidden="false" customHeight="false" outlineLevel="0" collapsed="false">
      <c r="A403" s="2" t="s">
        <v>592</v>
      </c>
    </row>
    <row r="404" customFormat="false" ht="15.75" hidden="false" customHeight="false" outlineLevel="0" collapsed="false">
      <c r="A404" s="2" t="s">
        <v>1055</v>
      </c>
    </row>
    <row r="405" customFormat="false" ht="15.75" hidden="false" customHeight="false" outlineLevel="0" collapsed="false">
      <c r="A405" s="2" t="n">
        <v>111</v>
      </c>
    </row>
    <row r="406" customFormat="false" ht="15.75" hidden="false" customHeight="false" outlineLevel="0" collapsed="false">
      <c r="A406" s="2" t="s">
        <v>1056</v>
      </c>
    </row>
    <row r="407" customFormat="false" ht="15.75" hidden="false" customHeight="false" outlineLevel="0" collapsed="false">
      <c r="A407" s="2" t="s">
        <v>592</v>
      </c>
    </row>
    <row r="408" customFormat="false" ht="15.75" hidden="false" customHeight="false" outlineLevel="0" collapsed="false">
      <c r="A408" s="2" t="s">
        <v>1057</v>
      </c>
    </row>
    <row r="409" customFormat="false" ht="15.75" hidden="false" customHeight="false" outlineLevel="0" collapsed="false">
      <c r="A409" s="2" t="n">
        <v>51</v>
      </c>
    </row>
    <row r="410" customFormat="false" ht="15.75" hidden="false" customHeight="false" outlineLevel="0" collapsed="false">
      <c r="A410" s="2" t="s">
        <v>1058</v>
      </c>
    </row>
    <row r="411" customFormat="false" ht="15.75" hidden="false" customHeight="false" outlineLevel="0" collapsed="false">
      <c r="A411" s="2" t="s">
        <v>592</v>
      </c>
    </row>
    <row r="412" customFormat="false" ht="15.75" hidden="false" customHeight="false" outlineLevel="0" collapsed="false">
      <c r="A412" s="2" t="s">
        <v>1059</v>
      </c>
    </row>
    <row r="413" customFormat="false" ht="15.75" hidden="false" customHeight="false" outlineLevel="0" collapsed="false">
      <c r="A413" s="2" t="n">
        <v>112</v>
      </c>
    </row>
    <row r="414" customFormat="false" ht="15.75" hidden="false" customHeight="false" outlineLevel="0" collapsed="false">
      <c r="A414" s="2" t="s">
        <v>1060</v>
      </c>
    </row>
    <row r="415" customFormat="false" ht="15.75" hidden="false" customHeight="false" outlineLevel="0" collapsed="false">
      <c r="A415" s="2" t="s">
        <v>733</v>
      </c>
    </row>
    <row r="416" customFormat="false" ht="15.75" hidden="false" customHeight="false" outlineLevel="0" collapsed="false">
      <c r="A416" s="2" t="s">
        <v>1061</v>
      </c>
    </row>
    <row r="417" customFormat="false" ht="15.75" hidden="false" customHeight="false" outlineLevel="0" collapsed="false">
      <c r="A417" s="2" t="n">
        <v>52</v>
      </c>
    </row>
    <row r="418" customFormat="false" ht="15.75" hidden="false" customHeight="false" outlineLevel="0" collapsed="false">
      <c r="A418" s="2" t="s">
        <v>1062</v>
      </c>
    </row>
    <row r="419" customFormat="false" ht="15.75" hidden="false" customHeight="false" outlineLevel="0" collapsed="false">
      <c r="A419" s="2" t="s">
        <v>592</v>
      </c>
    </row>
    <row r="420" customFormat="false" ht="15.75" hidden="false" customHeight="false" outlineLevel="0" collapsed="false">
      <c r="A420" s="2" t="s">
        <v>1063</v>
      </c>
    </row>
    <row r="421" customFormat="false" ht="15.75" hidden="false" customHeight="false" outlineLevel="0" collapsed="false">
      <c r="A421" s="2" t="n">
        <v>113</v>
      </c>
    </row>
    <row r="422" customFormat="false" ht="15.75" hidden="false" customHeight="false" outlineLevel="0" collapsed="false">
      <c r="A422" s="2" t="s">
        <v>1064</v>
      </c>
    </row>
    <row r="423" customFormat="false" ht="15.75" hidden="false" customHeight="false" outlineLevel="0" collapsed="false">
      <c r="A423" s="2" t="s">
        <v>733</v>
      </c>
    </row>
    <row r="424" customFormat="false" ht="15.75" hidden="false" customHeight="false" outlineLevel="0" collapsed="false">
      <c r="A424" s="2" t="s">
        <v>1065</v>
      </c>
    </row>
    <row r="425" customFormat="false" ht="15.75" hidden="false" customHeight="false" outlineLevel="0" collapsed="false">
      <c r="A425" s="2" t="n">
        <v>53</v>
      </c>
    </row>
    <row r="426" customFormat="false" ht="15.75" hidden="false" customHeight="false" outlineLevel="0" collapsed="false">
      <c r="A426" s="2" t="s">
        <v>1066</v>
      </c>
    </row>
    <row r="427" customFormat="false" ht="15.75" hidden="false" customHeight="false" outlineLevel="0" collapsed="false">
      <c r="A427" s="2" t="s">
        <v>592</v>
      </c>
    </row>
    <row r="428" customFormat="false" ht="15.75" hidden="false" customHeight="false" outlineLevel="0" collapsed="false">
      <c r="A428" s="2" t="s">
        <v>1067</v>
      </c>
    </row>
    <row r="429" customFormat="false" ht="15.75" hidden="false" customHeight="false" outlineLevel="0" collapsed="false">
      <c r="A429" s="2" t="n">
        <v>114</v>
      </c>
    </row>
    <row r="430" customFormat="false" ht="15.75" hidden="false" customHeight="false" outlineLevel="0" collapsed="false">
      <c r="A430" s="2" t="s">
        <v>1068</v>
      </c>
    </row>
    <row r="431" customFormat="false" ht="15.75" hidden="false" customHeight="false" outlineLevel="0" collapsed="false">
      <c r="A431" s="2" t="s">
        <v>733</v>
      </c>
    </row>
    <row r="432" customFormat="false" ht="15.75" hidden="false" customHeight="false" outlineLevel="0" collapsed="false">
      <c r="A432" s="2" t="s">
        <v>1069</v>
      </c>
    </row>
    <row r="433" customFormat="false" ht="15.75" hidden="false" customHeight="false" outlineLevel="0" collapsed="false">
      <c r="A433" s="2" t="n">
        <v>54</v>
      </c>
    </row>
    <row r="434" customFormat="false" ht="15.75" hidden="false" customHeight="false" outlineLevel="0" collapsed="false">
      <c r="A434" s="2" t="s">
        <v>1070</v>
      </c>
    </row>
    <row r="435" customFormat="false" ht="15.75" hidden="false" customHeight="false" outlineLevel="0" collapsed="false">
      <c r="A435" s="2" t="s">
        <v>592</v>
      </c>
    </row>
    <row r="436" customFormat="false" ht="15.75" hidden="false" customHeight="false" outlineLevel="0" collapsed="false">
      <c r="A436" s="2" t="s">
        <v>1071</v>
      </c>
    </row>
    <row r="437" customFormat="false" ht="15.75" hidden="false" customHeight="false" outlineLevel="0" collapsed="false">
      <c r="A437" s="2" t="n">
        <v>115</v>
      </c>
    </row>
    <row r="438" customFormat="false" ht="15.75" hidden="false" customHeight="false" outlineLevel="0" collapsed="false">
      <c r="A438" s="2" t="s">
        <v>1072</v>
      </c>
    </row>
    <row r="439" customFormat="false" ht="15.75" hidden="false" customHeight="false" outlineLevel="0" collapsed="false">
      <c r="A439" s="2" t="s">
        <v>733</v>
      </c>
    </row>
    <row r="440" customFormat="false" ht="15.75" hidden="false" customHeight="false" outlineLevel="0" collapsed="false">
      <c r="A440" s="2" t="s">
        <v>1073</v>
      </c>
    </row>
    <row r="441" customFormat="false" ht="15.75" hidden="false" customHeight="false" outlineLevel="0" collapsed="false">
      <c r="A441" s="2" t="n">
        <v>55</v>
      </c>
    </row>
    <row r="442" customFormat="false" ht="15.75" hidden="false" customHeight="false" outlineLevel="0" collapsed="false">
      <c r="A442" s="2" t="s">
        <v>1074</v>
      </c>
    </row>
    <row r="443" customFormat="false" ht="15.75" hidden="false" customHeight="false" outlineLevel="0" collapsed="false">
      <c r="A443" s="2" t="s">
        <v>592</v>
      </c>
    </row>
    <row r="444" customFormat="false" ht="15.75" hidden="false" customHeight="false" outlineLevel="0" collapsed="false">
      <c r="A444" s="2" t="s">
        <v>1075</v>
      </c>
    </row>
    <row r="445" customFormat="false" ht="15.75" hidden="false" customHeight="false" outlineLevel="0" collapsed="false">
      <c r="A445" s="2" t="n">
        <v>116</v>
      </c>
    </row>
    <row r="446" customFormat="false" ht="15.75" hidden="false" customHeight="false" outlineLevel="0" collapsed="false">
      <c r="A446" s="2" t="s">
        <v>1076</v>
      </c>
    </row>
    <row r="447" customFormat="false" ht="15.75" hidden="false" customHeight="false" outlineLevel="0" collapsed="false">
      <c r="A447" s="2" t="s">
        <v>733</v>
      </c>
    </row>
    <row r="448" customFormat="false" ht="15.75" hidden="false" customHeight="false" outlineLevel="0" collapsed="false">
      <c r="A448" s="2" t="s">
        <v>1077</v>
      </c>
    </row>
    <row r="449" customFormat="false" ht="15.75" hidden="false" customHeight="false" outlineLevel="0" collapsed="false">
      <c r="A449" s="2" t="n">
        <v>56</v>
      </c>
    </row>
    <row r="450" customFormat="false" ht="15.75" hidden="false" customHeight="false" outlineLevel="0" collapsed="false">
      <c r="A450" s="2" t="s">
        <v>1078</v>
      </c>
    </row>
    <row r="451" customFormat="false" ht="15.75" hidden="false" customHeight="false" outlineLevel="0" collapsed="false">
      <c r="A451" s="2" t="s">
        <v>592</v>
      </c>
    </row>
    <row r="452" customFormat="false" ht="15.75" hidden="false" customHeight="false" outlineLevel="0" collapsed="false">
      <c r="A452" s="2" t="s">
        <v>1079</v>
      </c>
    </row>
    <row r="453" customFormat="false" ht="15.75" hidden="false" customHeight="false" outlineLevel="0" collapsed="false">
      <c r="A453" s="2" t="n">
        <v>117</v>
      </c>
    </row>
    <row r="454" customFormat="false" ht="15.75" hidden="false" customHeight="false" outlineLevel="0" collapsed="false">
      <c r="A454" s="2" t="s">
        <v>1080</v>
      </c>
    </row>
    <row r="455" customFormat="false" ht="15.75" hidden="false" customHeight="false" outlineLevel="0" collapsed="false">
      <c r="A455" s="2" t="s">
        <v>733</v>
      </c>
    </row>
    <row r="456" customFormat="false" ht="15.75" hidden="false" customHeight="false" outlineLevel="0" collapsed="false">
      <c r="A456" s="2" t="s">
        <v>744</v>
      </c>
    </row>
    <row r="457" customFormat="false" ht="15.75" hidden="false" customHeight="false" outlineLevel="0" collapsed="false">
      <c r="A457" s="2" t="n">
        <v>57</v>
      </c>
    </row>
    <row r="458" customFormat="false" ht="15.75" hidden="false" customHeight="false" outlineLevel="0" collapsed="false">
      <c r="A458" s="2" t="s">
        <v>1081</v>
      </c>
    </row>
    <row r="459" customFormat="false" ht="15.75" hidden="false" customHeight="false" outlineLevel="0" collapsed="false">
      <c r="A459" s="2" t="s">
        <v>592</v>
      </c>
    </row>
    <row r="460" customFormat="false" ht="15.75" hidden="false" customHeight="false" outlineLevel="0" collapsed="false">
      <c r="A460" s="2" t="s">
        <v>1082</v>
      </c>
    </row>
    <row r="461" customFormat="false" ht="15.75" hidden="false" customHeight="false" outlineLevel="0" collapsed="false">
      <c r="A461" s="2" t="n">
        <v>118</v>
      </c>
    </row>
    <row r="462" customFormat="false" ht="15.75" hidden="false" customHeight="false" outlineLevel="0" collapsed="false">
      <c r="A462" s="2" t="s">
        <v>1083</v>
      </c>
    </row>
    <row r="463" customFormat="false" ht="15.75" hidden="false" customHeight="false" outlineLevel="0" collapsed="false">
      <c r="A463" s="2" t="s">
        <v>733</v>
      </c>
    </row>
    <row r="464" customFormat="false" ht="15.75" hidden="false" customHeight="false" outlineLevel="0" collapsed="false">
      <c r="A464" s="2" t="s">
        <v>1084</v>
      </c>
    </row>
    <row r="465" customFormat="false" ht="15.75" hidden="false" customHeight="false" outlineLevel="0" collapsed="false">
      <c r="A465" s="2" t="n">
        <v>58</v>
      </c>
    </row>
    <row r="466" customFormat="false" ht="15.75" hidden="false" customHeight="false" outlineLevel="0" collapsed="false">
      <c r="A466" s="2" t="s">
        <v>1085</v>
      </c>
    </row>
    <row r="467" customFormat="false" ht="15.75" hidden="false" customHeight="false" outlineLevel="0" collapsed="false">
      <c r="A467" s="2" t="s">
        <v>592</v>
      </c>
    </row>
    <row r="468" customFormat="false" ht="15.75" hidden="false" customHeight="false" outlineLevel="0" collapsed="false">
      <c r="A468" s="2" t="s">
        <v>1086</v>
      </c>
    </row>
    <row r="469" customFormat="false" ht="15.75" hidden="false" customHeight="false" outlineLevel="0" collapsed="false">
      <c r="A469" s="2" t="n">
        <v>119</v>
      </c>
    </row>
    <row r="470" customFormat="false" ht="15.75" hidden="false" customHeight="false" outlineLevel="0" collapsed="false">
      <c r="A470" s="2" t="s">
        <v>1087</v>
      </c>
    </row>
    <row r="471" customFormat="false" ht="15.75" hidden="false" customHeight="false" outlineLevel="0" collapsed="false">
      <c r="A471" s="2" t="s">
        <v>733</v>
      </c>
    </row>
    <row r="472" customFormat="false" ht="15.75" hidden="false" customHeight="false" outlineLevel="0" collapsed="false">
      <c r="A472" s="2" t="s">
        <v>1088</v>
      </c>
    </row>
    <row r="473" customFormat="false" ht="15.75" hidden="false" customHeight="false" outlineLevel="0" collapsed="false">
      <c r="A473" s="2" t="n">
        <v>59</v>
      </c>
    </row>
    <row r="474" customFormat="false" ht="15.75" hidden="false" customHeight="false" outlineLevel="0" collapsed="false">
      <c r="A474" s="2" t="s">
        <v>1089</v>
      </c>
    </row>
    <row r="475" customFormat="false" ht="15.75" hidden="false" customHeight="false" outlineLevel="0" collapsed="false">
      <c r="A475" s="2" t="s">
        <v>592</v>
      </c>
    </row>
    <row r="476" customFormat="false" ht="15.75" hidden="false" customHeight="false" outlineLevel="0" collapsed="false">
      <c r="A476" s="2" t="s">
        <v>1090</v>
      </c>
    </row>
    <row r="477" customFormat="false" ht="15.75" hidden="false" customHeight="false" outlineLevel="0" collapsed="false">
      <c r="A477" s="2" t="n">
        <v>120</v>
      </c>
    </row>
    <row r="478" customFormat="false" ht="15.75" hidden="false" customHeight="false" outlineLevel="0" collapsed="false">
      <c r="A478" s="2" t="s">
        <v>1091</v>
      </c>
    </row>
    <row r="479" customFormat="false" ht="15.75" hidden="false" customHeight="false" outlineLevel="0" collapsed="false">
      <c r="A479" s="2" t="s">
        <v>733</v>
      </c>
    </row>
    <row r="480" customFormat="false" ht="15.75" hidden="false" customHeight="false" outlineLevel="0" collapsed="false">
      <c r="A480" s="2" t="s">
        <v>1092</v>
      </c>
    </row>
    <row r="481" customFormat="false" ht="15.75" hidden="false" customHeight="false" outlineLevel="0" collapsed="false">
      <c r="A481" s="2" t="n">
        <v>60</v>
      </c>
    </row>
    <row r="482" customFormat="false" ht="15.75" hidden="false" customHeight="false" outlineLevel="0" collapsed="false">
      <c r="A482" s="2" t="s">
        <v>1093</v>
      </c>
    </row>
    <row r="483" customFormat="false" ht="15.75" hidden="false" customHeight="false" outlineLevel="0" collapsed="false">
      <c r="A483" s="2" t="s">
        <v>592</v>
      </c>
    </row>
    <row r="484" customFormat="false" ht="15.75" hidden="false" customHeight="false" outlineLevel="0" collapsed="false">
      <c r="A484" s="2" t="s">
        <v>1094</v>
      </c>
    </row>
    <row r="485" customFormat="false" ht="15.75" hidden="false" customHeight="false" outlineLevel="0" collapsed="false">
      <c r="A485" s="2" t="n">
        <v>121</v>
      </c>
    </row>
    <row r="486" customFormat="false" ht="15.75" hidden="false" customHeight="false" outlineLevel="0" collapsed="false">
      <c r="A486" s="2" t="s">
        <v>1095</v>
      </c>
    </row>
    <row r="487" customFormat="false" ht="15.75" hidden="false" customHeight="false" outlineLevel="0" collapsed="false">
      <c r="A487" s="2" t="s">
        <v>733</v>
      </c>
    </row>
    <row r="488" customFormat="false" ht="15.75" hidden="false" customHeight="false" outlineLevel="0" collapsed="false">
      <c r="A488" s="2" t="s">
        <v>1096</v>
      </c>
    </row>
    <row r="489" customFormat="false" ht="15.75" hidden="false" customHeight="false" outlineLevel="0" collapsed="false">
      <c r="A489" s="2" t="n">
        <v>61</v>
      </c>
    </row>
    <row r="490" customFormat="false" ht="15.75" hidden="false" customHeight="false" outlineLevel="0" collapsed="false">
      <c r="A490" s="2" t="s">
        <v>1097</v>
      </c>
    </row>
    <row r="491" customFormat="false" ht="15.75" hidden="false" customHeight="false" outlineLevel="0" collapsed="false">
      <c r="A491" s="2" t="s">
        <v>592</v>
      </c>
    </row>
    <row r="492" customFormat="false" ht="15.75" hidden="false" customHeight="false" outlineLevel="0" collapsed="false">
      <c r="A492" s="2" t="s">
        <v>1098</v>
      </c>
    </row>
    <row r="493" customFormat="false" ht="15.75" hidden="false" customHeight="false" outlineLevel="0" collapsed="false">
      <c r="A493" s="2" t="n">
        <v>122</v>
      </c>
    </row>
    <row r="494" customFormat="false" ht="15.75" hidden="false" customHeight="false" outlineLevel="0" collapsed="false">
      <c r="A494" s="2" t="s">
        <v>1099</v>
      </c>
    </row>
    <row r="495" customFormat="false" ht="15.75" hidden="false" customHeight="false" outlineLevel="0" collapsed="false">
      <c r="A495" s="2" t="s">
        <v>733</v>
      </c>
    </row>
    <row r="496" customFormat="false" ht="15.75" hidden="false" customHeight="false" outlineLevel="0" collapsed="false">
      <c r="A496" s="2" t="s">
        <v>1100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2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s">
        <v>585</v>
      </c>
    </row>
    <row r="2" customFormat="false" ht="15.75" hidden="false" customHeight="false" outlineLevel="0" collapsed="false">
      <c r="A2" s="2" t="s">
        <v>569</v>
      </c>
    </row>
    <row r="3" customFormat="false" ht="15.75" hidden="false" customHeight="false" outlineLevel="0" collapsed="false">
      <c r="A3" s="2" t="s">
        <v>586</v>
      </c>
    </row>
    <row r="4" customFormat="false" ht="15.75" hidden="false" customHeight="false" outlineLevel="0" collapsed="false">
      <c r="A4" s="2" t="s">
        <v>861</v>
      </c>
    </row>
    <row r="5" customFormat="false" ht="15.75" hidden="false" customHeight="false" outlineLevel="0" collapsed="false">
      <c r="A5" s="2" t="s">
        <v>585</v>
      </c>
    </row>
    <row r="6" customFormat="false" ht="15.75" hidden="false" customHeight="false" outlineLevel="0" collapsed="false">
      <c r="A6" s="2" t="s">
        <v>569</v>
      </c>
    </row>
    <row r="7" customFormat="false" ht="15.75" hidden="false" customHeight="false" outlineLevel="0" collapsed="false">
      <c r="A7" s="2" t="s">
        <v>586</v>
      </c>
    </row>
    <row r="8" customFormat="false" ht="15.75" hidden="false" customHeight="false" outlineLevel="0" collapsed="false">
      <c r="A8" s="2" t="s">
        <v>861</v>
      </c>
    </row>
    <row r="9" customFormat="false" ht="15.75" hidden="false" customHeight="false" outlineLevel="0" collapsed="false">
      <c r="A9" s="2" t="n">
        <v>123</v>
      </c>
    </row>
    <row r="10" customFormat="false" ht="15.75" hidden="false" customHeight="false" outlineLevel="0" collapsed="false">
      <c r="A10" s="2" t="s">
        <v>1101</v>
      </c>
    </row>
    <row r="11" customFormat="false" ht="15.75" hidden="false" customHeight="false" outlineLevel="0" collapsed="false">
      <c r="A11" s="2" t="s">
        <v>733</v>
      </c>
    </row>
    <row r="12" customFormat="false" ht="15.75" hidden="false" customHeight="false" outlineLevel="0" collapsed="false">
      <c r="A12" s="2" t="s">
        <v>776</v>
      </c>
    </row>
    <row r="13" customFormat="false" ht="15.75" hidden="false" customHeight="false" outlineLevel="0" collapsed="false">
      <c r="A13" s="2" t="n">
        <v>156</v>
      </c>
    </row>
    <row r="14" customFormat="false" ht="15.75" hidden="false" customHeight="false" outlineLevel="0" collapsed="false">
      <c r="A14" s="2" t="s">
        <v>1102</v>
      </c>
    </row>
    <row r="15" customFormat="false" ht="15.75" hidden="false" customHeight="false" outlineLevel="0" collapsed="false">
      <c r="A15" s="2" t="s">
        <v>733</v>
      </c>
    </row>
    <row r="16" customFormat="false" ht="15.75" hidden="false" customHeight="false" outlineLevel="0" collapsed="false">
      <c r="A16" s="2" t="s">
        <v>1103</v>
      </c>
    </row>
    <row r="17" customFormat="false" ht="15.75" hidden="false" customHeight="false" outlineLevel="0" collapsed="false">
      <c r="A17" s="2" t="n">
        <v>124</v>
      </c>
    </row>
    <row r="18" customFormat="false" ht="15.75" hidden="false" customHeight="false" outlineLevel="0" collapsed="false">
      <c r="A18" s="2" t="s">
        <v>1104</v>
      </c>
    </row>
    <row r="19" customFormat="false" ht="15.75" hidden="false" customHeight="false" outlineLevel="0" collapsed="false">
      <c r="A19" s="2" t="s">
        <v>733</v>
      </c>
    </row>
    <row r="20" customFormat="false" ht="15.75" hidden="false" customHeight="false" outlineLevel="0" collapsed="false">
      <c r="A20" s="2" t="s">
        <v>1105</v>
      </c>
    </row>
    <row r="21" customFormat="false" ht="15.75" hidden="false" customHeight="false" outlineLevel="0" collapsed="false">
      <c r="A21" s="2" t="n">
        <v>157</v>
      </c>
    </row>
    <row r="22" customFormat="false" ht="15.75" hidden="false" customHeight="false" outlineLevel="0" collapsed="false">
      <c r="A22" s="2" t="s">
        <v>1106</v>
      </c>
    </row>
    <row r="23" customFormat="false" ht="15.75" hidden="false" customHeight="false" outlineLevel="0" collapsed="false">
      <c r="A23" s="2" t="s">
        <v>733</v>
      </c>
    </row>
    <row r="24" customFormat="false" ht="15.75" hidden="false" customHeight="false" outlineLevel="0" collapsed="false">
      <c r="A24" s="2" t="s">
        <v>1107</v>
      </c>
    </row>
    <row r="25" customFormat="false" ht="15.75" hidden="false" customHeight="false" outlineLevel="0" collapsed="false">
      <c r="A25" s="2" t="n">
        <v>125</v>
      </c>
    </row>
    <row r="26" customFormat="false" ht="15.75" hidden="false" customHeight="false" outlineLevel="0" collapsed="false">
      <c r="A26" s="2" t="s">
        <v>1108</v>
      </c>
    </row>
    <row r="27" customFormat="false" ht="15.75" hidden="false" customHeight="false" outlineLevel="0" collapsed="false">
      <c r="A27" s="2" t="s">
        <v>733</v>
      </c>
    </row>
    <row r="28" customFormat="false" ht="15.75" hidden="false" customHeight="false" outlineLevel="0" collapsed="false">
      <c r="A28" s="2" t="s">
        <v>1109</v>
      </c>
    </row>
    <row r="29" customFormat="false" ht="15.75" hidden="false" customHeight="false" outlineLevel="0" collapsed="false">
      <c r="A29" s="2" t="n">
        <v>158</v>
      </c>
    </row>
    <row r="30" customFormat="false" ht="15.75" hidden="false" customHeight="false" outlineLevel="0" collapsed="false">
      <c r="A30" s="2" t="s">
        <v>1110</v>
      </c>
    </row>
    <row r="31" customFormat="false" ht="15.75" hidden="false" customHeight="false" outlineLevel="0" collapsed="false">
      <c r="A31" s="2" t="s">
        <v>733</v>
      </c>
    </row>
    <row r="32" customFormat="false" ht="15.75" hidden="false" customHeight="false" outlineLevel="0" collapsed="false">
      <c r="A32" s="2" t="s">
        <v>1111</v>
      </c>
    </row>
    <row r="33" customFormat="false" ht="15.75" hidden="false" customHeight="false" outlineLevel="0" collapsed="false">
      <c r="A33" s="2" t="n">
        <v>126</v>
      </c>
    </row>
    <row r="34" customFormat="false" ht="15.75" hidden="false" customHeight="false" outlineLevel="0" collapsed="false">
      <c r="A34" s="2" t="s">
        <v>1112</v>
      </c>
    </row>
    <row r="35" customFormat="false" ht="15.75" hidden="false" customHeight="false" outlineLevel="0" collapsed="false">
      <c r="A35" s="2" t="s">
        <v>733</v>
      </c>
    </row>
    <row r="36" customFormat="false" ht="15.75" hidden="false" customHeight="false" outlineLevel="0" collapsed="false">
      <c r="A36" s="2" t="s">
        <v>1113</v>
      </c>
    </row>
    <row r="37" customFormat="false" ht="15.75" hidden="false" customHeight="false" outlineLevel="0" collapsed="false">
      <c r="A37" s="2" t="n">
        <v>159</v>
      </c>
    </row>
    <row r="38" customFormat="false" ht="15.75" hidden="false" customHeight="false" outlineLevel="0" collapsed="false">
      <c r="A38" s="2" t="s">
        <v>1114</v>
      </c>
    </row>
    <row r="39" customFormat="false" ht="15.75" hidden="false" customHeight="false" outlineLevel="0" collapsed="false">
      <c r="A39" s="2" t="s">
        <v>733</v>
      </c>
    </row>
    <row r="40" customFormat="false" ht="15.75" hidden="false" customHeight="false" outlineLevel="0" collapsed="false">
      <c r="A40" s="2" t="s">
        <v>1115</v>
      </c>
    </row>
    <row r="41" customFormat="false" ht="15.75" hidden="false" customHeight="false" outlineLevel="0" collapsed="false">
      <c r="A41" s="2" t="n">
        <v>127</v>
      </c>
    </row>
    <row r="42" customFormat="false" ht="15.75" hidden="false" customHeight="false" outlineLevel="0" collapsed="false">
      <c r="A42" s="2" t="s">
        <v>1116</v>
      </c>
    </row>
    <row r="43" customFormat="false" ht="15.75" hidden="false" customHeight="false" outlineLevel="0" collapsed="false">
      <c r="A43" s="2" t="s">
        <v>733</v>
      </c>
    </row>
    <row r="44" customFormat="false" ht="15.75" hidden="false" customHeight="false" outlineLevel="0" collapsed="false">
      <c r="A44" s="2" t="s">
        <v>1117</v>
      </c>
    </row>
    <row r="45" customFormat="false" ht="15.75" hidden="false" customHeight="false" outlineLevel="0" collapsed="false">
      <c r="A45" s="2" t="n">
        <v>160</v>
      </c>
    </row>
    <row r="46" customFormat="false" ht="15.75" hidden="false" customHeight="false" outlineLevel="0" collapsed="false">
      <c r="A46" s="2" t="s">
        <v>1118</v>
      </c>
    </row>
    <row r="47" customFormat="false" ht="15.75" hidden="false" customHeight="false" outlineLevel="0" collapsed="false">
      <c r="A47" s="2" t="s">
        <v>733</v>
      </c>
    </row>
    <row r="48" customFormat="false" ht="15.75" hidden="false" customHeight="false" outlineLevel="0" collapsed="false">
      <c r="A48" s="2" t="s">
        <v>1119</v>
      </c>
    </row>
    <row r="49" customFormat="false" ht="15.75" hidden="false" customHeight="false" outlineLevel="0" collapsed="false">
      <c r="A49" s="2" t="n">
        <v>128</v>
      </c>
    </row>
    <row r="50" customFormat="false" ht="15.75" hidden="false" customHeight="false" outlineLevel="0" collapsed="false">
      <c r="A50" s="2" t="s">
        <v>1120</v>
      </c>
    </row>
    <row r="51" customFormat="false" ht="15.75" hidden="false" customHeight="false" outlineLevel="0" collapsed="false">
      <c r="A51" s="2" t="s">
        <v>733</v>
      </c>
    </row>
    <row r="52" customFormat="false" ht="15.75" hidden="false" customHeight="false" outlineLevel="0" collapsed="false">
      <c r="A52" s="2" t="s">
        <v>1121</v>
      </c>
    </row>
    <row r="53" customFormat="false" ht="15.75" hidden="false" customHeight="false" outlineLevel="0" collapsed="false">
      <c r="A53" s="2" t="n">
        <v>161</v>
      </c>
    </row>
    <row r="54" customFormat="false" ht="15.75" hidden="false" customHeight="false" outlineLevel="0" collapsed="false">
      <c r="A54" s="2" t="s">
        <v>1122</v>
      </c>
    </row>
    <row r="55" customFormat="false" ht="15.75" hidden="false" customHeight="false" outlineLevel="0" collapsed="false">
      <c r="A55" s="2" t="s">
        <v>733</v>
      </c>
    </row>
    <row r="56" customFormat="false" ht="15.75" hidden="false" customHeight="false" outlineLevel="0" collapsed="false">
      <c r="A56" s="2" t="s">
        <v>1123</v>
      </c>
    </row>
    <row r="57" customFormat="false" ht="15.75" hidden="false" customHeight="false" outlineLevel="0" collapsed="false">
      <c r="A57" s="2" t="n">
        <v>129</v>
      </c>
    </row>
    <row r="58" customFormat="false" ht="15.75" hidden="false" customHeight="false" outlineLevel="0" collapsed="false">
      <c r="A58" s="2" t="s">
        <v>1124</v>
      </c>
    </row>
    <row r="59" customFormat="false" ht="15.75" hidden="false" customHeight="false" outlineLevel="0" collapsed="false">
      <c r="A59" s="2" t="s">
        <v>733</v>
      </c>
    </row>
    <row r="60" customFormat="false" ht="15.75" hidden="false" customHeight="false" outlineLevel="0" collapsed="false">
      <c r="A60" s="2" t="s">
        <v>1125</v>
      </c>
    </row>
    <row r="61" customFormat="false" ht="15.75" hidden="false" customHeight="false" outlineLevel="0" collapsed="false">
      <c r="A61" s="2" t="n">
        <v>162</v>
      </c>
    </row>
    <row r="62" customFormat="false" ht="15.75" hidden="false" customHeight="false" outlineLevel="0" collapsed="false">
      <c r="A62" s="2" t="s">
        <v>1126</v>
      </c>
    </row>
    <row r="63" customFormat="false" ht="15.75" hidden="false" customHeight="false" outlineLevel="0" collapsed="false">
      <c r="A63" s="2" t="s">
        <v>733</v>
      </c>
    </row>
    <row r="64" customFormat="false" ht="15.75" hidden="false" customHeight="false" outlineLevel="0" collapsed="false">
      <c r="A64" s="2" t="s">
        <v>1127</v>
      </c>
    </row>
    <row r="65" customFormat="false" ht="15.75" hidden="false" customHeight="false" outlineLevel="0" collapsed="false">
      <c r="A65" s="2" t="n">
        <v>130</v>
      </c>
    </row>
    <row r="66" customFormat="false" ht="15.75" hidden="false" customHeight="false" outlineLevel="0" collapsed="false">
      <c r="A66" s="2" t="s">
        <v>1128</v>
      </c>
    </row>
    <row r="67" customFormat="false" ht="15.75" hidden="false" customHeight="false" outlineLevel="0" collapsed="false">
      <c r="A67" s="2" t="s">
        <v>733</v>
      </c>
    </row>
    <row r="68" customFormat="false" ht="15.75" hidden="false" customHeight="false" outlineLevel="0" collapsed="false">
      <c r="A68" s="2" t="s">
        <v>1129</v>
      </c>
    </row>
    <row r="69" customFormat="false" ht="15.75" hidden="false" customHeight="false" outlineLevel="0" collapsed="false">
      <c r="A69" s="2" t="n">
        <v>163</v>
      </c>
    </row>
    <row r="70" customFormat="false" ht="15.75" hidden="false" customHeight="false" outlineLevel="0" collapsed="false">
      <c r="A70" s="4" t="s">
        <v>1130</v>
      </c>
    </row>
    <row r="71" customFormat="false" ht="15.75" hidden="false" customHeight="false" outlineLevel="0" collapsed="false">
      <c r="A71" s="2" t="s">
        <v>733</v>
      </c>
    </row>
    <row r="72" customFormat="false" ht="15.75" hidden="false" customHeight="false" outlineLevel="0" collapsed="false">
      <c r="A72" s="2" t="s">
        <v>1131</v>
      </c>
    </row>
    <row r="73" customFormat="false" ht="15.75" hidden="false" customHeight="false" outlineLevel="0" collapsed="false">
      <c r="A73" s="2" t="n">
        <v>131</v>
      </c>
    </row>
    <row r="74" customFormat="false" ht="15.75" hidden="false" customHeight="false" outlineLevel="0" collapsed="false">
      <c r="A74" s="2" t="s">
        <v>1132</v>
      </c>
    </row>
    <row r="75" customFormat="false" ht="15.75" hidden="false" customHeight="false" outlineLevel="0" collapsed="false">
      <c r="A75" s="2" t="s">
        <v>733</v>
      </c>
    </row>
    <row r="76" customFormat="false" ht="15.75" hidden="false" customHeight="false" outlineLevel="0" collapsed="false">
      <c r="A76" s="2" t="s">
        <v>1133</v>
      </c>
    </row>
    <row r="77" customFormat="false" ht="15.75" hidden="false" customHeight="false" outlineLevel="0" collapsed="false">
      <c r="A77" s="2" t="n">
        <v>164</v>
      </c>
    </row>
    <row r="78" customFormat="false" ht="15.75" hidden="false" customHeight="false" outlineLevel="0" collapsed="false">
      <c r="A78" s="2" t="s">
        <v>1134</v>
      </c>
    </row>
    <row r="79" customFormat="false" ht="15.75" hidden="false" customHeight="false" outlineLevel="0" collapsed="false">
      <c r="A79" s="2" t="s">
        <v>733</v>
      </c>
    </row>
    <row r="80" customFormat="false" ht="15.75" hidden="false" customHeight="false" outlineLevel="0" collapsed="false">
      <c r="A80" s="2" t="s">
        <v>1135</v>
      </c>
    </row>
    <row r="81" customFormat="false" ht="15.75" hidden="false" customHeight="false" outlineLevel="0" collapsed="false">
      <c r="A81" s="2" t="n">
        <v>132</v>
      </c>
    </row>
    <row r="82" customFormat="false" ht="15.75" hidden="false" customHeight="false" outlineLevel="0" collapsed="false">
      <c r="A82" s="2" t="s">
        <v>1136</v>
      </c>
    </row>
    <row r="83" customFormat="false" ht="15.75" hidden="false" customHeight="false" outlineLevel="0" collapsed="false">
      <c r="A83" s="2" t="s">
        <v>733</v>
      </c>
    </row>
    <row r="84" customFormat="false" ht="15.75" hidden="false" customHeight="false" outlineLevel="0" collapsed="false">
      <c r="A84" s="2" t="s">
        <v>1137</v>
      </c>
    </row>
    <row r="85" customFormat="false" ht="15.75" hidden="false" customHeight="false" outlineLevel="0" collapsed="false">
      <c r="A85" s="2" t="n">
        <v>165</v>
      </c>
    </row>
    <row r="86" customFormat="false" ht="15.75" hidden="false" customHeight="false" outlineLevel="0" collapsed="false">
      <c r="A86" s="2" t="s">
        <v>1138</v>
      </c>
    </row>
    <row r="87" customFormat="false" ht="15.75" hidden="false" customHeight="false" outlineLevel="0" collapsed="false">
      <c r="A87" s="2" t="s">
        <v>733</v>
      </c>
    </row>
    <row r="88" customFormat="false" ht="15.75" hidden="false" customHeight="false" outlineLevel="0" collapsed="false">
      <c r="A88" s="2" t="s">
        <v>1139</v>
      </c>
    </row>
    <row r="89" customFormat="false" ht="15.75" hidden="false" customHeight="false" outlineLevel="0" collapsed="false">
      <c r="A89" s="2" t="n">
        <v>133</v>
      </c>
    </row>
    <row r="90" customFormat="false" ht="15.75" hidden="false" customHeight="false" outlineLevel="0" collapsed="false">
      <c r="A90" s="2" t="s">
        <v>1140</v>
      </c>
    </row>
    <row r="91" customFormat="false" ht="15.75" hidden="false" customHeight="false" outlineLevel="0" collapsed="false">
      <c r="A91" s="2" t="s">
        <v>733</v>
      </c>
    </row>
    <row r="92" customFormat="false" ht="15.75" hidden="false" customHeight="false" outlineLevel="0" collapsed="false">
      <c r="A92" s="2" t="s">
        <v>1141</v>
      </c>
    </row>
    <row r="93" customFormat="false" ht="15.75" hidden="false" customHeight="false" outlineLevel="0" collapsed="false">
      <c r="A93" s="2" t="n">
        <v>166</v>
      </c>
    </row>
    <row r="94" customFormat="false" ht="15.75" hidden="false" customHeight="false" outlineLevel="0" collapsed="false">
      <c r="A94" s="2" t="s">
        <v>1142</v>
      </c>
    </row>
    <row r="95" customFormat="false" ht="15.75" hidden="false" customHeight="false" outlineLevel="0" collapsed="false">
      <c r="A95" s="2" t="s">
        <v>733</v>
      </c>
    </row>
    <row r="96" customFormat="false" ht="15.75" hidden="false" customHeight="false" outlineLevel="0" collapsed="false">
      <c r="A96" s="2" t="s">
        <v>1143</v>
      </c>
    </row>
    <row r="97" customFormat="false" ht="15.75" hidden="false" customHeight="false" outlineLevel="0" collapsed="false">
      <c r="A97" s="2" t="n">
        <v>134</v>
      </c>
    </row>
    <row r="98" customFormat="false" ht="15.75" hidden="false" customHeight="false" outlineLevel="0" collapsed="false">
      <c r="A98" s="2" t="s">
        <v>1144</v>
      </c>
    </row>
    <row r="99" customFormat="false" ht="15.75" hidden="false" customHeight="false" outlineLevel="0" collapsed="false">
      <c r="A99" s="2" t="s">
        <v>733</v>
      </c>
    </row>
    <row r="100" customFormat="false" ht="15.75" hidden="false" customHeight="false" outlineLevel="0" collapsed="false">
      <c r="A100" s="2" t="s">
        <v>1145</v>
      </c>
    </row>
    <row r="101" customFormat="false" ht="15.75" hidden="false" customHeight="false" outlineLevel="0" collapsed="false">
      <c r="A101" s="2" t="n">
        <v>167</v>
      </c>
    </row>
    <row r="102" customFormat="false" ht="15.75" hidden="false" customHeight="false" outlineLevel="0" collapsed="false">
      <c r="A102" s="2" t="s">
        <v>1146</v>
      </c>
    </row>
    <row r="103" customFormat="false" ht="15.75" hidden="false" customHeight="false" outlineLevel="0" collapsed="false">
      <c r="A103" s="2" t="s">
        <v>733</v>
      </c>
    </row>
    <row r="104" customFormat="false" ht="15.75" hidden="false" customHeight="false" outlineLevel="0" collapsed="false">
      <c r="A104" s="2" t="s">
        <v>1147</v>
      </c>
    </row>
    <row r="105" customFormat="false" ht="15.75" hidden="false" customHeight="false" outlineLevel="0" collapsed="false">
      <c r="A105" s="2" t="n">
        <v>135</v>
      </c>
    </row>
    <row r="106" customFormat="false" ht="15.75" hidden="false" customHeight="false" outlineLevel="0" collapsed="false">
      <c r="A106" s="2" t="s">
        <v>1148</v>
      </c>
    </row>
    <row r="107" customFormat="false" ht="15.75" hidden="false" customHeight="false" outlineLevel="0" collapsed="false">
      <c r="A107" s="2" t="s">
        <v>733</v>
      </c>
    </row>
    <row r="108" customFormat="false" ht="15.75" hidden="false" customHeight="false" outlineLevel="0" collapsed="false">
      <c r="A108" s="2" t="s">
        <v>1149</v>
      </c>
    </row>
    <row r="109" customFormat="false" ht="15.75" hidden="false" customHeight="false" outlineLevel="0" collapsed="false">
      <c r="A109" s="2" t="n">
        <v>168</v>
      </c>
    </row>
    <row r="110" customFormat="false" ht="15.75" hidden="false" customHeight="false" outlineLevel="0" collapsed="false">
      <c r="A110" s="2" t="s">
        <v>1150</v>
      </c>
    </row>
    <row r="111" customFormat="false" ht="15.75" hidden="false" customHeight="false" outlineLevel="0" collapsed="false">
      <c r="A111" s="2" t="s">
        <v>733</v>
      </c>
    </row>
    <row r="112" customFormat="false" ht="15.75" hidden="false" customHeight="false" outlineLevel="0" collapsed="false">
      <c r="A112" s="2" t="s">
        <v>1151</v>
      </c>
    </row>
    <row r="113" customFormat="false" ht="15.75" hidden="false" customHeight="false" outlineLevel="0" collapsed="false">
      <c r="A113" s="2" t="n">
        <v>136</v>
      </c>
    </row>
    <row r="114" customFormat="false" ht="15.75" hidden="false" customHeight="false" outlineLevel="0" collapsed="false">
      <c r="A114" s="2" t="s">
        <v>1152</v>
      </c>
    </row>
    <row r="115" customFormat="false" ht="15.75" hidden="false" customHeight="false" outlineLevel="0" collapsed="false">
      <c r="A115" s="2" t="s">
        <v>733</v>
      </c>
    </row>
    <row r="116" customFormat="false" ht="15.75" hidden="false" customHeight="false" outlineLevel="0" collapsed="false">
      <c r="A116" s="2" t="s">
        <v>1153</v>
      </c>
    </row>
    <row r="117" customFormat="false" ht="15.75" hidden="false" customHeight="false" outlineLevel="0" collapsed="false">
      <c r="A117" s="2" t="n">
        <v>169</v>
      </c>
    </row>
    <row r="118" customFormat="false" ht="15.75" hidden="false" customHeight="false" outlineLevel="0" collapsed="false">
      <c r="A118" s="2" t="s">
        <v>1154</v>
      </c>
    </row>
    <row r="119" customFormat="false" ht="15.75" hidden="false" customHeight="false" outlineLevel="0" collapsed="false">
      <c r="A119" s="2" t="s">
        <v>733</v>
      </c>
    </row>
    <row r="120" customFormat="false" ht="15.75" hidden="false" customHeight="false" outlineLevel="0" collapsed="false">
      <c r="A120" s="2" t="s">
        <v>1155</v>
      </c>
    </row>
    <row r="121" customFormat="false" ht="15.75" hidden="false" customHeight="false" outlineLevel="0" collapsed="false">
      <c r="A121" s="2" t="n">
        <v>137</v>
      </c>
    </row>
    <row r="122" customFormat="false" ht="15.75" hidden="false" customHeight="false" outlineLevel="0" collapsed="false">
      <c r="A122" s="2" t="s">
        <v>1156</v>
      </c>
    </row>
    <row r="123" customFormat="false" ht="15.75" hidden="false" customHeight="false" outlineLevel="0" collapsed="false">
      <c r="A123" s="2" t="s">
        <v>733</v>
      </c>
    </row>
    <row r="124" customFormat="false" ht="15.75" hidden="false" customHeight="false" outlineLevel="0" collapsed="false">
      <c r="A124" s="2" t="s">
        <v>1157</v>
      </c>
    </row>
    <row r="125" customFormat="false" ht="15.75" hidden="false" customHeight="false" outlineLevel="0" collapsed="false">
      <c r="A125" s="2" t="n">
        <v>170</v>
      </c>
    </row>
    <row r="126" customFormat="false" ht="15.75" hidden="false" customHeight="false" outlineLevel="0" collapsed="false">
      <c r="A126" s="2" t="s">
        <v>1158</v>
      </c>
    </row>
    <row r="127" customFormat="false" ht="15.75" hidden="false" customHeight="false" outlineLevel="0" collapsed="false">
      <c r="A127" s="2" t="s">
        <v>733</v>
      </c>
    </row>
    <row r="128" customFormat="false" ht="15.75" hidden="false" customHeight="false" outlineLevel="0" collapsed="false">
      <c r="A128" s="2" t="s">
        <v>1159</v>
      </c>
    </row>
    <row r="129" customFormat="false" ht="15.75" hidden="false" customHeight="false" outlineLevel="0" collapsed="false">
      <c r="A129" s="2" t="n">
        <v>138</v>
      </c>
    </row>
    <row r="130" customFormat="false" ht="15.75" hidden="false" customHeight="false" outlineLevel="0" collapsed="false">
      <c r="A130" s="2" t="s">
        <v>1160</v>
      </c>
    </row>
    <row r="131" customFormat="false" ht="15.75" hidden="false" customHeight="false" outlineLevel="0" collapsed="false">
      <c r="A131" s="2" t="s">
        <v>733</v>
      </c>
    </row>
    <row r="132" customFormat="false" ht="15.75" hidden="false" customHeight="false" outlineLevel="0" collapsed="false">
      <c r="A132" s="2" t="s">
        <v>1161</v>
      </c>
    </row>
    <row r="133" customFormat="false" ht="15.75" hidden="false" customHeight="false" outlineLevel="0" collapsed="false">
      <c r="A133" s="2" t="n">
        <v>171</v>
      </c>
    </row>
    <row r="134" customFormat="false" ht="15.75" hidden="false" customHeight="false" outlineLevel="0" collapsed="false">
      <c r="A134" s="2" t="s">
        <v>1162</v>
      </c>
    </row>
    <row r="135" customFormat="false" ht="15.75" hidden="false" customHeight="false" outlineLevel="0" collapsed="false">
      <c r="A135" s="2" t="s">
        <v>733</v>
      </c>
    </row>
    <row r="136" customFormat="false" ht="15.75" hidden="false" customHeight="false" outlineLevel="0" collapsed="false">
      <c r="A136" s="2" t="s">
        <v>1163</v>
      </c>
    </row>
    <row r="137" customFormat="false" ht="15.75" hidden="false" customHeight="false" outlineLevel="0" collapsed="false">
      <c r="A137" s="2" t="n">
        <v>139</v>
      </c>
    </row>
    <row r="138" customFormat="false" ht="15.75" hidden="false" customHeight="false" outlineLevel="0" collapsed="false">
      <c r="A138" s="2" t="s">
        <v>1164</v>
      </c>
    </row>
    <row r="139" customFormat="false" ht="15.75" hidden="false" customHeight="false" outlineLevel="0" collapsed="false">
      <c r="A139" s="2" t="s">
        <v>733</v>
      </c>
    </row>
    <row r="140" customFormat="false" ht="15.75" hidden="false" customHeight="false" outlineLevel="0" collapsed="false">
      <c r="A140" s="2" t="s">
        <v>1165</v>
      </c>
    </row>
    <row r="141" customFormat="false" ht="15.75" hidden="false" customHeight="false" outlineLevel="0" collapsed="false">
      <c r="A141" s="2" t="n">
        <v>172</v>
      </c>
    </row>
    <row r="142" customFormat="false" ht="15.75" hidden="false" customHeight="false" outlineLevel="0" collapsed="false">
      <c r="A142" s="2" t="s">
        <v>1166</v>
      </c>
    </row>
    <row r="143" customFormat="false" ht="15.75" hidden="false" customHeight="false" outlineLevel="0" collapsed="false">
      <c r="A143" s="2" t="s">
        <v>733</v>
      </c>
    </row>
    <row r="144" customFormat="false" ht="15.75" hidden="false" customHeight="false" outlineLevel="0" collapsed="false">
      <c r="A144" s="2" t="s">
        <v>1167</v>
      </c>
    </row>
    <row r="145" customFormat="false" ht="15.75" hidden="false" customHeight="false" outlineLevel="0" collapsed="false">
      <c r="A145" s="2" t="n">
        <v>140</v>
      </c>
    </row>
    <row r="146" customFormat="false" ht="15.75" hidden="false" customHeight="false" outlineLevel="0" collapsed="false">
      <c r="A146" s="2" t="s">
        <v>1168</v>
      </c>
    </row>
    <row r="147" customFormat="false" ht="15.75" hidden="false" customHeight="false" outlineLevel="0" collapsed="false">
      <c r="A147" s="2" t="s">
        <v>733</v>
      </c>
    </row>
    <row r="148" customFormat="false" ht="15.75" hidden="false" customHeight="false" outlineLevel="0" collapsed="false">
      <c r="A148" s="2" t="s">
        <v>1169</v>
      </c>
    </row>
    <row r="149" customFormat="false" ht="15.75" hidden="false" customHeight="false" outlineLevel="0" collapsed="false">
      <c r="A149" s="2" t="n">
        <v>173</v>
      </c>
    </row>
    <row r="150" customFormat="false" ht="15.75" hidden="false" customHeight="false" outlineLevel="0" collapsed="false">
      <c r="A150" s="2" t="s">
        <v>1170</v>
      </c>
    </row>
    <row r="151" customFormat="false" ht="15.75" hidden="false" customHeight="false" outlineLevel="0" collapsed="false">
      <c r="A151" s="2" t="s">
        <v>733</v>
      </c>
    </row>
    <row r="152" customFormat="false" ht="15.75" hidden="false" customHeight="false" outlineLevel="0" collapsed="false">
      <c r="A152" s="2" t="s">
        <v>1171</v>
      </c>
    </row>
    <row r="153" customFormat="false" ht="15.75" hidden="false" customHeight="false" outlineLevel="0" collapsed="false">
      <c r="A153" s="2" t="n">
        <v>141</v>
      </c>
    </row>
    <row r="154" customFormat="false" ht="15.75" hidden="false" customHeight="false" outlineLevel="0" collapsed="false">
      <c r="A154" s="2" t="s">
        <v>1172</v>
      </c>
    </row>
    <row r="155" customFormat="false" ht="15.75" hidden="false" customHeight="false" outlineLevel="0" collapsed="false">
      <c r="A155" s="2" t="s">
        <v>733</v>
      </c>
    </row>
    <row r="156" customFormat="false" ht="15.75" hidden="false" customHeight="false" outlineLevel="0" collapsed="false">
      <c r="A156" s="2" t="s">
        <v>1173</v>
      </c>
    </row>
    <row r="157" customFormat="false" ht="15.75" hidden="false" customHeight="false" outlineLevel="0" collapsed="false">
      <c r="A157" s="2" t="n">
        <v>174</v>
      </c>
    </row>
    <row r="158" customFormat="false" ht="15.75" hidden="false" customHeight="false" outlineLevel="0" collapsed="false">
      <c r="A158" s="2" t="s">
        <v>1174</v>
      </c>
    </row>
    <row r="159" customFormat="false" ht="15.75" hidden="false" customHeight="false" outlineLevel="0" collapsed="false">
      <c r="A159" s="2" t="s">
        <v>733</v>
      </c>
    </row>
    <row r="160" customFormat="false" ht="15.75" hidden="false" customHeight="false" outlineLevel="0" collapsed="false">
      <c r="A160" s="2" t="s">
        <v>1175</v>
      </c>
    </row>
    <row r="161" customFormat="false" ht="15.75" hidden="false" customHeight="false" outlineLevel="0" collapsed="false">
      <c r="A161" s="2" t="n">
        <v>142</v>
      </c>
    </row>
    <row r="162" customFormat="false" ht="15.75" hidden="false" customHeight="false" outlineLevel="0" collapsed="false">
      <c r="A162" s="2" t="s">
        <v>1176</v>
      </c>
    </row>
    <row r="163" customFormat="false" ht="15.75" hidden="false" customHeight="false" outlineLevel="0" collapsed="false">
      <c r="A163" s="2" t="s">
        <v>733</v>
      </c>
    </row>
    <row r="164" customFormat="false" ht="15.75" hidden="false" customHeight="false" outlineLevel="0" collapsed="false">
      <c r="A164" s="2" t="s">
        <v>1177</v>
      </c>
    </row>
    <row r="165" customFormat="false" ht="15.75" hidden="false" customHeight="false" outlineLevel="0" collapsed="false">
      <c r="A165" s="2" t="n">
        <v>175</v>
      </c>
    </row>
    <row r="166" customFormat="false" ht="15.75" hidden="false" customHeight="false" outlineLevel="0" collapsed="false">
      <c r="A166" s="2" t="s">
        <v>1178</v>
      </c>
    </row>
    <row r="167" customFormat="false" ht="15.75" hidden="false" customHeight="false" outlineLevel="0" collapsed="false">
      <c r="A167" s="2" t="s">
        <v>733</v>
      </c>
    </row>
    <row r="168" customFormat="false" ht="15.75" hidden="false" customHeight="false" outlineLevel="0" collapsed="false">
      <c r="A168" s="2" t="s">
        <v>1179</v>
      </c>
    </row>
    <row r="169" customFormat="false" ht="15.75" hidden="false" customHeight="false" outlineLevel="0" collapsed="false">
      <c r="A169" s="2" t="n">
        <v>143</v>
      </c>
    </row>
    <row r="170" customFormat="false" ht="15.75" hidden="false" customHeight="false" outlineLevel="0" collapsed="false">
      <c r="A170" s="2" t="s">
        <v>1180</v>
      </c>
    </row>
    <row r="171" customFormat="false" ht="15.75" hidden="false" customHeight="false" outlineLevel="0" collapsed="false">
      <c r="A171" s="2" t="s">
        <v>733</v>
      </c>
    </row>
    <row r="172" customFormat="false" ht="15.75" hidden="false" customHeight="false" outlineLevel="0" collapsed="false">
      <c r="A172" s="2" t="s">
        <v>1181</v>
      </c>
    </row>
    <row r="173" customFormat="false" ht="15.75" hidden="false" customHeight="false" outlineLevel="0" collapsed="false">
      <c r="A173" s="2" t="n">
        <v>176</v>
      </c>
    </row>
    <row r="174" customFormat="false" ht="15.75" hidden="false" customHeight="false" outlineLevel="0" collapsed="false">
      <c r="A174" s="2" t="s">
        <v>1182</v>
      </c>
    </row>
    <row r="175" customFormat="false" ht="15.75" hidden="false" customHeight="false" outlineLevel="0" collapsed="false">
      <c r="A175" s="2" t="s">
        <v>733</v>
      </c>
    </row>
    <row r="176" customFormat="false" ht="15.75" hidden="false" customHeight="false" outlineLevel="0" collapsed="false">
      <c r="A176" s="2" t="s">
        <v>1183</v>
      </c>
    </row>
    <row r="177" customFormat="false" ht="15.75" hidden="false" customHeight="false" outlineLevel="0" collapsed="false">
      <c r="A177" s="2" t="n">
        <v>144</v>
      </c>
    </row>
    <row r="178" customFormat="false" ht="15.75" hidden="false" customHeight="false" outlineLevel="0" collapsed="false">
      <c r="A178" s="2" t="s">
        <v>1184</v>
      </c>
    </row>
    <row r="179" customFormat="false" ht="15.75" hidden="false" customHeight="false" outlineLevel="0" collapsed="false">
      <c r="A179" s="2" t="s">
        <v>733</v>
      </c>
    </row>
    <row r="180" customFormat="false" ht="15.75" hidden="false" customHeight="false" outlineLevel="0" collapsed="false">
      <c r="A180" s="2" t="s">
        <v>1185</v>
      </c>
    </row>
    <row r="181" customFormat="false" ht="15.75" hidden="false" customHeight="false" outlineLevel="0" collapsed="false">
      <c r="A181" s="2" t="n">
        <v>177</v>
      </c>
    </row>
    <row r="182" customFormat="false" ht="15.75" hidden="false" customHeight="false" outlineLevel="0" collapsed="false">
      <c r="A182" s="2" t="s">
        <v>1186</v>
      </c>
    </row>
    <row r="183" customFormat="false" ht="15.75" hidden="false" customHeight="false" outlineLevel="0" collapsed="false">
      <c r="A183" s="2" t="s">
        <v>733</v>
      </c>
    </row>
    <row r="184" customFormat="false" ht="15.75" hidden="false" customHeight="false" outlineLevel="0" collapsed="false">
      <c r="A184" s="2" t="s">
        <v>1187</v>
      </c>
    </row>
    <row r="185" customFormat="false" ht="15.75" hidden="false" customHeight="false" outlineLevel="0" collapsed="false">
      <c r="A185" s="2" t="n">
        <v>145</v>
      </c>
    </row>
    <row r="186" customFormat="false" ht="15.75" hidden="false" customHeight="false" outlineLevel="0" collapsed="false">
      <c r="A186" s="2" t="s">
        <v>1188</v>
      </c>
    </row>
    <row r="187" customFormat="false" ht="15.75" hidden="false" customHeight="false" outlineLevel="0" collapsed="false">
      <c r="A187" s="2" t="s">
        <v>733</v>
      </c>
    </row>
    <row r="188" customFormat="false" ht="15.75" hidden="false" customHeight="false" outlineLevel="0" collapsed="false">
      <c r="A188" s="2" t="s">
        <v>846</v>
      </c>
    </row>
    <row r="189" customFormat="false" ht="15.75" hidden="false" customHeight="false" outlineLevel="0" collapsed="false">
      <c r="A189" s="2" t="n">
        <v>178</v>
      </c>
    </row>
    <row r="190" customFormat="false" ht="15.75" hidden="false" customHeight="false" outlineLevel="0" collapsed="false">
      <c r="A190" s="2" t="s">
        <v>1189</v>
      </c>
    </row>
    <row r="191" customFormat="false" ht="15.75" hidden="false" customHeight="false" outlineLevel="0" collapsed="false">
      <c r="A191" s="2" t="s">
        <v>733</v>
      </c>
    </row>
    <row r="192" customFormat="false" ht="15.75" hidden="false" customHeight="false" outlineLevel="0" collapsed="false">
      <c r="A192" s="2" t="s">
        <v>1190</v>
      </c>
    </row>
    <row r="193" customFormat="false" ht="15.75" hidden="false" customHeight="false" outlineLevel="0" collapsed="false">
      <c r="A193" s="2" t="n">
        <v>146</v>
      </c>
    </row>
    <row r="194" customFormat="false" ht="15.75" hidden="false" customHeight="false" outlineLevel="0" collapsed="false">
      <c r="A194" s="2" t="s">
        <v>1191</v>
      </c>
    </row>
    <row r="195" customFormat="false" ht="15.75" hidden="false" customHeight="false" outlineLevel="0" collapsed="false">
      <c r="A195" s="2" t="s">
        <v>733</v>
      </c>
    </row>
    <row r="196" customFormat="false" ht="15.75" hidden="false" customHeight="false" outlineLevel="0" collapsed="false">
      <c r="A196" s="2" t="s">
        <v>1192</v>
      </c>
    </row>
    <row r="197" customFormat="false" ht="15.75" hidden="false" customHeight="false" outlineLevel="0" collapsed="false">
      <c r="A197" s="2" t="n">
        <v>179</v>
      </c>
    </row>
    <row r="198" customFormat="false" ht="15.75" hidden="false" customHeight="false" outlineLevel="0" collapsed="false">
      <c r="A198" s="2" t="s">
        <v>1193</v>
      </c>
    </row>
    <row r="199" customFormat="false" ht="15.75" hidden="false" customHeight="false" outlineLevel="0" collapsed="false">
      <c r="A199" s="2" t="s">
        <v>733</v>
      </c>
    </row>
    <row r="200" customFormat="false" ht="15.75" hidden="false" customHeight="false" outlineLevel="0" collapsed="false">
      <c r="A200" s="2" t="s">
        <v>1194</v>
      </c>
    </row>
    <row r="201" customFormat="false" ht="15.75" hidden="false" customHeight="false" outlineLevel="0" collapsed="false">
      <c r="A201" s="2" t="n">
        <v>147</v>
      </c>
    </row>
    <row r="202" customFormat="false" ht="15.75" hidden="false" customHeight="false" outlineLevel="0" collapsed="false">
      <c r="A202" s="2" t="s">
        <v>1195</v>
      </c>
    </row>
    <row r="203" customFormat="false" ht="15.75" hidden="false" customHeight="false" outlineLevel="0" collapsed="false">
      <c r="A203" s="2" t="s">
        <v>733</v>
      </c>
    </row>
    <row r="204" customFormat="false" ht="15.75" hidden="false" customHeight="false" outlineLevel="0" collapsed="false">
      <c r="A204" s="2" t="s">
        <v>1196</v>
      </c>
    </row>
    <row r="205" customFormat="false" ht="15.75" hidden="false" customHeight="false" outlineLevel="0" collapsed="false">
      <c r="A205" s="2" t="n">
        <v>180</v>
      </c>
    </row>
    <row r="206" customFormat="false" ht="15.75" hidden="false" customHeight="false" outlineLevel="0" collapsed="false">
      <c r="A206" s="2" t="s">
        <v>1197</v>
      </c>
    </row>
    <row r="207" customFormat="false" ht="15.75" hidden="false" customHeight="false" outlineLevel="0" collapsed="false">
      <c r="A207" s="2" t="s">
        <v>733</v>
      </c>
    </row>
    <row r="208" customFormat="false" ht="15.75" hidden="false" customHeight="false" outlineLevel="0" collapsed="false">
      <c r="A208" s="2" t="s">
        <v>1198</v>
      </c>
    </row>
    <row r="209" customFormat="false" ht="15.75" hidden="false" customHeight="false" outlineLevel="0" collapsed="false">
      <c r="A209" s="2" t="n">
        <v>148</v>
      </c>
    </row>
    <row r="210" customFormat="false" ht="15.75" hidden="false" customHeight="false" outlineLevel="0" collapsed="false">
      <c r="A210" s="2" t="s">
        <v>1199</v>
      </c>
    </row>
    <row r="211" customFormat="false" ht="15.75" hidden="false" customHeight="false" outlineLevel="0" collapsed="false">
      <c r="A211" s="2" t="s">
        <v>733</v>
      </c>
    </row>
    <row r="212" customFormat="false" ht="15.75" hidden="false" customHeight="false" outlineLevel="0" collapsed="false">
      <c r="A212" s="2" t="s">
        <v>1200</v>
      </c>
    </row>
    <row r="213" customFormat="false" ht="15.75" hidden="false" customHeight="false" outlineLevel="0" collapsed="false">
      <c r="A213" s="2" t="n">
        <v>181</v>
      </c>
    </row>
    <row r="214" customFormat="false" ht="15.75" hidden="false" customHeight="false" outlineLevel="0" collapsed="false">
      <c r="A214" s="2" t="s">
        <v>1201</v>
      </c>
    </row>
    <row r="215" customFormat="false" ht="15.75" hidden="false" customHeight="false" outlineLevel="0" collapsed="false">
      <c r="A215" s="2" t="s">
        <v>837</v>
      </c>
    </row>
    <row r="216" customFormat="false" ht="15.75" hidden="false" customHeight="false" outlineLevel="0" collapsed="false">
      <c r="A216" s="2" t="s">
        <v>1202</v>
      </c>
    </row>
    <row r="217" customFormat="false" ht="15.75" hidden="false" customHeight="false" outlineLevel="0" collapsed="false">
      <c r="A217" s="2" t="n">
        <v>149</v>
      </c>
    </row>
    <row r="218" customFormat="false" ht="15.75" hidden="false" customHeight="false" outlineLevel="0" collapsed="false">
      <c r="A218" s="2" t="s">
        <v>1203</v>
      </c>
    </row>
    <row r="219" customFormat="false" ht="15.75" hidden="false" customHeight="false" outlineLevel="0" collapsed="false">
      <c r="A219" s="2" t="s">
        <v>733</v>
      </c>
    </row>
    <row r="220" customFormat="false" ht="15.75" hidden="false" customHeight="false" outlineLevel="0" collapsed="false">
      <c r="A220" s="2" t="s">
        <v>1204</v>
      </c>
    </row>
    <row r="221" customFormat="false" ht="15.75" hidden="false" customHeight="false" outlineLevel="0" collapsed="false">
      <c r="A221" s="2" t="n">
        <v>182</v>
      </c>
    </row>
    <row r="222" customFormat="false" ht="15.75" hidden="false" customHeight="false" outlineLevel="0" collapsed="false">
      <c r="A222" s="2" t="s">
        <v>1205</v>
      </c>
    </row>
    <row r="223" customFormat="false" ht="15.75" hidden="false" customHeight="false" outlineLevel="0" collapsed="false">
      <c r="A223" s="2" t="s">
        <v>837</v>
      </c>
    </row>
    <row r="224" customFormat="false" ht="15.75" hidden="false" customHeight="false" outlineLevel="0" collapsed="false">
      <c r="A224" s="2" t="s">
        <v>1206</v>
      </c>
    </row>
    <row r="225" customFormat="false" ht="15.75" hidden="false" customHeight="false" outlineLevel="0" collapsed="false">
      <c r="A225" s="2" t="n">
        <v>150</v>
      </c>
    </row>
    <row r="226" customFormat="false" ht="15.75" hidden="false" customHeight="false" outlineLevel="0" collapsed="false">
      <c r="A226" s="2" t="s">
        <v>1207</v>
      </c>
    </row>
    <row r="227" customFormat="false" ht="15.75" hidden="false" customHeight="false" outlineLevel="0" collapsed="false">
      <c r="A227" s="2" t="s">
        <v>733</v>
      </c>
    </row>
    <row r="228" customFormat="false" ht="15.75" hidden="false" customHeight="false" outlineLevel="0" collapsed="false">
      <c r="A228" s="2" t="s">
        <v>1208</v>
      </c>
    </row>
    <row r="229" customFormat="false" ht="15.75" hidden="false" customHeight="false" outlineLevel="0" collapsed="false">
      <c r="A229" s="2" t="n">
        <v>183</v>
      </c>
    </row>
    <row r="230" customFormat="false" ht="15.75" hidden="false" customHeight="false" outlineLevel="0" collapsed="false">
      <c r="A230" s="2" t="s">
        <v>1209</v>
      </c>
    </row>
    <row r="231" customFormat="false" ht="15.75" hidden="false" customHeight="false" outlineLevel="0" collapsed="false">
      <c r="A231" s="2" t="s">
        <v>837</v>
      </c>
    </row>
    <row r="232" customFormat="false" ht="15.75" hidden="false" customHeight="false" outlineLevel="0" collapsed="false">
      <c r="A232" s="2" t="s">
        <v>1210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n">
        <v>151</v>
      </c>
    </row>
    <row r="2" customFormat="false" ht="15.75" hidden="false" customHeight="false" outlineLevel="0" collapsed="false">
      <c r="A2" s="2" t="s">
        <v>1211</v>
      </c>
    </row>
    <row r="3" customFormat="false" ht="15.75" hidden="false" customHeight="false" outlineLevel="0" collapsed="false">
      <c r="A3" s="2" t="s">
        <v>733</v>
      </c>
    </row>
    <row r="4" customFormat="false" ht="15.75" hidden="false" customHeight="false" outlineLevel="0" collapsed="false">
      <c r="A4" s="2" t="s">
        <v>1212</v>
      </c>
    </row>
    <row r="5" customFormat="false" ht="15.75" hidden="false" customHeight="false" outlineLevel="0" collapsed="false">
      <c r="A5" s="2" t="n">
        <v>152</v>
      </c>
    </row>
    <row r="6" customFormat="false" ht="15.75" hidden="false" customHeight="false" outlineLevel="0" collapsed="false">
      <c r="A6" s="2" t="s">
        <v>1213</v>
      </c>
    </row>
    <row r="7" customFormat="false" ht="15.75" hidden="false" customHeight="false" outlineLevel="0" collapsed="false">
      <c r="A7" s="2" t="s">
        <v>733</v>
      </c>
    </row>
    <row r="8" customFormat="false" ht="15.75" hidden="false" customHeight="false" outlineLevel="0" collapsed="false">
      <c r="A8" s="2" t="s">
        <v>1214</v>
      </c>
    </row>
    <row r="9" customFormat="false" ht="15.75" hidden="false" customHeight="false" outlineLevel="0" collapsed="false">
      <c r="A9" s="2" t="n">
        <v>153</v>
      </c>
    </row>
    <row r="10" customFormat="false" ht="15.75" hidden="false" customHeight="false" outlineLevel="0" collapsed="false">
      <c r="A10" s="2" t="s">
        <v>1215</v>
      </c>
    </row>
    <row r="11" customFormat="false" ht="15.75" hidden="false" customHeight="false" outlineLevel="0" collapsed="false">
      <c r="A11" s="2" t="s">
        <v>733</v>
      </c>
    </row>
    <row r="12" customFormat="false" ht="15.75" hidden="false" customHeight="false" outlineLevel="0" collapsed="false">
      <c r="A12" s="2" t="s">
        <v>1216</v>
      </c>
    </row>
    <row r="13" customFormat="false" ht="15.75" hidden="false" customHeight="false" outlineLevel="0" collapsed="false">
      <c r="A13" s="2" t="n">
        <v>154</v>
      </c>
    </row>
    <row r="14" customFormat="false" ht="15.75" hidden="false" customHeight="false" outlineLevel="0" collapsed="false">
      <c r="A14" s="2" t="s">
        <v>1217</v>
      </c>
    </row>
    <row r="15" customFormat="false" ht="15.75" hidden="false" customHeight="false" outlineLevel="0" collapsed="false">
      <c r="A15" s="2" t="s">
        <v>733</v>
      </c>
    </row>
    <row r="16" customFormat="false" ht="15.75" hidden="false" customHeight="false" outlineLevel="0" collapsed="false">
      <c r="A16" s="2" t="s">
        <v>1218</v>
      </c>
    </row>
    <row r="17" customFormat="false" ht="15.75" hidden="false" customHeight="false" outlineLevel="0" collapsed="false">
      <c r="A17" s="2" t="n">
        <v>155</v>
      </c>
    </row>
    <row r="18" customFormat="false" ht="15.75" hidden="false" customHeight="false" outlineLevel="0" collapsed="false">
      <c r="A18" s="2" t="s">
        <v>1219</v>
      </c>
    </row>
    <row r="19" customFormat="false" ht="15.75" hidden="false" customHeight="false" outlineLevel="0" collapsed="false">
      <c r="A19" s="2" t="s">
        <v>733</v>
      </c>
    </row>
    <row r="20" customFormat="false" ht="15.75" hidden="false" customHeight="false" outlineLevel="0" collapsed="false">
      <c r="A20" s="2" t="s">
        <v>1103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2" min="2" style="1" width="27.75"/>
  </cols>
  <sheetData>
    <row r="1" customFormat="false" ht="15.75" hidden="false" customHeight="false" outlineLevel="0" collapsed="false">
      <c r="A1" s="2" t="str">
        <f aca="false">IFERROR(__xludf.dummyfunction("QUERY({IESE2024a!A:C, ARRAYFORMULA(value(REGEXREPLACE(IESE2024a!D:D, "","", "".""))); IESE2024b!A:C, ARRAYFORMULA(value(REGEXREPLACE(IESE2024b!D:D, "","", "".""))); IESE2024c!A:C, ARRAYFORMULA(value(REGEXREPLACE(IESE2024c!D:D, "","", ""."")))}, ""select C"&amp;"ol1, Col2, Col4 where Col1 is not null order by Col1"", 1)"),"Ranking")</f>
        <v>Ranking</v>
      </c>
      <c r="B1" s="2" t="str">
        <f aca="false">IFERROR(__xludf.dummyfunction("""COMPUTED_VALUE"""),"City")</f>
        <v>City</v>
      </c>
      <c r="C1" s="2" t="str">
        <f aca="false">IFERROR(__xludf.dummyfunction("""COMPUTED_VALUE"""),"#VALUE!")</f>
        <v>#VALUE!</v>
      </c>
    </row>
    <row r="2" customFormat="false" ht="15.75" hidden="false" customHeight="false" outlineLevel="0" collapsed="false">
      <c r="A2" s="2" t="n">
        <f aca="false">IFERROR(__xludf.dummyfunction("""COMPUTED_VALUE"""),1)</f>
        <v>1</v>
      </c>
      <c r="B2" s="2" t="str">
        <f aca="false">IFERROR(__xludf.dummyfunction("""COMPUTED_VALUE"""),"London ‐ United Kingdom")</f>
        <v>London ‐ United Kingdom</v>
      </c>
      <c r="C2" s="2" t="n">
        <f aca="false">IFERROR(__xludf.dummyfunction("""COMPUTED_VALUE"""),100)</f>
        <v>100</v>
      </c>
    </row>
    <row r="3" customFormat="false" ht="15.75" hidden="false" customHeight="false" outlineLevel="0" collapsed="false">
      <c r="A3" s="2" t="n">
        <f aca="false">IFERROR(__xludf.dummyfunction("""COMPUTED_VALUE"""),2)</f>
        <v>2</v>
      </c>
      <c r="B3" s="2" t="str">
        <f aca="false">IFERROR(__xludf.dummyfunction("""COMPUTED_VALUE"""),"New York ‐ USA")</f>
        <v>New York ‐ USA</v>
      </c>
      <c r="C3" s="2" t="n">
        <f aca="false">IFERROR(__xludf.dummyfunction("""COMPUTED_VALUE"""),97.11)</f>
        <v>97.11</v>
      </c>
    </row>
    <row r="4" customFormat="false" ht="15.75" hidden="false" customHeight="false" outlineLevel="0" collapsed="false">
      <c r="A4" s="2" t="n">
        <f aca="false">IFERROR(__xludf.dummyfunction("""COMPUTED_VALUE"""),3)</f>
        <v>3</v>
      </c>
      <c r="B4" s="2" t="str">
        <f aca="false">IFERROR(__xludf.dummyfunction("""COMPUTED_VALUE"""),"Paris ‐ France")</f>
        <v>Paris ‐ France</v>
      </c>
      <c r="C4" s="2" t="n">
        <f aca="false">IFERROR(__xludf.dummyfunction("""COMPUTED_VALUE"""),84.29)</f>
        <v>84.29</v>
      </c>
    </row>
    <row r="5" customFormat="false" ht="15.75" hidden="false" customHeight="false" outlineLevel="0" collapsed="false">
      <c r="A5" s="2" t="n">
        <f aca="false">IFERROR(__xludf.dummyfunction("""COMPUTED_VALUE"""),4)</f>
        <v>4</v>
      </c>
      <c r="B5" s="2" t="str">
        <f aca="false">IFERROR(__xludf.dummyfunction("""COMPUTED_VALUE"""),"Tokyo ‐ Japan")</f>
        <v>Tokyo ‐ Japan</v>
      </c>
      <c r="C5" s="2" t="n">
        <f aca="false">IFERROR(__xludf.dummyfunction("""COMPUTED_VALUE"""),77.74)</f>
        <v>77.74</v>
      </c>
    </row>
    <row r="6" customFormat="false" ht="15.75" hidden="false" customHeight="false" outlineLevel="0" collapsed="false">
      <c r="A6" s="2" t="n">
        <f aca="false">IFERROR(__xludf.dummyfunction("""COMPUTED_VALUE"""),5)</f>
        <v>5</v>
      </c>
      <c r="B6" s="2" t="str">
        <f aca="false">IFERROR(__xludf.dummyfunction("""COMPUTED_VALUE"""),"Berlin ‐ Germany")</f>
        <v>Berlin ‐ Germany</v>
      </c>
      <c r="C6" s="2" t="n">
        <f aca="false">IFERROR(__xludf.dummyfunction("""COMPUTED_VALUE"""),75.66)</f>
        <v>75.66</v>
      </c>
    </row>
    <row r="7" customFormat="false" ht="15.75" hidden="false" customHeight="false" outlineLevel="0" collapsed="false">
      <c r="A7" s="2" t="n">
        <f aca="false">IFERROR(__xludf.dummyfunction("""COMPUTED_VALUE"""),6)</f>
        <v>6</v>
      </c>
      <c r="B7" s="2" t="str">
        <f aca="false">IFERROR(__xludf.dummyfunction("""COMPUTED_VALUE"""),"Singapore ‐ Singapore")</f>
        <v>Singapore ‐ Singapore</v>
      </c>
      <c r="C7" s="2" t="n">
        <f aca="false">IFERROR(__xludf.dummyfunction("""COMPUTED_VALUE"""),72.65)</f>
        <v>72.65</v>
      </c>
    </row>
    <row r="8" customFormat="false" ht="15.75" hidden="false" customHeight="false" outlineLevel="0" collapsed="false">
      <c r="A8" s="2" t="n">
        <f aca="false">IFERROR(__xludf.dummyfunction("""COMPUTED_VALUE"""),7)</f>
        <v>7</v>
      </c>
      <c r="B8" s="2" t="str">
        <f aca="false">IFERROR(__xludf.dummyfunction("""COMPUTED_VALUE"""),"Oslo ‐ Norway")</f>
        <v>Oslo ‐ Norway</v>
      </c>
      <c r="C8" s="2" t="n">
        <f aca="false">IFERROR(__xludf.dummyfunction("""COMPUTED_VALUE"""),72.55)</f>
        <v>72.55</v>
      </c>
    </row>
    <row r="9" customFormat="false" ht="15.75" hidden="false" customHeight="false" outlineLevel="0" collapsed="false">
      <c r="A9" s="2" t="n">
        <f aca="false">IFERROR(__xludf.dummyfunction("""COMPUTED_VALUE"""),8)</f>
        <v>8</v>
      </c>
      <c r="B9" s="2" t="str">
        <f aca="false">IFERROR(__xludf.dummyfunction("""COMPUTED_VALUE"""),"Amsterdam ‐ Netherlands")</f>
        <v>Amsterdam ‐ Netherlands</v>
      </c>
      <c r="C9" s="2" t="n">
        <f aca="false">IFERROR(__xludf.dummyfunction("""COMPUTED_VALUE"""),72.21)</f>
        <v>72.21</v>
      </c>
    </row>
    <row r="10" customFormat="false" ht="15.75" hidden="false" customHeight="false" outlineLevel="0" collapsed="false">
      <c r="A10" s="2" t="n">
        <f aca="false">IFERROR(__xludf.dummyfunction("""COMPUTED_VALUE"""),9)</f>
        <v>9</v>
      </c>
      <c r="B10" s="2" t="str">
        <f aca="false">IFERROR(__xludf.dummyfunction("""COMPUTED_VALUE"""),"San Francisco ‐ USA")</f>
        <v>San Francisco ‐ USA</v>
      </c>
      <c r="C10" s="2" t="n">
        <f aca="false">IFERROR(__xludf.dummyfunction("""COMPUTED_VALUE"""),70.77)</f>
        <v>70.77</v>
      </c>
    </row>
    <row r="11" customFormat="false" ht="15.75" hidden="false" customHeight="false" outlineLevel="0" collapsed="false">
      <c r="A11" s="2" t="n">
        <f aca="false">IFERROR(__xludf.dummyfunction("""COMPUTED_VALUE"""),10)</f>
        <v>10</v>
      </c>
      <c r="B11" s="2" t="str">
        <f aca="false">IFERROR(__xludf.dummyfunction("""COMPUTED_VALUE"""),"Chicago ‐ USA")</f>
        <v>Chicago ‐ USA</v>
      </c>
      <c r="C11" s="2" t="n">
        <f aca="false">IFERROR(__xludf.dummyfunction("""COMPUTED_VALUE"""),70.76)</f>
        <v>70.76</v>
      </c>
    </row>
    <row r="12" customFormat="false" ht="15.75" hidden="false" customHeight="false" outlineLevel="0" collapsed="false">
      <c r="A12" s="2" t="n">
        <f aca="false">IFERROR(__xludf.dummyfunction("""COMPUTED_VALUE"""),11)</f>
        <v>11</v>
      </c>
      <c r="B12" s="2" t="str">
        <f aca="false">IFERROR(__xludf.dummyfunction("""COMPUTED_VALUE"""),"Copenhagen ‐ Denmark")</f>
        <v>Copenhagen ‐ Denmark</v>
      </c>
      <c r="C12" s="2" t="n">
        <f aca="false">IFERROR(__xludf.dummyfunction("""COMPUTED_VALUE"""),70.68)</f>
        <v>70.68</v>
      </c>
    </row>
    <row r="13" customFormat="false" ht="15.75" hidden="false" customHeight="false" outlineLevel="0" collapsed="false">
      <c r="A13" s="2" t="n">
        <f aca="false">IFERROR(__xludf.dummyfunction("""COMPUTED_VALUE"""),12)</f>
        <v>12</v>
      </c>
      <c r="B13" s="2" t="str">
        <f aca="false">IFERROR(__xludf.dummyfunction("""COMPUTED_VALUE"""),"Zurich ‐ Switzerland")</f>
        <v>Zurich ‐ Switzerland</v>
      </c>
      <c r="C13" s="2" t="n">
        <f aca="false">IFERROR(__xludf.dummyfunction("""COMPUTED_VALUE"""),69.45)</f>
        <v>69.45</v>
      </c>
    </row>
    <row r="14" customFormat="false" ht="15.75" hidden="false" customHeight="false" outlineLevel="0" collapsed="false">
      <c r="A14" s="2" t="n">
        <f aca="false">IFERROR(__xludf.dummyfunction("""COMPUTED_VALUE"""),13)</f>
        <v>13</v>
      </c>
      <c r="B14" s="2" t="str">
        <f aca="false">IFERROR(__xludf.dummyfunction("""COMPUTED_VALUE"""),"Seoul ‐ South Korea")</f>
        <v>Seoul ‐ South Korea</v>
      </c>
      <c r="C14" s="2" t="n">
        <f aca="false">IFERROR(__xludf.dummyfunction("""COMPUTED_VALUE"""),69.21)</f>
        <v>69.21</v>
      </c>
    </row>
    <row r="15" customFormat="false" ht="15.75" hidden="false" customHeight="false" outlineLevel="0" collapsed="false">
      <c r="A15" s="2" t="n">
        <f aca="false">IFERROR(__xludf.dummyfunction("""COMPUTED_VALUE"""),14)</f>
        <v>14</v>
      </c>
      <c r="B15" s="2" t="str">
        <f aca="false">IFERROR(__xludf.dummyfunction("""COMPUTED_VALUE"""),"Munich ‐ Germany")</f>
        <v>Munich ‐ Germany</v>
      </c>
      <c r="C15" s="2" t="n">
        <f aca="false">IFERROR(__xludf.dummyfunction("""COMPUTED_VALUE"""),68.91)</f>
        <v>68.91</v>
      </c>
    </row>
    <row r="16" customFormat="false" ht="15.75" hidden="false" customHeight="false" outlineLevel="0" collapsed="false">
      <c r="A16" s="2" t="n">
        <f aca="false">IFERROR(__xludf.dummyfunction("""COMPUTED_VALUE"""),15)</f>
        <v>15</v>
      </c>
      <c r="B16" s="2" t="str">
        <f aca="false">IFERROR(__xludf.dummyfunction("""COMPUTED_VALUE"""),"Boston ‐ USA")</f>
        <v>Boston ‐ USA</v>
      </c>
      <c r="C16" s="2" t="n">
        <f aca="false">IFERROR(__xludf.dummyfunction("""COMPUTED_VALUE"""),68.28)</f>
        <v>68.28</v>
      </c>
    </row>
    <row r="17" customFormat="false" ht="15.75" hidden="false" customHeight="false" outlineLevel="0" collapsed="false">
      <c r="A17" s="2" t="n">
        <f aca="false">IFERROR(__xludf.dummyfunction("""COMPUTED_VALUE"""),16)</f>
        <v>16</v>
      </c>
      <c r="B17" s="2" t="str">
        <f aca="false">IFERROR(__xludf.dummyfunction("""COMPUTED_VALUE"""),"Hamburg ‐ Germany")</f>
        <v>Hamburg ‐ Germany</v>
      </c>
      <c r="C17" s="2" t="n">
        <f aca="false">IFERROR(__xludf.dummyfunction("""COMPUTED_VALUE"""),67.92)</f>
        <v>67.92</v>
      </c>
    </row>
    <row r="18" customFormat="false" ht="15.75" hidden="false" customHeight="false" outlineLevel="0" collapsed="false">
      <c r="A18" s="2" t="n">
        <f aca="false">IFERROR(__xludf.dummyfunction("""COMPUTED_VALUE"""),17)</f>
        <v>17</v>
      </c>
      <c r="B18" s="2" t="str">
        <f aca="false">IFERROR(__xludf.dummyfunction("""COMPUTED_VALUE"""),"Washington ‐ USA")</f>
        <v>Washington ‐ USA</v>
      </c>
      <c r="C18" s="2" t="n">
        <f aca="false">IFERROR(__xludf.dummyfunction("""COMPUTED_VALUE"""),67.3)</f>
        <v>67.3</v>
      </c>
    </row>
    <row r="19" customFormat="false" ht="15.75" hidden="false" customHeight="false" outlineLevel="0" collapsed="false">
      <c r="A19" s="2" t="n">
        <f aca="false">IFERROR(__xludf.dummyfunction("""COMPUTED_VALUE"""),18)</f>
        <v>18</v>
      </c>
      <c r="B19" s="2" t="str">
        <f aca="false">IFERROR(__xludf.dummyfunction("""COMPUTED_VALUE"""),"Stockholm ‐ Sweden")</f>
        <v>Stockholm ‐ Sweden</v>
      </c>
      <c r="C19" s="2" t="n">
        <f aca="false">IFERROR(__xludf.dummyfunction("""COMPUTED_VALUE"""),66.64)</f>
        <v>66.64</v>
      </c>
    </row>
    <row r="20" customFormat="false" ht="15.75" hidden="false" customHeight="false" outlineLevel="0" collapsed="false">
      <c r="A20" s="2" t="n">
        <f aca="false">IFERROR(__xludf.dummyfunction("""COMPUTED_VALUE"""),19)</f>
        <v>19</v>
      </c>
      <c r="B20" s="2" t="str">
        <f aca="false">IFERROR(__xludf.dummyfunction("""COMPUTED_VALUE"""),"Melbourne ‐ Australia")</f>
        <v>Melbourne ‐ Australia</v>
      </c>
      <c r="C20" s="2" t="n">
        <f aca="false">IFERROR(__xludf.dummyfunction("""COMPUTED_VALUE"""),66.31)</f>
        <v>66.31</v>
      </c>
    </row>
    <row r="21" customFormat="false" ht="15.75" hidden="false" customHeight="false" outlineLevel="0" collapsed="false">
      <c r="A21" s="2" t="n">
        <f aca="false">IFERROR(__xludf.dummyfunction("""COMPUTED_VALUE"""),20)</f>
        <v>20</v>
      </c>
      <c r="B21" s="2" t="str">
        <f aca="false">IFERROR(__xludf.dummyfunction("""COMPUTED_VALUE"""),"Madrid ‐ Spain")</f>
        <v>Madrid ‐ Spain</v>
      </c>
      <c r="C21" s="2" t="n">
        <f aca="false">IFERROR(__xludf.dummyfunction("""COMPUTED_VALUE"""),66.06)</f>
        <v>66.06</v>
      </c>
    </row>
    <row r="22" customFormat="false" ht="15.75" hidden="false" customHeight="false" outlineLevel="0" collapsed="false">
      <c r="A22" s="2" t="n">
        <f aca="false">IFERROR(__xludf.dummyfunction("""COMPUTED_VALUE"""),21)</f>
        <v>21</v>
      </c>
      <c r="B22" s="2" t="str">
        <f aca="false">IFERROR(__xludf.dummyfunction("""COMPUTED_VALUE"""),"Beijing ‐ China")</f>
        <v>Beijing ‐ China</v>
      </c>
      <c r="C22" s="2" t="n">
        <f aca="false">IFERROR(__xludf.dummyfunction("""COMPUTED_VALUE"""),65.88)</f>
        <v>65.88</v>
      </c>
    </row>
    <row r="23" customFormat="false" ht="15.75" hidden="false" customHeight="false" outlineLevel="0" collapsed="false">
      <c r="A23" s="2" t="n">
        <f aca="false">IFERROR(__xludf.dummyfunction("""COMPUTED_VALUE"""),22)</f>
        <v>22</v>
      </c>
      <c r="B23" s="2" t="str">
        <f aca="false">IFERROR(__xludf.dummyfunction("""COMPUTED_VALUE"""),"Vienna ‐ Austria")</f>
        <v>Vienna ‐ Austria</v>
      </c>
      <c r="C23" s="2" t="n">
        <f aca="false">IFERROR(__xludf.dummyfunction("""COMPUTED_VALUE"""),65.86)</f>
        <v>65.86</v>
      </c>
    </row>
    <row r="24" customFormat="false" ht="15.75" hidden="false" customHeight="false" outlineLevel="0" collapsed="false">
      <c r="A24" s="2" t="n">
        <f aca="false">IFERROR(__xludf.dummyfunction("""COMPUTED_VALUE"""),23)</f>
        <v>23</v>
      </c>
      <c r="B24" s="2" t="str">
        <f aca="false">IFERROR(__xludf.dummyfunction("""COMPUTED_VALUE"""),"Reykjavik ‐ Iceland")</f>
        <v>Reykjavik ‐ Iceland</v>
      </c>
      <c r="C24" s="2" t="n">
        <f aca="false">IFERROR(__xludf.dummyfunction("""COMPUTED_VALUE"""),65.43)</f>
        <v>65.43</v>
      </c>
    </row>
    <row r="25" customFormat="false" ht="15.75" hidden="false" customHeight="false" outlineLevel="0" collapsed="false">
      <c r="A25" s="2" t="n">
        <f aca="false">IFERROR(__xludf.dummyfunction("""COMPUTED_VALUE"""),24)</f>
        <v>24</v>
      </c>
      <c r="B25" s="2" t="str">
        <f aca="false">IFERROR(__xludf.dummyfunction("""COMPUTED_VALUE"""),"Basel ‐ Switzerland")</f>
        <v>Basel ‐ Switzerland</v>
      </c>
      <c r="C25" s="2" t="n">
        <f aca="false">IFERROR(__xludf.dummyfunction("""COMPUTED_VALUE"""),65.14)</f>
        <v>65.14</v>
      </c>
    </row>
    <row r="26" customFormat="false" ht="15.75" hidden="false" customHeight="false" outlineLevel="0" collapsed="false">
      <c r="A26" s="2" t="n">
        <f aca="false">IFERROR(__xludf.dummyfunction("""COMPUTED_VALUE"""),25)</f>
        <v>25</v>
      </c>
      <c r="B26" s="2" t="str">
        <f aca="false">IFERROR(__xludf.dummyfunction("""COMPUTED_VALUE"""),"Rotterdam ‐ Netherlands")</f>
        <v>Rotterdam ‐ Netherlands</v>
      </c>
      <c r="C26" s="2" t="n">
        <f aca="false">IFERROR(__xludf.dummyfunction("""COMPUTED_VALUE"""),65.09)</f>
        <v>65.09</v>
      </c>
    </row>
    <row r="27" customFormat="false" ht="15.75" hidden="false" customHeight="false" outlineLevel="0" collapsed="false">
      <c r="A27" s="2" t="n">
        <f aca="false">IFERROR(__xludf.dummyfunction("""COMPUTED_VALUE"""),26)</f>
        <v>26</v>
      </c>
      <c r="B27" s="2" t="str">
        <f aca="false">IFERROR(__xludf.dummyfunction("""COMPUTED_VALUE"""),"Helsinki ‐ Finland")</f>
        <v>Helsinki ‐ Finland</v>
      </c>
      <c r="C27" s="2" t="n">
        <f aca="false">IFERROR(__xludf.dummyfunction("""COMPUTED_VALUE"""),64.68)</f>
        <v>64.68</v>
      </c>
    </row>
    <row r="28" customFormat="false" ht="15.75" hidden="false" customHeight="false" outlineLevel="0" collapsed="false">
      <c r="A28" s="2" t="n">
        <f aca="false">IFERROR(__xludf.dummyfunction("""COMPUTED_VALUE"""),27)</f>
        <v>27</v>
      </c>
      <c r="B28" s="2" t="str">
        <f aca="false">IFERROR(__xludf.dummyfunction("""COMPUTED_VALUE"""),"Taipei ‐ Taiwan")</f>
        <v>Taipei ‐ Taiwan</v>
      </c>
      <c r="C28" s="2" t="n">
        <f aca="false">IFERROR(__xludf.dummyfunction("""COMPUTED_VALUE"""),64.6)</f>
        <v>64.6</v>
      </c>
    </row>
    <row r="29" customFormat="false" ht="15.75" hidden="false" customHeight="false" outlineLevel="0" collapsed="false">
      <c r="A29" s="2" t="n">
        <f aca="false">IFERROR(__xludf.dummyfunction("""COMPUTED_VALUE"""),28)</f>
        <v>28</v>
      </c>
      <c r="B29" s="2" t="str">
        <f aca="false">IFERROR(__xludf.dummyfunction("""COMPUTED_VALUE"""),"Sydney ‐ Australia")</f>
        <v>Sydney ‐ Australia</v>
      </c>
      <c r="C29" s="2" t="n">
        <f aca="false">IFERROR(__xludf.dummyfunction("""COMPUTED_VALUE"""),64.32)</f>
        <v>64.32</v>
      </c>
    </row>
    <row r="30" customFormat="false" ht="15.75" hidden="false" customHeight="false" outlineLevel="0" collapsed="false">
      <c r="A30" s="2" t="n">
        <f aca="false">IFERROR(__xludf.dummyfunction("""COMPUTED_VALUE"""),29)</f>
        <v>29</v>
      </c>
      <c r="B30" s="2" t="str">
        <f aca="false">IFERROR(__xludf.dummyfunction("""COMPUTED_VALUE"""),"Barcelona ‐ Spain")</f>
        <v>Barcelona ‐ Spain</v>
      </c>
      <c r="C30" s="2" t="n">
        <f aca="false">IFERROR(__xludf.dummyfunction("""COMPUTED_VALUE"""),64.17)</f>
        <v>64.17</v>
      </c>
    </row>
    <row r="31" customFormat="false" ht="15.75" hidden="false" customHeight="false" outlineLevel="0" collapsed="false">
      <c r="A31" s="2" t="n">
        <f aca="false">IFERROR(__xludf.dummyfunction("""COMPUTED_VALUE"""),30)</f>
        <v>30</v>
      </c>
      <c r="B31" s="2" t="str">
        <f aca="false">IFERROR(__xludf.dummyfunction("""COMPUTED_VALUE"""),"Bern ‐ Switzerland")</f>
        <v>Bern ‐ Switzerland</v>
      </c>
      <c r="C31" s="2" t="n">
        <f aca="false">IFERROR(__xludf.dummyfunction("""COMPUTED_VALUE"""),64.01)</f>
        <v>64.01</v>
      </c>
    </row>
    <row r="32" customFormat="false" ht="15.75" hidden="false" customHeight="false" outlineLevel="0" collapsed="false">
      <c r="A32" s="2" t="n">
        <f aca="false">IFERROR(__xludf.dummyfunction("""COMPUTED_VALUE"""),31)</f>
        <v>31</v>
      </c>
      <c r="B32" s="2" t="str">
        <f aca="false">IFERROR(__xludf.dummyfunction("""COMPUTED_VALUE"""),"Seattle ‐ USA")</f>
        <v>Seattle ‐ USA</v>
      </c>
      <c r="C32" s="2" t="n">
        <f aca="false">IFERROR(__xludf.dummyfunction("""COMPUTED_VALUE"""),63.28)</f>
        <v>63.28</v>
      </c>
    </row>
    <row r="33" customFormat="false" ht="15.75" hidden="false" customHeight="false" outlineLevel="0" collapsed="false">
      <c r="A33" s="2" t="n">
        <f aca="false">IFERROR(__xludf.dummyfunction("""COMPUTED_VALUE"""),32)</f>
        <v>32</v>
      </c>
      <c r="B33" s="2" t="str">
        <f aca="false">IFERROR(__xludf.dummyfunction("""COMPUTED_VALUE"""),"Edinburgh ‐ United Kingdom")</f>
        <v>Edinburgh ‐ United Kingdom</v>
      </c>
      <c r="C33" s="2" t="n">
        <f aca="false">IFERROR(__xludf.dummyfunction("""COMPUTED_VALUE"""),63.17)</f>
        <v>63.17</v>
      </c>
    </row>
    <row r="34" customFormat="false" ht="15.75" hidden="false" customHeight="false" outlineLevel="0" collapsed="false">
      <c r="A34" s="2" t="n">
        <f aca="false">IFERROR(__xludf.dummyfunction("""COMPUTED_VALUE"""),33)</f>
        <v>33</v>
      </c>
      <c r="B34" s="2" t="str">
        <f aca="false">IFERROR(__xludf.dummyfunction("""COMPUTED_VALUE"""),"Toronto ‐ Canada")</f>
        <v>Toronto ‐ Canada</v>
      </c>
      <c r="C34" s="2" t="n">
        <f aca="false">IFERROR(__xludf.dummyfunction("""COMPUTED_VALUE"""),62.9)</f>
        <v>62.9</v>
      </c>
    </row>
    <row r="35" customFormat="false" ht="15.75" hidden="false" customHeight="false" outlineLevel="0" collapsed="false">
      <c r="A35" s="2" t="n">
        <f aca="false">IFERROR(__xludf.dummyfunction("""COMPUTED_VALUE"""),34)</f>
        <v>34</v>
      </c>
      <c r="B35" s="2" t="str">
        <f aca="false">IFERROR(__xludf.dummyfunction("""COMPUTED_VALUE"""),"Dublin ‐ Ireland")</f>
        <v>Dublin ‐ Ireland</v>
      </c>
      <c r="C35" s="2" t="n">
        <f aca="false">IFERROR(__xludf.dummyfunction("""COMPUTED_VALUE"""),62.49)</f>
        <v>62.49</v>
      </c>
    </row>
    <row r="36" customFormat="false" ht="15.75" hidden="false" customHeight="false" outlineLevel="0" collapsed="false">
      <c r="A36" s="2" t="n">
        <f aca="false">IFERROR(__xludf.dummyfunction("""COMPUTED_VALUE"""),35)</f>
        <v>35</v>
      </c>
      <c r="B36" s="2" t="str">
        <f aca="false">IFERROR(__xludf.dummyfunction("""COMPUTED_VALUE"""),"Frankfurt ‐ Germany")</f>
        <v>Frankfurt ‐ Germany</v>
      </c>
      <c r="C36" s="2" t="n">
        <f aca="false">IFERROR(__xludf.dummyfunction("""COMPUTED_VALUE"""),62.43)</f>
        <v>62.43</v>
      </c>
    </row>
    <row r="37" customFormat="false" ht="15.75" hidden="false" customHeight="false" outlineLevel="0" collapsed="false">
      <c r="A37" s="2" t="n">
        <f aca="false">IFERROR(__xludf.dummyfunction("""COMPUTED_VALUE"""),36)</f>
        <v>36</v>
      </c>
      <c r="B37" s="2" t="str">
        <f aca="false">IFERROR(__xludf.dummyfunction("""COMPUTED_VALUE"""),"Manchester ‐ United Kingdom")</f>
        <v>Manchester ‐ United Kingdom</v>
      </c>
      <c r="C37" s="2" t="n">
        <f aca="false">IFERROR(__xludf.dummyfunction("""COMPUTED_VALUE"""),61.35)</f>
        <v>61.35</v>
      </c>
    </row>
    <row r="38" customFormat="false" ht="15.75" hidden="false" customHeight="false" outlineLevel="0" collapsed="false">
      <c r="A38" s="2" t="n">
        <f aca="false">IFERROR(__xludf.dummyfunction("""COMPUTED_VALUE"""),37)</f>
        <v>37</v>
      </c>
      <c r="B38" s="2" t="str">
        <f aca="false">IFERROR(__xludf.dummyfunction("""COMPUTED_VALUE"""),"Hong Kong ‐ China")</f>
        <v>Hong Kong ‐ China</v>
      </c>
      <c r="C38" s="2" t="n">
        <f aca="false">IFERROR(__xludf.dummyfunction("""COMPUTED_VALUE"""),61.3)</f>
        <v>61.3</v>
      </c>
    </row>
    <row r="39" customFormat="false" ht="15.75" hidden="false" customHeight="false" outlineLevel="0" collapsed="false">
      <c r="A39" s="2" t="n">
        <f aca="false">IFERROR(__xludf.dummyfunction("""COMPUTED_VALUE"""),38)</f>
        <v>38</v>
      </c>
      <c r="B39" s="2" t="str">
        <f aca="false">IFERROR(__xludf.dummyfunction("""COMPUTED_VALUE"""),"Canberra ‐ Australia")</f>
        <v>Canberra ‐ Australia</v>
      </c>
      <c r="C39" s="2" t="n">
        <f aca="false">IFERROR(__xludf.dummyfunction("""COMPUTED_VALUE"""),61.12)</f>
        <v>61.12</v>
      </c>
    </row>
    <row r="40" customFormat="false" ht="15.75" hidden="false" customHeight="false" outlineLevel="0" collapsed="false">
      <c r="A40" s="2" t="n">
        <f aca="false">IFERROR(__xludf.dummyfunction("""COMPUTED_VALUE"""),39)</f>
        <v>39</v>
      </c>
      <c r="B40" s="2" t="str">
        <f aca="false">IFERROR(__xludf.dummyfunction("""COMPUTED_VALUE"""),"Los Angeles ‐ USA")</f>
        <v>Los Angeles ‐ USA</v>
      </c>
      <c r="C40" s="2" t="n">
        <f aca="false">IFERROR(__xludf.dummyfunction("""COMPUTED_VALUE"""),61.08)</f>
        <v>61.08</v>
      </c>
    </row>
    <row r="41" customFormat="false" ht="15.75" hidden="false" customHeight="false" outlineLevel="0" collapsed="false">
      <c r="A41" s="2" t="n">
        <f aca="false">IFERROR(__xludf.dummyfunction("""COMPUTED_VALUE"""),40)</f>
        <v>40</v>
      </c>
      <c r="B41" s="2" t="str">
        <f aca="false">IFERROR(__xludf.dummyfunction("""COMPUTED_VALUE"""),"Geneva ‐ Switzerland")</f>
        <v>Geneva ‐ Switzerland</v>
      </c>
      <c r="C41" s="2" t="n">
        <f aca="false">IFERROR(__xludf.dummyfunction("""COMPUTED_VALUE"""),61.03)</f>
        <v>61.03</v>
      </c>
    </row>
    <row r="42" customFormat="false" ht="15.75" hidden="false" customHeight="false" outlineLevel="0" collapsed="false">
      <c r="A42" s="2" t="n">
        <f aca="false">IFERROR(__xludf.dummyfunction("""COMPUTED_VALUE"""),41)</f>
        <v>41</v>
      </c>
      <c r="B42" s="2" t="str">
        <f aca="false">IFERROR(__xludf.dummyfunction("""COMPUTED_VALUE"""),"Eindhoven ‐ Netherlands")</f>
        <v>Eindhoven ‐ Netherlands</v>
      </c>
      <c r="C42" s="2" t="n">
        <f aca="false">IFERROR(__xludf.dummyfunction("""COMPUTED_VALUE"""),60.72)</f>
        <v>60.72</v>
      </c>
    </row>
    <row r="43" customFormat="false" ht="15.75" hidden="false" customHeight="false" outlineLevel="0" collapsed="false">
      <c r="A43" s="2" t="n">
        <f aca="false">IFERROR(__xludf.dummyfunction("""COMPUTED_VALUE"""),42)</f>
        <v>42</v>
      </c>
      <c r="B43" s="2" t="str">
        <f aca="false">IFERROR(__xludf.dummyfunction("""COMPUTED_VALUE"""),"Ottawa ‐ Canada")</f>
        <v>Ottawa ‐ Canada</v>
      </c>
      <c r="C43" s="2" t="n">
        <f aca="false">IFERROR(__xludf.dummyfunction("""COMPUTED_VALUE"""),60.37)</f>
        <v>60.37</v>
      </c>
    </row>
    <row r="44" customFormat="false" ht="15.75" hidden="false" customHeight="false" outlineLevel="0" collapsed="false">
      <c r="A44" s="2" t="n">
        <f aca="false">IFERROR(__xludf.dummyfunction("""COMPUTED_VALUE"""),43)</f>
        <v>43</v>
      </c>
      <c r="B44" s="2" t="str">
        <f aca="false">IFERROR(__xludf.dummyfunction("""COMPUTED_VALUE"""),"Dallas ‐ USA")</f>
        <v>Dallas ‐ USA</v>
      </c>
      <c r="C44" s="2" t="n">
        <f aca="false">IFERROR(__xludf.dummyfunction("""COMPUTED_VALUE"""),60.36)</f>
        <v>60.36</v>
      </c>
    </row>
    <row r="45" customFormat="false" ht="15.75" hidden="false" customHeight="false" outlineLevel="0" collapsed="false">
      <c r="A45" s="2" t="n">
        <f aca="false">IFERROR(__xludf.dummyfunction("""COMPUTED_VALUE"""),44)</f>
        <v>44</v>
      </c>
      <c r="B45" s="2" t="str">
        <f aca="false">IFERROR(__xludf.dummyfunction("""COMPUTED_VALUE"""),"Shanghai ‐ China")</f>
        <v>Shanghai ‐ China</v>
      </c>
      <c r="C45" s="2" t="n">
        <f aca="false">IFERROR(__xludf.dummyfunction("""COMPUTED_VALUE"""),60.18)</f>
        <v>60.18</v>
      </c>
    </row>
    <row r="46" customFormat="false" ht="15.75" hidden="false" customHeight="false" outlineLevel="0" collapsed="false">
      <c r="A46" s="2" t="n">
        <f aca="false">IFERROR(__xludf.dummyfunction("""COMPUTED_VALUE"""),45)</f>
        <v>45</v>
      </c>
      <c r="B46" s="2" t="str">
        <f aca="false">IFERROR(__xludf.dummyfunction("""COMPUTED_VALUE"""),"Austin ‐ USA")</f>
        <v>Austin ‐ USA</v>
      </c>
      <c r="C46" s="2" t="n">
        <f aca="false">IFERROR(__xludf.dummyfunction("""COMPUTED_VALUE"""),59.99)</f>
        <v>59.99</v>
      </c>
    </row>
    <row r="47" customFormat="false" ht="15.75" hidden="false" customHeight="false" outlineLevel="0" collapsed="false">
      <c r="A47" s="2" t="n">
        <f aca="false">IFERROR(__xludf.dummyfunction("""COMPUTED_VALUE"""),46)</f>
        <v>46</v>
      </c>
      <c r="B47" s="2" t="str">
        <f aca="false">IFERROR(__xludf.dummyfunction("""COMPUTED_VALUE"""),"Gothenburg ‐ Sweden")</f>
        <v>Gothenburg ‐ Sweden</v>
      </c>
      <c r="C47" s="2" t="n">
        <f aca="false">IFERROR(__xludf.dummyfunction("""COMPUTED_VALUE"""),59.95)</f>
        <v>59.95</v>
      </c>
    </row>
    <row r="48" customFormat="false" ht="15.75" hidden="false" customHeight="false" outlineLevel="0" collapsed="false">
      <c r="A48" s="2" t="n">
        <f aca="false">IFERROR(__xludf.dummyfunction("""COMPUTED_VALUE"""),47)</f>
        <v>47</v>
      </c>
      <c r="B48" s="2" t="str">
        <f aca="false">IFERROR(__xludf.dummyfunction("""COMPUTED_VALUE"""),"San Diego ‐ USA")</f>
        <v>San Diego ‐ USA</v>
      </c>
      <c r="C48" s="2" t="n">
        <f aca="false">IFERROR(__xludf.dummyfunction("""COMPUTED_VALUE"""),59.83)</f>
        <v>59.83</v>
      </c>
    </row>
    <row r="49" customFormat="false" ht="15.75" hidden="false" customHeight="false" outlineLevel="0" collapsed="false">
      <c r="A49" s="2" t="n">
        <f aca="false">IFERROR(__xludf.dummyfunction("""COMPUTED_VALUE"""),48)</f>
        <v>48</v>
      </c>
      <c r="B49" s="2" t="str">
        <f aca="false">IFERROR(__xludf.dummyfunction("""COMPUTED_VALUE"""),"Houston ‐ USA")</f>
        <v>Houston ‐ USA</v>
      </c>
      <c r="C49" s="2" t="n">
        <f aca="false">IFERROR(__xludf.dummyfunction("""COMPUTED_VALUE"""),59.73)</f>
        <v>59.73</v>
      </c>
    </row>
    <row r="50" customFormat="false" ht="15.75" hidden="false" customHeight="false" outlineLevel="0" collapsed="false">
      <c r="A50" s="2" t="n">
        <f aca="false">IFERROR(__xludf.dummyfunction("""COMPUTED_VALUE"""),49)</f>
        <v>49</v>
      </c>
      <c r="B50" s="2" t="str">
        <f aca="false">IFERROR(__xludf.dummyfunction("""COMPUTED_VALUE"""),"Miami ‐ USA")</f>
        <v>Miami ‐ USA</v>
      </c>
      <c r="C50" s="2" t="n">
        <f aca="false">IFERROR(__xludf.dummyfunction("""COMPUTED_VALUE"""),59.46)</f>
        <v>59.46</v>
      </c>
    </row>
    <row r="51" customFormat="false" ht="15.75" hidden="false" customHeight="false" outlineLevel="0" collapsed="false">
      <c r="A51" s="2" t="n">
        <f aca="false">IFERROR(__xludf.dummyfunction("""COMPUTED_VALUE"""),50)</f>
        <v>50</v>
      </c>
      <c r="B51" s="2" t="str">
        <f aca="false">IFERROR(__xludf.dummyfunction("""COMPUTED_VALUE"""),"Prague ‐ Czech Republic")</f>
        <v>Prague ‐ Czech Republic</v>
      </c>
      <c r="C51" s="2" t="n">
        <f aca="false">IFERROR(__xludf.dummyfunction("""COMPUTED_VALUE"""),59.23)</f>
        <v>59.23</v>
      </c>
    </row>
    <row r="52" customFormat="false" ht="15.75" hidden="false" customHeight="false" outlineLevel="0" collapsed="false">
      <c r="A52" s="2" t="n">
        <f aca="false">IFERROR(__xludf.dummyfunction("""COMPUTED_VALUE"""),51)</f>
        <v>51</v>
      </c>
      <c r="B52" s="2" t="str">
        <f aca="false">IFERROR(__xludf.dummyfunction("""COMPUTED_VALUE"""),"Denver ‐ USA")</f>
        <v>Denver ‐ USA</v>
      </c>
      <c r="C52" s="2" t="n">
        <f aca="false">IFERROR(__xludf.dummyfunction("""COMPUTED_VALUE"""),59.16)</f>
        <v>59.16</v>
      </c>
    </row>
    <row r="53" customFormat="false" ht="15.75" hidden="false" customHeight="false" outlineLevel="0" collapsed="false">
      <c r="A53" s="2" t="n">
        <f aca="false">IFERROR(__xludf.dummyfunction("""COMPUTED_VALUE"""),52)</f>
        <v>52</v>
      </c>
      <c r="B53" s="2" t="str">
        <f aca="false">IFERROR(__xludf.dummyfunction("""COMPUTED_VALUE"""),"Cologne ‐ Germany")</f>
        <v>Cologne ‐ Germany</v>
      </c>
      <c r="C53" s="2" t="n">
        <f aca="false">IFERROR(__xludf.dummyfunction("""COMPUTED_VALUE"""),59.15)</f>
        <v>59.15</v>
      </c>
    </row>
    <row r="54" customFormat="false" ht="15.75" hidden="false" customHeight="false" outlineLevel="0" collapsed="false">
      <c r="A54" s="2" t="n">
        <f aca="false">IFERROR(__xludf.dummyfunction("""COMPUTED_VALUE"""),53)</f>
        <v>53</v>
      </c>
      <c r="B54" s="2" t="str">
        <f aca="false">IFERROR(__xludf.dummyfunction("""COMPUTED_VALUE"""),"Montreal ‐ Canada")</f>
        <v>Montreal ‐ Canada</v>
      </c>
      <c r="C54" s="2" t="n">
        <f aca="false">IFERROR(__xludf.dummyfunction("""COMPUTED_VALUE"""),59.1)</f>
        <v>59.1</v>
      </c>
    </row>
    <row r="55" customFormat="false" ht="15.75" hidden="false" customHeight="false" outlineLevel="0" collapsed="false">
      <c r="A55" s="2" t="n">
        <f aca="false">IFERROR(__xludf.dummyfunction("""COMPUTED_VALUE"""),54)</f>
        <v>54</v>
      </c>
      <c r="B55" s="2" t="str">
        <f aca="false">IFERROR(__xludf.dummyfunction("""COMPUTED_VALUE"""),"Wellington ‐ New Zealand")</f>
        <v>Wellington ‐ New Zealand</v>
      </c>
      <c r="C55" s="2" t="n">
        <f aca="false">IFERROR(__xludf.dummyfunction("""COMPUTED_VALUE"""),59.06)</f>
        <v>59.06</v>
      </c>
    </row>
    <row r="56" customFormat="false" ht="15.75" hidden="false" customHeight="false" outlineLevel="0" collapsed="false">
      <c r="A56" s="2" t="n">
        <f aca="false">IFERROR(__xludf.dummyfunction("""COMPUTED_VALUE"""),55)</f>
        <v>55</v>
      </c>
      <c r="B56" s="2" t="str">
        <f aca="false">IFERROR(__xludf.dummyfunction("""COMPUTED_VALUE"""),"Lyon ‐ France")</f>
        <v>Lyon ‐ France</v>
      </c>
      <c r="C56" s="2" t="n">
        <f aca="false">IFERROR(__xludf.dummyfunction("""COMPUTED_VALUE"""),59)</f>
        <v>59</v>
      </c>
    </row>
    <row r="57" customFormat="false" ht="15.75" hidden="false" customHeight="false" outlineLevel="0" collapsed="false">
      <c r="A57" s="2" t="n">
        <f aca="false">IFERROR(__xludf.dummyfunction("""COMPUTED_VALUE"""),56)</f>
        <v>56</v>
      </c>
      <c r="B57" s="2" t="str">
        <f aca="false">IFERROR(__xludf.dummyfunction("""COMPUTED_VALUE"""),"Vancouver ‐ Canada")</f>
        <v>Vancouver ‐ Canada</v>
      </c>
      <c r="C57" s="2" t="n">
        <f aca="false">IFERROR(__xludf.dummyfunction("""COMPUTED_VALUE"""),58.8)</f>
        <v>58.8</v>
      </c>
    </row>
    <row r="58" customFormat="false" ht="15.75" hidden="false" customHeight="false" outlineLevel="0" collapsed="false">
      <c r="A58" s="2" t="n">
        <f aca="false">IFERROR(__xludf.dummyfunction("""COMPUTED_VALUE"""),57)</f>
        <v>57</v>
      </c>
      <c r="B58" s="2" t="str">
        <f aca="false">IFERROR(__xludf.dummyfunction("""COMPUTED_VALUE"""),"Düsseldorf ‐ Germany")</f>
        <v>Düsseldorf ‐ Germany</v>
      </c>
      <c r="C58" s="2" t="n">
        <f aca="false">IFERROR(__xludf.dummyfunction("""COMPUTED_VALUE"""),58.74)</f>
        <v>58.74</v>
      </c>
    </row>
    <row r="59" customFormat="false" ht="15.75" hidden="false" customHeight="false" outlineLevel="0" collapsed="false">
      <c r="A59" s="2" t="n">
        <f aca="false">IFERROR(__xludf.dummyfunction("""COMPUTED_VALUE"""),58)</f>
        <v>58</v>
      </c>
      <c r="B59" s="2" t="str">
        <f aca="false">IFERROR(__xludf.dummyfunction("""COMPUTED_VALUE"""),"Stuttgart ‐ Germany")</f>
        <v>Stuttgart ‐ Germany</v>
      </c>
      <c r="C59" s="2" t="n">
        <f aca="false">IFERROR(__xludf.dummyfunction("""COMPUTED_VALUE"""),58.7)</f>
        <v>58.7</v>
      </c>
    </row>
    <row r="60" customFormat="false" ht="15.75" hidden="false" customHeight="false" outlineLevel="0" collapsed="false">
      <c r="A60" s="2" t="n">
        <f aca="false">IFERROR(__xludf.dummyfunction("""COMPUTED_VALUE"""),59)</f>
        <v>59</v>
      </c>
      <c r="B60" s="2" t="str">
        <f aca="false">IFERROR(__xludf.dummyfunction("""COMPUTED_VALUE"""),"Birmingham ‐ United Kingdom")</f>
        <v>Birmingham ‐ United Kingdom</v>
      </c>
      <c r="C60" s="2" t="n">
        <f aca="false">IFERROR(__xludf.dummyfunction("""COMPUTED_VALUE"""),58.13)</f>
        <v>58.13</v>
      </c>
    </row>
    <row r="61" customFormat="false" ht="15.75" hidden="false" customHeight="false" outlineLevel="0" collapsed="false">
      <c r="A61" s="2" t="n">
        <f aca="false">IFERROR(__xludf.dummyfunction("""COMPUTED_VALUE"""),60)</f>
        <v>60</v>
      </c>
      <c r="B61" s="2" t="str">
        <f aca="false">IFERROR(__xludf.dummyfunction("""COMPUTED_VALUE"""),"Auckland ‐ New Zealand")</f>
        <v>Auckland ‐ New Zealand</v>
      </c>
      <c r="C61" s="2" t="n">
        <f aca="false">IFERROR(__xludf.dummyfunction("""COMPUTED_VALUE"""),57.93)</f>
        <v>57.93</v>
      </c>
    </row>
    <row r="62" customFormat="false" ht="15.75" hidden="false" customHeight="false" outlineLevel="0" collapsed="false">
      <c r="A62" s="2" t="n">
        <f aca="false">IFERROR(__xludf.dummyfunction("""COMPUTED_VALUE"""),61)</f>
        <v>61</v>
      </c>
      <c r="B62" s="2" t="str">
        <f aca="false">IFERROR(__xludf.dummyfunction("""COMPUTED_VALUE"""),"Philadelphia ‐ USA")</f>
        <v>Philadelphia ‐ USA</v>
      </c>
      <c r="C62" s="2" t="n">
        <f aca="false">IFERROR(__xludf.dummyfunction("""COMPUTED_VALUE"""),57.81)</f>
        <v>57.81</v>
      </c>
    </row>
    <row r="63" customFormat="false" ht="15.75" hidden="false" customHeight="false" outlineLevel="0" collapsed="false">
      <c r="A63" s="2" t="n">
        <f aca="false">IFERROR(__xludf.dummyfunction("""COMPUTED_VALUE"""),62)</f>
        <v>62</v>
      </c>
      <c r="B63" s="2" t="str">
        <f aca="false">IFERROR(__xludf.dummyfunction("""COMPUTED_VALUE"""),"Liverpool ‐ United Kingdom")</f>
        <v>Liverpool ‐ United Kingdom</v>
      </c>
      <c r="C63" s="2" t="n">
        <f aca="false">IFERROR(__xludf.dummyfunction("""COMPUTED_VALUE"""),57.49)</f>
        <v>57.49</v>
      </c>
    </row>
    <row r="64" customFormat="false" ht="15.75" hidden="false" customHeight="false" outlineLevel="0" collapsed="false">
      <c r="A64" s="2" t="n">
        <f aca="false">IFERROR(__xludf.dummyfunction("""COMPUTED_VALUE"""),63)</f>
        <v>63</v>
      </c>
      <c r="B64" s="2" t="str">
        <f aca="false">IFERROR(__xludf.dummyfunction("""COMPUTED_VALUE"""),"Warsaw ‐ Poland")</f>
        <v>Warsaw ‐ Poland</v>
      </c>
      <c r="C64" s="2" t="n">
        <f aca="false">IFERROR(__xludf.dummyfunction("""COMPUTED_VALUE"""),57.44)</f>
        <v>57.44</v>
      </c>
    </row>
    <row r="65" customFormat="false" ht="15.75" hidden="false" customHeight="false" outlineLevel="0" collapsed="false">
      <c r="A65" s="2" t="n">
        <f aca="false">IFERROR(__xludf.dummyfunction("""COMPUTED_VALUE"""),64)</f>
        <v>64</v>
      </c>
      <c r="B65" s="2" t="str">
        <f aca="false">IFERROR(__xludf.dummyfunction("""COMPUTED_VALUE"""),"Milan ‐ Italy")</f>
        <v>Milan ‐ Italy</v>
      </c>
      <c r="C65" s="2" t="n">
        <f aca="false">IFERROR(__xludf.dummyfunction("""COMPUTED_VALUE"""),57.42)</f>
        <v>57.42</v>
      </c>
    </row>
    <row r="66" customFormat="false" ht="15.75" hidden="false" customHeight="false" outlineLevel="0" collapsed="false">
      <c r="A66" s="2" t="n">
        <f aca="false">IFERROR(__xludf.dummyfunction("""COMPUTED_VALUE"""),65)</f>
        <v>65</v>
      </c>
      <c r="B66" s="2" t="str">
        <f aca="false">IFERROR(__xludf.dummyfunction("""COMPUTED_VALUE"""),"Nottingham ‐ United Kingdom")</f>
        <v>Nottingham ‐ United Kingdom</v>
      </c>
      <c r="C66" s="2" t="n">
        <f aca="false">IFERROR(__xludf.dummyfunction("""COMPUTED_VALUE"""),56.93)</f>
        <v>56.93</v>
      </c>
    </row>
    <row r="67" customFormat="false" ht="15.75" hidden="false" customHeight="false" outlineLevel="0" collapsed="false">
      <c r="A67" s="2" t="n">
        <f aca="false">IFERROR(__xludf.dummyfunction("""COMPUTED_VALUE"""),66)</f>
        <v>66</v>
      </c>
      <c r="B67" s="2" t="str">
        <f aca="false">IFERROR(__xludf.dummyfunction("""COMPUTED_VALUE"""),"Glasgow ‐ United Kingdom")</f>
        <v>Glasgow ‐ United Kingdom</v>
      </c>
      <c r="C67" s="2" t="n">
        <f aca="false">IFERROR(__xludf.dummyfunction("""COMPUTED_VALUE"""),56.62)</f>
        <v>56.62</v>
      </c>
    </row>
    <row r="68" customFormat="false" ht="15.75" hidden="false" customHeight="false" outlineLevel="0" collapsed="false">
      <c r="A68" s="2" t="n">
        <f aca="false">IFERROR(__xludf.dummyfunction("""COMPUTED_VALUE"""),67)</f>
        <v>67</v>
      </c>
      <c r="B68" s="2" t="str">
        <f aca="false">IFERROR(__xludf.dummyfunction("""COMPUTED_VALUE"""),"Quebec City ‐ Canada")</f>
        <v>Quebec City ‐ Canada</v>
      </c>
      <c r="C68" s="2" t="n">
        <f aca="false">IFERROR(__xludf.dummyfunction("""COMPUTED_VALUE"""),56.22)</f>
        <v>56.22</v>
      </c>
    </row>
    <row r="69" customFormat="false" ht="15.75" hidden="false" customHeight="false" outlineLevel="0" collapsed="false">
      <c r="A69" s="2" t="n">
        <f aca="false">IFERROR(__xludf.dummyfunction("""COMPUTED_VALUE"""),68)</f>
        <v>68</v>
      </c>
      <c r="B69" s="2" t="str">
        <f aca="false">IFERROR(__xludf.dummyfunction("""COMPUTED_VALUE"""),"Brussels ‐ Belgium")</f>
        <v>Brussels ‐ Belgium</v>
      </c>
      <c r="C69" s="2" t="n">
        <f aca="false">IFERROR(__xludf.dummyfunction("""COMPUTED_VALUE"""),56.04)</f>
        <v>56.04</v>
      </c>
    </row>
    <row r="70" customFormat="false" ht="15.75" hidden="false" customHeight="false" outlineLevel="0" collapsed="false">
      <c r="A70" s="2" t="n">
        <f aca="false">IFERROR(__xludf.dummyfunction("""COMPUTED_VALUE"""),69)</f>
        <v>69</v>
      </c>
      <c r="B70" s="2" t="str">
        <f aca="false">IFERROR(__xludf.dummyfunction("""COMPUTED_VALUE"""),"Rome ‐ Italy")</f>
        <v>Rome ‐ Italy</v>
      </c>
      <c r="C70" s="2" t="n">
        <f aca="false">IFERROR(__xludf.dummyfunction("""COMPUTED_VALUE"""),55.81)</f>
        <v>55.81</v>
      </c>
    </row>
    <row r="71" customFormat="false" ht="15.75" hidden="false" customHeight="false" outlineLevel="0" collapsed="false">
      <c r="A71" s="2" t="n">
        <f aca="false">IFERROR(__xludf.dummyfunction("""COMPUTED_VALUE"""),70)</f>
        <v>70</v>
      </c>
      <c r="B71" s="2" t="str">
        <f aca="false">IFERROR(__xludf.dummyfunction("""COMPUTED_VALUE"""),"Phoenix ‐ USA")</f>
        <v>Phoenix ‐ USA</v>
      </c>
      <c r="C71" s="2" t="n">
        <f aca="false">IFERROR(__xludf.dummyfunction("""COMPUTED_VALUE"""),55.75)</f>
        <v>55.75</v>
      </c>
    </row>
    <row r="72" customFormat="false" ht="15.75" hidden="false" customHeight="false" outlineLevel="0" collapsed="false">
      <c r="A72" s="2" t="n">
        <f aca="false">IFERROR(__xludf.dummyfunction("""COMPUTED_VALUE"""),71)</f>
        <v>71</v>
      </c>
      <c r="B72" s="2" t="str">
        <f aca="false">IFERROR(__xludf.dummyfunction("""COMPUTED_VALUE"""),"Leeds ‐ United Kingdom")</f>
        <v>Leeds ‐ United Kingdom</v>
      </c>
      <c r="C72" s="2" t="n">
        <f aca="false">IFERROR(__xludf.dummyfunction("""COMPUTED_VALUE"""),55.72)</f>
        <v>55.72</v>
      </c>
    </row>
    <row r="73" customFormat="false" ht="15.75" hidden="false" customHeight="false" outlineLevel="0" collapsed="false">
      <c r="A73" s="2" t="n">
        <f aca="false">IFERROR(__xludf.dummyfunction("""COMPUTED_VALUE"""),72)</f>
        <v>72</v>
      </c>
      <c r="B73" s="2" t="str">
        <f aca="false">IFERROR(__xludf.dummyfunction("""COMPUTED_VALUE"""),"Tallinn ‐ Estonia")</f>
        <v>Tallinn ‐ Estonia</v>
      </c>
      <c r="C73" s="2" t="n">
        <f aca="false">IFERROR(__xludf.dummyfunction("""COMPUTED_VALUE"""),55.04)</f>
        <v>55.04</v>
      </c>
    </row>
    <row r="74" customFormat="false" ht="15.75" hidden="false" customHeight="false" outlineLevel="0" collapsed="false">
      <c r="A74" s="2" t="n">
        <f aca="false">IFERROR(__xludf.dummyfunction("""COMPUTED_VALUE"""),73)</f>
        <v>73</v>
      </c>
      <c r="B74" s="2" t="str">
        <f aca="false">IFERROR(__xludf.dummyfunction("""COMPUTED_VALUE"""),"Baltimore ‐ USA")</f>
        <v>Baltimore ‐ USA</v>
      </c>
      <c r="C74" s="2" t="n">
        <f aca="false">IFERROR(__xludf.dummyfunction("""COMPUTED_VALUE"""),54.73)</f>
        <v>54.73</v>
      </c>
    </row>
    <row r="75" customFormat="false" ht="15.75" hidden="false" customHeight="false" outlineLevel="0" collapsed="false">
      <c r="A75" s="2" t="n">
        <f aca="false">IFERROR(__xludf.dummyfunction("""COMPUTED_VALUE"""),74)</f>
        <v>74</v>
      </c>
      <c r="B75" s="2" t="str">
        <f aca="false">IFERROR(__xludf.dummyfunction("""COMPUTED_VALUE"""),"San Antonio ‐ USA")</f>
        <v>San Antonio ‐ USA</v>
      </c>
      <c r="C75" s="2" t="n">
        <f aca="false">IFERROR(__xludf.dummyfunction("""COMPUTED_VALUE"""),54.61)</f>
        <v>54.61</v>
      </c>
    </row>
    <row r="76" customFormat="false" ht="15.75" hidden="false" customHeight="false" outlineLevel="0" collapsed="false">
      <c r="A76" s="2" t="n">
        <f aca="false">IFERROR(__xludf.dummyfunction("""COMPUTED_VALUE"""),75)</f>
        <v>75</v>
      </c>
      <c r="B76" s="2" t="str">
        <f aca="false">IFERROR(__xludf.dummyfunction("""COMPUTED_VALUE"""),"Detroit ‐ USA")</f>
        <v>Detroit ‐ USA</v>
      </c>
      <c r="C76" s="2" t="n">
        <f aca="false">IFERROR(__xludf.dummyfunction("""COMPUTED_VALUE"""),54.53)</f>
        <v>54.53</v>
      </c>
    </row>
    <row r="77" customFormat="false" ht="15.75" hidden="false" customHeight="false" outlineLevel="0" collapsed="false">
      <c r="A77" s="2" t="n">
        <f aca="false">IFERROR(__xludf.dummyfunction("""COMPUTED_VALUE"""),76)</f>
        <v>76</v>
      </c>
      <c r="B77" s="2" t="str">
        <f aca="false">IFERROR(__xludf.dummyfunction("""COMPUTED_VALUE"""),"Lisbon ‐ Portugal")</f>
        <v>Lisbon ‐ Portugal</v>
      </c>
      <c r="C77" s="2" t="n">
        <f aca="false">IFERROR(__xludf.dummyfunction("""COMPUTED_VALUE"""),54.44)</f>
        <v>54.44</v>
      </c>
    </row>
    <row r="78" customFormat="false" ht="15.75" hidden="false" customHeight="false" outlineLevel="0" collapsed="false">
      <c r="A78" s="2" t="n">
        <f aca="false">IFERROR(__xludf.dummyfunction("""COMPUTED_VALUE"""),77)</f>
        <v>77</v>
      </c>
      <c r="B78" s="2" t="str">
        <f aca="false">IFERROR(__xludf.dummyfunction("""COMPUTED_VALUE"""),"Valencia ‐ Spain")</f>
        <v>Valencia ‐ Spain</v>
      </c>
      <c r="C78" s="2" t="n">
        <f aca="false">IFERROR(__xludf.dummyfunction("""COMPUTED_VALUE"""),54.37)</f>
        <v>54.37</v>
      </c>
    </row>
    <row r="79" customFormat="false" ht="15.75" hidden="false" customHeight="false" outlineLevel="0" collapsed="false">
      <c r="A79" s="2" t="n">
        <f aca="false">IFERROR(__xludf.dummyfunction("""COMPUTED_VALUE"""),78)</f>
        <v>78</v>
      </c>
      <c r="B79" s="2" t="str">
        <f aca="false">IFERROR(__xludf.dummyfunction("""COMPUTED_VALUE"""),"Las Vegas ‐ USA")</f>
        <v>Las Vegas ‐ USA</v>
      </c>
      <c r="C79" s="2" t="n">
        <f aca="false">IFERROR(__xludf.dummyfunction("""COMPUTED_VALUE"""),53.91)</f>
        <v>53.91</v>
      </c>
    </row>
    <row r="80" customFormat="false" ht="15.75" hidden="false" customHeight="false" outlineLevel="0" collapsed="false">
      <c r="A80" s="2" t="n">
        <f aca="false">IFERROR(__xludf.dummyfunction("""COMPUTED_VALUE"""),79)</f>
        <v>79</v>
      </c>
      <c r="B80" s="2" t="str">
        <f aca="false">IFERROR(__xludf.dummyfunction("""COMPUTED_VALUE"""),"Marseille ‐ France")</f>
        <v>Marseille ‐ France</v>
      </c>
      <c r="C80" s="2" t="n">
        <f aca="false">IFERROR(__xludf.dummyfunction("""COMPUTED_VALUE"""),53.79)</f>
        <v>53.79</v>
      </c>
    </row>
    <row r="81" customFormat="false" ht="15.75" hidden="false" customHeight="false" outlineLevel="0" collapsed="false">
      <c r="A81" s="2" t="n">
        <f aca="false">IFERROR(__xludf.dummyfunction("""COMPUTED_VALUE"""),80)</f>
        <v>80</v>
      </c>
      <c r="B81" s="2" t="str">
        <f aca="false">IFERROR(__xludf.dummyfunction("""COMPUTED_VALUE"""),"Tel Aviv ‐ Israel")</f>
        <v>Tel Aviv ‐ Israel</v>
      </c>
      <c r="C81" s="2" t="n">
        <f aca="false">IFERROR(__xludf.dummyfunction("""COMPUTED_VALUE"""),53.29)</f>
        <v>53.29</v>
      </c>
    </row>
    <row r="82" customFormat="false" ht="15.75" hidden="false" customHeight="false" outlineLevel="0" collapsed="false">
      <c r="A82" s="2" t="n">
        <f aca="false">IFERROR(__xludf.dummyfunction("""COMPUTED_VALUE"""),81)</f>
        <v>81</v>
      </c>
      <c r="B82" s="2" t="str">
        <f aca="false">IFERROR(__xludf.dummyfunction("""COMPUTED_VALUE"""),"Dubai ‐ United Arab Emirates")</f>
        <v>Dubai ‐ United Arab Emirates</v>
      </c>
      <c r="C82" s="2" t="n">
        <f aca="false">IFERROR(__xludf.dummyfunction("""COMPUTED_VALUE"""),53.28)</f>
        <v>53.28</v>
      </c>
    </row>
    <row r="83" customFormat="false" ht="15.75" hidden="false" customHeight="false" outlineLevel="0" collapsed="false">
      <c r="A83" s="2" t="n">
        <f aca="false">IFERROR(__xludf.dummyfunction("""COMPUTED_VALUE"""),82)</f>
        <v>82</v>
      </c>
      <c r="B83" s="2" t="str">
        <f aca="false">IFERROR(__xludf.dummyfunction("""COMPUTED_VALUE"""),"Antwerp ‐ Belgium")</f>
        <v>Antwerp ‐ Belgium</v>
      </c>
      <c r="C83" s="2" t="n">
        <f aca="false">IFERROR(__xludf.dummyfunction("""COMPUTED_VALUE"""),53.03)</f>
        <v>53.03</v>
      </c>
    </row>
    <row r="84" customFormat="false" ht="15.75" hidden="false" customHeight="false" outlineLevel="0" collapsed="false">
      <c r="A84" s="2" t="n">
        <f aca="false">IFERROR(__xludf.dummyfunction("""COMPUTED_VALUE"""),83)</f>
        <v>83</v>
      </c>
      <c r="B84" s="2" t="str">
        <f aca="false">IFERROR(__xludf.dummyfunction("""COMPUTED_VALUE"""),"Nice ‐ France")</f>
        <v>Nice ‐ France</v>
      </c>
      <c r="C84" s="2" t="n">
        <f aca="false">IFERROR(__xludf.dummyfunction("""COMPUTED_VALUE"""),52.69)</f>
        <v>52.69</v>
      </c>
    </row>
    <row r="85" customFormat="false" ht="15.75" hidden="false" customHeight="false" outlineLevel="0" collapsed="false">
      <c r="A85" s="2" t="n">
        <f aca="false">IFERROR(__xludf.dummyfunction("""COMPUTED_VALUE"""),84)</f>
        <v>84</v>
      </c>
      <c r="B85" s="2" t="str">
        <f aca="false">IFERROR(__xludf.dummyfunction("""COMPUTED_VALUE"""),"Osaka ‐ Japan")</f>
        <v>Osaka ‐ Japan</v>
      </c>
      <c r="C85" s="2" t="n">
        <f aca="false">IFERROR(__xludf.dummyfunction("""COMPUTED_VALUE"""),52.39)</f>
        <v>52.39</v>
      </c>
    </row>
    <row r="86" customFormat="false" ht="15.75" hidden="false" customHeight="false" outlineLevel="0" collapsed="false">
      <c r="A86" s="2" t="n">
        <f aca="false">IFERROR(__xludf.dummyfunction("""COMPUTED_VALUE"""),85)</f>
        <v>85</v>
      </c>
      <c r="B86" s="2" t="str">
        <f aca="false">IFERROR(__xludf.dummyfunction("""COMPUTED_VALUE"""),"Linz ‐ Austria")</f>
        <v>Linz ‐ Austria</v>
      </c>
      <c r="C86" s="2" t="n">
        <f aca="false">IFERROR(__xludf.dummyfunction("""COMPUTED_VALUE"""),51.81)</f>
        <v>51.81</v>
      </c>
    </row>
    <row r="87" customFormat="false" ht="15.75" hidden="false" customHeight="false" outlineLevel="0" collapsed="false">
      <c r="A87" s="2" t="n">
        <f aca="false">IFERROR(__xludf.dummyfunction("""COMPUTED_VALUE"""),86)</f>
        <v>86</v>
      </c>
      <c r="B87" s="2" t="str">
        <f aca="false">IFERROR(__xludf.dummyfunction("""COMPUTED_VALUE"""),"Nagoya ‐ Japan")</f>
        <v>Nagoya ‐ Japan</v>
      </c>
      <c r="C87" s="2" t="n">
        <f aca="false">IFERROR(__xludf.dummyfunction("""COMPUTED_VALUE"""),51.8)</f>
        <v>51.8</v>
      </c>
    </row>
    <row r="88" customFormat="false" ht="15.75" hidden="false" customHeight="false" outlineLevel="0" collapsed="false">
      <c r="A88" s="2" t="n">
        <f aca="false">IFERROR(__xludf.dummyfunction("""COMPUTED_VALUE"""),87)</f>
        <v>87</v>
      </c>
      <c r="B88" s="2" t="str">
        <f aca="false">IFERROR(__xludf.dummyfunction("""COMPUTED_VALUE"""),"Budapest ‐ Hungary")</f>
        <v>Budapest ‐ Hungary</v>
      </c>
      <c r="C88" s="2" t="n">
        <f aca="false">IFERROR(__xludf.dummyfunction("""COMPUTED_VALUE"""),51.22)</f>
        <v>51.22</v>
      </c>
    </row>
    <row r="89" customFormat="false" ht="15.75" hidden="false" customHeight="false" outlineLevel="0" collapsed="false">
      <c r="A89" s="2" t="n">
        <f aca="false">IFERROR(__xludf.dummyfunction("""COMPUTED_VALUE"""),88)</f>
        <v>88</v>
      </c>
      <c r="B89" s="2" t="str">
        <f aca="false">IFERROR(__xludf.dummyfunction("""COMPUTED_VALUE"""),"Lille ‐ France")</f>
        <v>Lille ‐ France</v>
      </c>
      <c r="C89" s="2" t="n">
        <f aca="false">IFERROR(__xludf.dummyfunction("""COMPUTED_VALUE"""),50.96)</f>
        <v>50.96</v>
      </c>
    </row>
    <row r="90" customFormat="false" ht="15.75" hidden="false" customHeight="false" outlineLevel="0" collapsed="false">
      <c r="A90" s="2" t="n">
        <f aca="false">IFERROR(__xludf.dummyfunction("""COMPUTED_VALUE"""),89)</f>
        <v>89</v>
      </c>
      <c r="B90" s="2" t="str">
        <f aca="false">IFERROR(__xludf.dummyfunction("""COMPUTED_VALUE"""),"Duisburg ‐ Germany")</f>
        <v>Duisburg ‐ Germany</v>
      </c>
      <c r="C90" s="2" t="n">
        <f aca="false">IFERROR(__xludf.dummyfunction("""COMPUTED_VALUE"""),50.85)</f>
        <v>50.85</v>
      </c>
    </row>
    <row r="91" customFormat="false" ht="15.75" hidden="false" customHeight="false" outlineLevel="0" collapsed="false">
      <c r="A91" s="2" t="n">
        <f aca="false">IFERROR(__xludf.dummyfunction("""COMPUTED_VALUE"""),90)</f>
        <v>90</v>
      </c>
      <c r="B91" s="2" t="str">
        <f aca="false">IFERROR(__xludf.dummyfunction("""COMPUTED_VALUE"""),"Málaga ‐ Spain")</f>
        <v>Málaga ‐ Spain</v>
      </c>
      <c r="C91" s="2" t="n">
        <f aca="false">IFERROR(__xludf.dummyfunction("""COMPUTED_VALUE"""),50.27)</f>
        <v>50.27</v>
      </c>
    </row>
    <row r="92" customFormat="false" ht="15.75" hidden="false" customHeight="false" outlineLevel="0" collapsed="false">
      <c r="A92" s="2" t="n">
        <f aca="false">IFERROR(__xludf.dummyfunction("""COMPUTED_VALUE"""),91)</f>
        <v>91</v>
      </c>
      <c r="B92" s="2" t="str">
        <f aca="false">IFERROR(__xludf.dummyfunction("""COMPUTED_VALUE"""),"Santiago ‐ Chile")</f>
        <v>Santiago ‐ Chile</v>
      </c>
      <c r="C92" s="2" t="n">
        <f aca="false">IFERROR(__xludf.dummyfunction("""COMPUTED_VALUE"""),49.96)</f>
        <v>49.96</v>
      </c>
    </row>
    <row r="93" customFormat="false" ht="15.75" hidden="false" customHeight="false" outlineLevel="0" collapsed="false">
      <c r="A93" s="2" t="n">
        <f aca="false">IFERROR(__xludf.dummyfunction("""COMPUTED_VALUE"""),92)</f>
        <v>92</v>
      </c>
      <c r="B93" s="2" t="str">
        <f aca="false">IFERROR(__xludf.dummyfunction("""COMPUTED_VALUE"""),"Riga ‐ Latvia")</f>
        <v>Riga ‐ Latvia</v>
      </c>
      <c r="C93" s="2" t="n">
        <f aca="false">IFERROR(__xludf.dummyfunction("""COMPUTED_VALUE"""),49.73)</f>
        <v>49.73</v>
      </c>
    </row>
    <row r="94" customFormat="false" ht="15.75" hidden="false" customHeight="false" outlineLevel="0" collapsed="false">
      <c r="A94" s="2" t="n">
        <f aca="false">IFERROR(__xludf.dummyfunction("""COMPUTED_VALUE"""),93)</f>
        <v>93</v>
      </c>
      <c r="B94" s="2" t="str">
        <f aca="false">IFERROR(__xludf.dummyfunction("""COMPUTED_VALUE"""),"Istanbul ‐ Turkey")</f>
        <v>Istanbul ‐ Turkey</v>
      </c>
      <c r="C94" s="2" t="n">
        <f aca="false">IFERROR(__xludf.dummyfunction("""COMPUTED_VALUE"""),49.71)</f>
        <v>49.71</v>
      </c>
    </row>
    <row r="95" customFormat="false" ht="15.75" hidden="false" customHeight="false" outlineLevel="0" collapsed="false">
      <c r="A95" s="2" t="n">
        <f aca="false">IFERROR(__xludf.dummyfunction("""COMPUTED_VALUE"""),94)</f>
        <v>94</v>
      </c>
      <c r="B95" s="2" t="str">
        <f aca="false">IFERROR(__xludf.dummyfunction("""COMPUTED_VALUE"""),"Seville ‐ Spain")</f>
        <v>Seville ‐ Spain</v>
      </c>
      <c r="C95" s="2" t="n">
        <f aca="false">IFERROR(__xludf.dummyfunction("""COMPUTED_VALUE"""),49.62)</f>
        <v>49.62</v>
      </c>
    </row>
    <row r="96" customFormat="false" ht="15.75" hidden="false" customHeight="false" outlineLevel="0" collapsed="false">
      <c r="A96" s="2" t="n">
        <f aca="false">IFERROR(__xludf.dummyfunction("""COMPUTED_VALUE"""),95)</f>
        <v>95</v>
      </c>
      <c r="B96" s="2" t="str">
        <f aca="false">IFERROR(__xludf.dummyfunction("""COMPUTED_VALUE"""),"Vilnius ‐ Lithuania")</f>
        <v>Vilnius ‐ Lithuania</v>
      </c>
      <c r="C96" s="2" t="n">
        <f aca="false">IFERROR(__xludf.dummyfunction("""COMPUTED_VALUE"""),49.43)</f>
        <v>49.43</v>
      </c>
    </row>
    <row r="97" customFormat="false" ht="15.75" hidden="false" customHeight="false" outlineLevel="0" collapsed="false">
      <c r="A97" s="2" t="n">
        <f aca="false">IFERROR(__xludf.dummyfunction("""COMPUTED_VALUE"""),96)</f>
        <v>96</v>
      </c>
      <c r="B97" s="2" t="str">
        <f aca="false">IFERROR(__xludf.dummyfunction("""COMPUTED_VALUE"""),"Zaragoza ‐ Spain")</f>
        <v>Zaragoza ‐ Spain</v>
      </c>
      <c r="C97" s="2" t="n">
        <f aca="false">IFERROR(__xludf.dummyfunction("""COMPUTED_VALUE"""),49.42)</f>
        <v>49.42</v>
      </c>
    </row>
    <row r="98" customFormat="false" ht="15.75" hidden="false" customHeight="false" outlineLevel="0" collapsed="false">
      <c r="A98" s="2" t="n">
        <f aca="false">IFERROR(__xludf.dummyfunction("""COMPUTED_VALUE"""),97)</f>
        <v>97</v>
      </c>
      <c r="B98" s="2" t="str">
        <f aca="false">IFERROR(__xludf.dummyfunction("""COMPUTED_VALUE"""),"Moscow ‐ Russia")</f>
        <v>Moscow ‐ Russia</v>
      </c>
      <c r="C98" s="2" t="n">
        <f aca="false">IFERROR(__xludf.dummyfunction("""COMPUTED_VALUE"""),49.14)</f>
        <v>49.14</v>
      </c>
    </row>
    <row r="99" customFormat="false" ht="15.75" hidden="false" customHeight="false" outlineLevel="0" collapsed="false">
      <c r="A99" s="2" t="n">
        <f aca="false">IFERROR(__xludf.dummyfunction("""COMPUTED_VALUE"""),98)</f>
        <v>98</v>
      </c>
      <c r="B99" s="2" t="str">
        <f aca="false">IFERROR(__xludf.dummyfunction("""COMPUTED_VALUE"""),"Palma de Mallorca ‐ Spain")</f>
        <v>Palma de Mallorca ‐ Spain</v>
      </c>
      <c r="C99" s="2" t="n">
        <f aca="false">IFERROR(__xludf.dummyfunction("""COMPUTED_VALUE"""),48.59)</f>
        <v>48.59</v>
      </c>
    </row>
    <row r="100" customFormat="false" ht="15.75" hidden="false" customHeight="false" outlineLevel="0" collapsed="false">
      <c r="A100" s="2" t="n">
        <f aca="false">IFERROR(__xludf.dummyfunction("""COMPUTED_VALUE"""),99)</f>
        <v>99</v>
      </c>
      <c r="B100" s="2" t="str">
        <f aca="false">IFERROR(__xludf.dummyfunction("""COMPUTED_VALUE"""),"Wroclaw ‐ Poland")</f>
        <v>Wroclaw ‐ Poland</v>
      </c>
      <c r="C100" s="2" t="n">
        <f aca="false">IFERROR(__xludf.dummyfunction("""COMPUTED_VALUE"""),48.57)</f>
        <v>48.57</v>
      </c>
    </row>
    <row r="101" customFormat="false" ht="15.75" hidden="false" customHeight="false" outlineLevel="0" collapsed="false">
      <c r="A101" s="2" t="n">
        <f aca="false">IFERROR(__xludf.dummyfunction("""COMPUTED_VALUE"""),100)</f>
        <v>100</v>
      </c>
      <c r="B101" s="2" t="str">
        <f aca="false">IFERROR(__xludf.dummyfunction("""COMPUTED_VALUE"""),"Turin ‐ Italy")</f>
        <v>Turin ‐ Italy</v>
      </c>
      <c r="C101" s="2" t="n">
        <f aca="false">IFERROR(__xludf.dummyfunction("""COMPUTED_VALUE"""),48.49)</f>
        <v>48.49</v>
      </c>
    </row>
    <row r="102" customFormat="false" ht="15.75" hidden="false" customHeight="false" outlineLevel="0" collapsed="false">
      <c r="A102" s="2" t="n">
        <f aca="false">IFERROR(__xludf.dummyfunction("""COMPUTED_VALUE"""),101)</f>
        <v>101</v>
      </c>
      <c r="B102" s="2" t="str">
        <f aca="false">IFERROR(__xludf.dummyfunction("""COMPUTED_VALUE"""),"Bratislava ‐ Slovakia")</f>
        <v>Bratislava ‐ Slovakia</v>
      </c>
      <c r="C102" s="2" t="n">
        <f aca="false">IFERROR(__xludf.dummyfunction("""COMPUTED_VALUE"""),48.01)</f>
        <v>48.01</v>
      </c>
    </row>
    <row r="103" customFormat="false" ht="15.75" hidden="false" customHeight="false" outlineLevel="0" collapsed="false">
      <c r="A103" s="2" t="n">
        <f aca="false">IFERROR(__xludf.dummyfunction("""COMPUTED_VALUE"""),102)</f>
        <v>102</v>
      </c>
      <c r="B103" s="2" t="str">
        <f aca="false">IFERROR(__xludf.dummyfunction("""COMPUTED_VALUE"""),"Ljubljana ‐ Slovenia")</f>
        <v>Ljubljana ‐ Slovenia</v>
      </c>
      <c r="C103" s="2" t="n">
        <f aca="false">IFERROR(__xludf.dummyfunction("""COMPUTED_VALUE"""),47.91)</f>
        <v>47.91</v>
      </c>
    </row>
    <row r="104" customFormat="false" ht="15.75" hidden="false" customHeight="false" outlineLevel="0" collapsed="false">
      <c r="A104" s="2" t="n">
        <f aca="false">IFERROR(__xludf.dummyfunction("""COMPUTED_VALUE"""),103)</f>
        <v>103</v>
      </c>
      <c r="B104" s="2" t="str">
        <f aca="false">IFERROR(__xludf.dummyfunction("""COMPUTED_VALUE"""),"Bilbao ‐ Spain")</f>
        <v>Bilbao ‐ Spain</v>
      </c>
      <c r="C104" s="2" t="n">
        <f aca="false">IFERROR(__xludf.dummyfunction("""COMPUTED_VALUE"""),47.66)</f>
        <v>47.66</v>
      </c>
    </row>
    <row r="105" customFormat="false" ht="15.75" hidden="false" customHeight="false" outlineLevel="0" collapsed="false">
      <c r="A105" s="2" t="n">
        <f aca="false">IFERROR(__xludf.dummyfunction("""COMPUTED_VALUE"""),104)</f>
        <v>104</v>
      </c>
      <c r="B105" s="2" t="str">
        <f aca="false">IFERROR(__xludf.dummyfunction("""COMPUTED_VALUE"""),"A Coruña ‐ Spain")</f>
        <v>A Coruña ‐ Spain</v>
      </c>
      <c r="C105" s="2" t="n">
        <f aca="false">IFERROR(__xludf.dummyfunction("""COMPUTED_VALUE"""),47.41)</f>
        <v>47.41</v>
      </c>
    </row>
    <row r="106" customFormat="false" ht="15.75" hidden="false" customHeight="false" outlineLevel="0" collapsed="false">
      <c r="A106" s="2" t="n">
        <f aca="false">IFERROR(__xludf.dummyfunction("""COMPUTED_VALUE"""),105)</f>
        <v>105</v>
      </c>
      <c r="B106" s="2" t="str">
        <f aca="false">IFERROR(__xludf.dummyfunction("""COMPUTED_VALUE"""),"Porto ‐ Portugal")</f>
        <v>Porto ‐ Portugal</v>
      </c>
      <c r="C106" s="2" t="n">
        <f aca="false">IFERROR(__xludf.dummyfunction("""COMPUTED_VALUE"""),46.85)</f>
        <v>46.85</v>
      </c>
    </row>
    <row r="107" customFormat="false" ht="15.75" hidden="false" customHeight="false" outlineLevel="0" collapsed="false">
      <c r="A107" s="2" t="n">
        <f aca="false">IFERROR(__xludf.dummyfunction("""COMPUTED_VALUE"""),106)</f>
        <v>106</v>
      </c>
      <c r="B107" s="2" t="str">
        <f aca="false">IFERROR(__xludf.dummyfunction("""COMPUTED_VALUE"""),"Zagreb ‐ Croatia")</f>
        <v>Zagreb ‐ Croatia</v>
      </c>
      <c r="C107" s="2" t="n">
        <f aca="false">IFERROR(__xludf.dummyfunction("""COMPUTED_VALUE"""),46.82)</f>
        <v>46.82</v>
      </c>
    </row>
    <row r="108" customFormat="false" ht="15.75" hidden="false" customHeight="false" outlineLevel="0" collapsed="false">
      <c r="A108" s="2" t="n">
        <f aca="false">IFERROR(__xludf.dummyfunction("""COMPUTED_VALUE"""),107)</f>
        <v>107</v>
      </c>
      <c r="B108" s="2" t="str">
        <f aca="false">IFERROR(__xludf.dummyfunction("""COMPUTED_VALUE"""),"Kuala Lumpur ‐ Malaysia")</f>
        <v>Kuala Lumpur ‐ Malaysia</v>
      </c>
      <c r="C108" s="2" t="n">
        <f aca="false">IFERROR(__xludf.dummyfunction("""COMPUTED_VALUE"""),46.81)</f>
        <v>46.81</v>
      </c>
    </row>
    <row r="109" customFormat="false" ht="15.75" hidden="false" customHeight="false" outlineLevel="0" collapsed="false">
      <c r="A109" s="2" t="n">
        <f aca="false">IFERROR(__xludf.dummyfunction("""COMPUTED_VALUE"""),108)</f>
        <v>108</v>
      </c>
      <c r="B109" s="2" t="str">
        <f aca="false">IFERROR(__xludf.dummyfunction("""COMPUTED_VALUE"""),"Shenzhen ‐ China")</f>
        <v>Shenzhen ‐ China</v>
      </c>
      <c r="C109" s="2" t="n">
        <f aca="false">IFERROR(__xludf.dummyfunction("""COMPUTED_VALUE"""),45.92)</f>
        <v>45.92</v>
      </c>
    </row>
    <row r="110" customFormat="false" ht="15.75" hidden="false" customHeight="false" outlineLevel="0" collapsed="false">
      <c r="A110" s="2" t="n">
        <f aca="false">IFERROR(__xludf.dummyfunction("""COMPUTED_VALUE"""),109)</f>
        <v>109</v>
      </c>
      <c r="B110" s="2" t="str">
        <f aca="false">IFERROR(__xludf.dummyfunction("""COMPUTED_VALUE"""),"Florence ‐ Italy")</f>
        <v>Florence ‐ Italy</v>
      </c>
      <c r="C110" s="2" t="n">
        <f aca="false">IFERROR(__xludf.dummyfunction("""COMPUTED_VALUE"""),45.72)</f>
        <v>45.72</v>
      </c>
    </row>
    <row r="111" customFormat="false" ht="15.75" hidden="false" customHeight="false" outlineLevel="0" collapsed="false">
      <c r="A111" s="2" t="n">
        <f aca="false">IFERROR(__xludf.dummyfunction("""COMPUTED_VALUE"""),110)</f>
        <v>110</v>
      </c>
      <c r="B111" s="2" t="str">
        <f aca="false">IFERROR(__xludf.dummyfunction("""COMPUTED_VALUE"""),"Murcia ‐ Spain")</f>
        <v>Murcia ‐ Spain</v>
      </c>
      <c r="C111" s="2" t="n">
        <f aca="false">IFERROR(__xludf.dummyfunction("""COMPUTED_VALUE"""),45.27)</f>
        <v>45.27</v>
      </c>
    </row>
    <row r="112" customFormat="false" ht="15.75" hidden="false" customHeight="false" outlineLevel="0" collapsed="false">
      <c r="A112" s="2" t="n">
        <f aca="false">IFERROR(__xludf.dummyfunction("""COMPUTED_VALUE"""),111)</f>
        <v>111</v>
      </c>
      <c r="B112" s="2" t="str">
        <f aca="false">IFERROR(__xludf.dummyfunction("""COMPUTED_VALUE"""),"Athens ‐ Greece")</f>
        <v>Athens ‐ Greece</v>
      </c>
      <c r="C112" s="2" t="n">
        <f aca="false">IFERROR(__xludf.dummyfunction("""COMPUTED_VALUE"""),45.06)</f>
        <v>45.06</v>
      </c>
    </row>
    <row r="113" customFormat="false" ht="15.75" hidden="false" customHeight="false" outlineLevel="0" collapsed="false">
      <c r="A113" s="2" t="n">
        <f aca="false">IFERROR(__xludf.dummyfunction("""COMPUTED_VALUE"""),112)</f>
        <v>112</v>
      </c>
      <c r="B113" s="2" t="str">
        <f aca="false">IFERROR(__xludf.dummyfunction("""COMPUTED_VALUE"""),"Jerusalem ‐ Israel")</f>
        <v>Jerusalem ‐ Israel</v>
      </c>
      <c r="C113" s="2" t="n">
        <f aca="false">IFERROR(__xludf.dummyfunction("""COMPUTED_VALUE"""),44.9)</f>
        <v>44.9</v>
      </c>
    </row>
    <row r="114" customFormat="false" ht="15.75" hidden="false" customHeight="false" outlineLevel="0" collapsed="false">
      <c r="A114" s="2" t="n">
        <f aca="false">IFERROR(__xludf.dummyfunction("""COMPUTED_VALUE"""),113)</f>
        <v>113</v>
      </c>
      <c r="B114" s="2" t="str">
        <f aca="false">IFERROR(__xludf.dummyfunction("""COMPUTED_VALUE"""),"Sofia ‐ Bulgaria")</f>
        <v>Sofia ‐ Bulgaria</v>
      </c>
      <c r="C114" s="2" t="n">
        <f aca="false">IFERROR(__xludf.dummyfunction("""COMPUTED_VALUE"""),44.7)</f>
        <v>44.7</v>
      </c>
    </row>
    <row r="115" customFormat="false" ht="15.75" hidden="false" customHeight="false" outlineLevel="0" collapsed="false">
      <c r="A115" s="2" t="n">
        <f aca="false">IFERROR(__xludf.dummyfunction("""COMPUTED_VALUE"""),114)</f>
        <v>114</v>
      </c>
      <c r="B115" s="2" t="str">
        <f aca="false">IFERROR(__xludf.dummyfunction("""COMPUTED_VALUE"""),"Bucharest ‐ Romania")</f>
        <v>Bucharest ‐ Romania</v>
      </c>
      <c r="C115" s="2" t="n">
        <f aca="false">IFERROR(__xludf.dummyfunction("""COMPUTED_VALUE"""),44.38)</f>
        <v>44.38</v>
      </c>
    </row>
    <row r="116" customFormat="false" ht="15.75" hidden="false" customHeight="false" outlineLevel="0" collapsed="false">
      <c r="A116" s="2" t="n">
        <f aca="false">IFERROR(__xludf.dummyfunction("""COMPUTED_VALUE"""),115)</f>
        <v>115</v>
      </c>
      <c r="B116" s="2" t="str">
        <f aca="false">IFERROR(__xludf.dummyfunction("""COMPUTED_VALUE"""),"Buenos Aires ‐ Argentina")</f>
        <v>Buenos Aires ‐ Argentina</v>
      </c>
      <c r="C116" s="2" t="n">
        <f aca="false">IFERROR(__xludf.dummyfunction("""COMPUTED_VALUE"""),43.67)</f>
        <v>43.67</v>
      </c>
    </row>
    <row r="117" customFormat="false" ht="15.75" hidden="false" customHeight="false" outlineLevel="0" collapsed="false">
      <c r="A117" s="2" t="n">
        <f aca="false">IFERROR(__xludf.dummyfunction("""COMPUTED_VALUE"""),116)</f>
        <v>116</v>
      </c>
      <c r="B117" s="2" t="str">
        <f aca="false">IFERROR(__xludf.dummyfunction("""COMPUTED_VALUE"""),"Abu Dhabi ‐ United Arab Emirates")</f>
        <v>Abu Dhabi ‐ United Arab Emirates</v>
      </c>
      <c r="C117" s="2" t="n">
        <f aca="false">IFERROR(__xludf.dummyfunction("""COMPUTED_VALUE"""),43.64)</f>
        <v>43.64</v>
      </c>
    </row>
    <row r="118" customFormat="false" ht="15.75" hidden="false" customHeight="false" outlineLevel="0" collapsed="false">
      <c r="A118" s="2" t="n">
        <f aca="false">IFERROR(__xludf.dummyfunction("""COMPUTED_VALUE"""),117)</f>
        <v>117</v>
      </c>
      <c r="B118" s="2" t="str">
        <f aca="false">IFERROR(__xludf.dummyfunction("""COMPUTED_VALUE"""),"Guangzhou ‐ China")</f>
        <v>Guangzhou ‐ China</v>
      </c>
      <c r="C118" s="2" t="n">
        <f aca="false">IFERROR(__xludf.dummyfunction("""COMPUTED_VALUE"""),43.5)</f>
        <v>43.5</v>
      </c>
    </row>
    <row r="119" customFormat="false" ht="15.75" hidden="false" customHeight="false" outlineLevel="0" collapsed="false">
      <c r="A119" s="2" t="n">
        <f aca="false">IFERROR(__xludf.dummyfunction("""COMPUTED_VALUE"""),118)</f>
        <v>118</v>
      </c>
      <c r="B119" s="2" t="str">
        <f aca="false">IFERROR(__xludf.dummyfunction("""COMPUTED_VALUE"""),"Kyiv ‐ Ukraine")</f>
        <v>Kyiv ‐ Ukraine</v>
      </c>
      <c r="C119" s="2" t="n">
        <f aca="false">IFERROR(__xludf.dummyfunction("""COMPUTED_VALUE"""),42.09)</f>
        <v>42.09</v>
      </c>
    </row>
    <row r="120" customFormat="false" ht="15.75" hidden="false" customHeight="false" outlineLevel="0" collapsed="false">
      <c r="A120" s="2" t="n">
        <f aca="false">IFERROR(__xludf.dummyfunction("""COMPUTED_VALUE"""),119)</f>
        <v>119</v>
      </c>
      <c r="B120" s="2" t="str">
        <f aca="false">IFERROR(__xludf.dummyfunction("""COMPUTED_VALUE"""),"Montevideo ‐ Uruguay")</f>
        <v>Montevideo ‐ Uruguay</v>
      </c>
      <c r="C120" s="2" t="n">
        <f aca="false">IFERROR(__xludf.dummyfunction("""COMPUTED_VALUE"""),40.78)</f>
        <v>40.78</v>
      </c>
    </row>
    <row r="121" customFormat="false" ht="15.75" hidden="false" customHeight="false" outlineLevel="0" collapsed="false">
      <c r="A121" s="2" t="n">
        <f aca="false">IFERROR(__xludf.dummyfunction("""COMPUTED_VALUE"""),120)</f>
        <v>120</v>
      </c>
      <c r="B121" s="2" t="str">
        <f aca="false">IFERROR(__xludf.dummyfunction("""COMPUTED_VALUE"""),"Mexico City ‐ Mexico")</f>
        <v>Mexico City ‐ Mexico</v>
      </c>
      <c r="C121" s="2" t="n">
        <f aca="false">IFERROR(__xludf.dummyfunction("""COMPUTED_VALUE"""),40.72)</f>
        <v>40.72</v>
      </c>
    </row>
    <row r="122" customFormat="false" ht="15.75" hidden="false" customHeight="false" outlineLevel="0" collapsed="false">
      <c r="A122" s="2" t="n">
        <f aca="false">IFERROR(__xludf.dummyfunction("""COMPUTED_VALUE"""),121)</f>
        <v>121</v>
      </c>
      <c r="B122" s="2" t="str">
        <f aca="false">IFERROR(__xludf.dummyfunction("""COMPUTED_VALUE"""),"Doha ‐ Qatar")</f>
        <v>Doha ‐ Qatar</v>
      </c>
      <c r="C122" s="2" t="n">
        <f aca="false">IFERROR(__xludf.dummyfunction("""COMPUTED_VALUE"""),40.2)</f>
        <v>40.2</v>
      </c>
    </row>
    <row r="123" customFormat="false" ht="15.75" hidden="false" customHeight="false" outlineLevel="0" collapsed="false">
      <c r="A123" s="2" t="n">
        <f aca="false">IFERROR(__xludf.dummyfunction("""COMPUTED_VALUE"""),122)</f>
        <v>122</v>
      </c>
      <c r="B123" s="2" t="str">
        <f aca="false">IFERROR(__xludf.dummyfunction("""COMPUTED_VALUE"""),"Bangkok ‐ Thailand")</f>
        <v>Bangkok ‐ Thailand</v>
      </c>
      <c r="C123" s="2" t="n">
        <f aca="false">IFERROR(__xludf.dummyfunction("""COMPUTED_VALUE"""),40.02)</f>
        <v>40.02</v>
      </c>
    </row>
    <row r="124" customFormat="false" ht="15.75" hidden="false" customHeight="false" outlineLevel="0" collapsed="false">
      <c r="A124" s="2" t="n">
        <f aca="false">IFERROR(__xludf.dummyfunction("""COMPUTED_VALUE"""),123)</f>
        <v>123</v>
      </c>
      <c r="B124" s="2" t="str">
        <f aca="false">IFERROR(__xludf.dummyfunction("""COMPUTED_VALUE"""),"Naples ‐ Italy")</f>
        <v>Naples ‐ Italy</v>
      </c>
      <c r="C124" s="2" t="n">
        <f aca="false">IFERROR(__xludf.dummyfunction("""COMPUTED_VALUE"""),40)</f>
        <v>40</v>
      </c>
    </row>
    <row r="125" customFormat="false" ht="15.75" hidden="false" customHeight="false" outlineLevel="0" collapsed="false">
      <c r="A125" s="2" t="n">
        <f aca="false">IFERROR(__xludf.dummyfunction("""COMPUTED_VALUE"""),124)</f>
        <v>124</v>
      </c>
      <c r="B125" s="2" t="str">
        <f aca="false">IFERROR(__xludf.dummyfunction("""COMPUTED_VALUE"""),"Ankara ‐ Turkey")</f>
        <v>Ankara ‐ Turkey</v>
      </c>
      <c r="C125" s="2" t="n">
        <f aca="false">IFERROR(__xludf.dummyfunction("""COMPUTED_VALUE"""),39.16)</f>
        <v>39.16</v>
      </c>
    </row>
    <row r="126" customFormat="false" ht="15.75" hidden="false" customHeight="false" outlineLevel="0" collapsed="false">
      <c r="A126" s="2" t="n">
        <f aca="false">IFERROR(__xludf.dummyfunction("""COMPUTED_VALUE"""),125)</f>
        <v>125</v>
      </c>
      <c r="B126" s="2" t="str">
        <f aca="false">IFERROR(__xludf.dummyfunction("""COMPUTED_VALUE"""),"Saint Petersburg ‐ Russia")</f>
        <v>Saint Petersburg ‐ Russia</v>
      </c>
      <c r="C126" s="2" t="n">
        <f aca="false">IFERROR(__xludf.dummyfunction("""COMPUTED_VALUE"""),39.11)</f>
        <v>39.11</v>
      </c>
    </row>
    <row r="127" customFormat="false" ht="15.75" hidden="false" customHeight="false" outlineLevel="0" collapsed="false">
      <c r="A127" s="2" t="n">
        <f aca="false">IFERROR(__xludf.dummyfunction("""COMPUTED_VALUE"""),126)</f>
        <v>126</v>
      </c>
      <c r="B127" s="2" t="str">
        <f aca="false">IFERROR(__xludf.dummyfunction("""COMPUTED_VALUE"""),"Tbilisi ‐ Georgia")</f>
        <v>Tbilisi ‐ Georgia</v>
      </c>
      <c r="C127" s="2" t="n">
        <f aca="false">IFERROR(__xludf.dummyfunction("""COMPUTED_VALUE"""),39.01)</f>
        <v>39.01</v>
      </c>
    </row>
    <row r="128" customFormat="false" ht="15.75" hidden="false" customHeight="false" outlineLevel="0" collapsed="false">
      <c r="A128" s="2" t="n">
        <f aca="false">IFERROR(__xludf.dummyfunction("""COMPUTED_VALUE"""),127)</f>
        <v>127</v>
      </c>
      <c r="B128" s="2" t="str">
        <f aca="false">IFERROR(__xludf.dummyfunction("""COMPUTED_VALUE"""),"Panama ‐ Panama")</f>
        <v>Panama ‐ Panama</v>
      </c>
      <c r="C128" s="2" t="n">
        <f aca="false">IFERROR(__xludf.dummyfunction("""COMPUTED_VALUE"""),38.31)</f>
        <v>38.31</v>
      </c>
    </row>
    <row r="129" customFormat="false" ht="15.75" hidden="false" customHeight="false" outlineLevel="0" collapsed="false">
      <c r="A129" s="2" t="n">
        <f aca="false">IFERROR(__xludf.dummyfunction("""COMPUTED_VALUE"""),128)</f>
        <v>128</v>
      </c>
      <c r="B129" s="2" t="str">
        <f aca="false">IFERROR(__xludf.dummyfunction("""COMPUTED_VALUE"""),"São Paulo ‐ Brazil")</f>
        <v>São Paulo ‐ Brazil</v>
      </c>
      <c r="C129" s="2" t="n">
        <f aca="false">IFERROR(__xludf.dummyfunction("""COMPUTED_VALUE"""),37.81)</f>
        <v>37.81</v>
      </c>
    </row>
    <row r="130" customFormat="false" ht="15.75" hidden="false" customHeight="false" outlineLevel="0" collapsed="false">
      <c r="A130" s="2" t="n">
        <f aca="false">IFERROR(__xludf.dummyfunction("""COMPUTED_VALUE"""),129)</f>
        <v>129</v>
      </c>
      <c r="B130" s="2" t="str">
        <f aca="false">IFERROR(__xludf.dummyfunction("""COMPUTED_VALUE"""),"Belgrade ‐ Serbia")</f>
        <v>Belgrade ‐ Serbia</v>
      </c>
      <c r="C130" s="2" t="n">
        <f aca="false">IFERROR(__xludf.dummyfunction("""COMPUTED_VALUE"""),37.66)</f>
        <v>37.66</v>
      </c>
    </row>
    <row r="131" customFormat="false" ht="15.75" hidden="false" customHeight="false" outlineLevel="0" collapsed="false">
      <c r="A131" s="2" t="n">
        <f aca="false">IFERROR(__xludf.dummyfunction("""COMPUTED_VALUE"""),130)</f>
        <v>130</v>
      </c>
      <c r="B131" s="2" t="str">
        <f aca="false">IFERROR(__xludf.dummyfunction("""COMPUTED_VALUE"""),"Ho Chi Minh City ‐ Vietnam")</f>
        <v>Ho Chi Minh City ‐ Vietnam</v>
      </c>
      <c r="C131" s="2" t="n">
        <f aca="false">IFERROR(__xludf.dummyfunction("""COMPUTED_VALUE"""),36.58)</f>
        <v>36.58</v>
      </c>
    </row>
    <row r="132" customFormat="false" ht="15.75" hidden="false" customHeight="false" outlineLevel="0" collapsed="false">
      <c r="A132" s="2" t="n">
        <f aca="false">IFERROR(__xludf.dummyfunction("""COMPUTED_VALUE"""),131)</f>
        <v>131</v>
      </c>
      <c r="B132" s="2" t="str">
        <f aca="false">IFERROR(__xludf.dummyfunction("""COMPUTED_VALUE"""),"Bogota ‐ Colombia")</f>
        <v>Bogota ‐ Colombia</v>
      </c>
      <c r="C132" s="2" t="n">
        <f aca="false">IFERROR(__xludf.dummyfunction("""COMPUTED_VALUE"""),35.62)</f>
        <v>35.62</v>
      </c>
    </row>
    <row r="133" customFormat="false" ht="15.75" hidden="false" customHeight="false" outlineLevel="0" collapsed="false">
      <c r="A133" s="2" t="n">
        <f aca="false">IFERROR(__xludf.dummyfunction("""COMPUTED_VALUE"""),132)</f>
        <v>132</v>
      </c>
      <c r="B133" s="2" t="str">
        <f aca="false">IFERROR(__xludf.dummyfunction("""COMPUTED_VALUE"""),"Minsk ‐ Belarus")</f>
        <v>Minsk ‐ Belarus</v>
      </c>
      <c r="C133" s="2" t="n">
        <f aca="false">IFERROR(__xludf.dummyfunction("""COMPUTED_VALUE"""),35.19)</f>
        <v>35.19</v>
      </c>
    </row>
    <row r="134" customFormat="false" ht="15.75" hidden="false" customHeight="false" outlineLevel="0" collapsed="false">
      <c r="A134" s="2" t="n">
        <f aca="false">IFERROR(__xludf.dummyfunction("""COMPUTED_VALUE"""),133)</f>
        <v>133</v>
      </c>
      <c r="B134" s="2" t="str">
        <f aca="false">IFERROR(__xludf.dummyfunction("""COMPUTED_VALUE"""),"Riyadh ‐ Saudi Arabia")</f>
        <v>Riyadh ‐ Saudi Arabia</v>
      </c>
      <c r="C134" s="2" t="n">
        <f aca="false">IFERROR(__xludf.dummyfunction("""COMPUTED_VALUE"""),34.74)</f>
        <v>34.74</v>
      </c>
    </row>
    <row r="135" customFormat="false" ht="15.75" hidden="false" customHeight="false" outlineLevel="0" collapsed="false">
      <c r="A135" s="2" t="n">
        <f aca="false">IFERROR(__xludf.dummyfunction("""COMPUTED_VALUE"""),134)</f>
        <v>134</v>
      </c>
      <c r="B135" s="2" t="str">
        <f aca="false">IFERROR(__xludf.dummyfunction("""COMPUTED_VALUE"""),"Rio de Janeiro ‐ Brazil")</f>
        <v>Rio de Janeiro ‐ Brazil</v>
      </c>
      <c r="C135" s="2" t="n">
        <f aca="false">IFERROR(__xludf.dummyfunction("""COMPUTED_VALUE"""),33.82)</f>
        <v>33.82</v>
      </c>
    </row>
    <row r="136" customFormat="false" ht="15.75" hidden="false" customHeight="false" outlineLevel="0" collapsed="false">
      <c r="A136" s="2" t="n">
        <f aca="false">IFERROR(__xludf.dummyfunction("""COMPUTED_VALUE"""),135)</f>
        <v>135</v>
      </c>
      <c r="B136" s="2" t="str">
        <f aca="false">IFERROR(__xludf.dummyfunction("""COMPUTED_VALUE"""),"Jakarta ‐ Indonesia")</f>
        <v>Jakarta ‐ Indonesia</v>
      </c>
      <c r="C136" s="2" t="n">
        <f aca="false">IFERROR(__xludf.dummyfunction("""COMPUTED_VALUE"""),33.37)</f>
        <v>33.37</v>
      </c>
    </row>
    <row r="137" customFormat="false" ht="15.75" hidden="false" customHeight="false" outlineLevel="0" collapsed="false">
      <c r="A137" s="2" t="n">
        <f aca="false">IFERROR(__xludf.dummyfunction("""COMPUTED_VALUE"""),136)</f>
        <v>136</v>
      </c>
      <c r="B137" s="2" t="str">
        <f aca="false">IFERROR(__xludf.dummyfunction("""COMPUTED_VALUE"""),"Almaty ‐ Kazakhstan")</f>
        <v>Almaty ‐ Kazakhstan</v>
      </c>
      <c r="C137" s="2" t="n">
        <f aca="false">IFERROR(__xludf.dummyfunction("""COMPUTED_VALUE"""),33.31)</f>
        <v>33.31</v>
      </c>
    </row>
    <row r="138" customFormat="false" ht="15.75" hidden="false" customHeight="false" outlineLevel="0" collapsed="false">
      <c r="A138" s="2" t="n">
        <f aca="false">IFERROR(__xludf.dummyfunction("""COMPUTED_VALUE"""),137)</f>
        <v>137</v>
      </c>
      <c r="B138" s="2" t="str">
        <f aca="false">IFERROR(__xludf.dummyfunction("""COMPUTED_VALUE"""),"Medellin ‐ Colombia")</f>
        <v>Medellin ‐ Colombia</v>
      </c>
      <c r="C138" s="2" t="n">
        <f aca="false">IFERROR(__xludf.dummyfunction("""COMPUTED_VALUE"""),33.21)</f>
        <v>33.21</v>
      </c>
    </row>
    <row r="139" customFormat="false" ht="15.75" hidden="false" customHeight="false" outlineLevel="0" collapsed="false">
      <c r="A139" s="2" t="n">
        <f aca="false">IFERROR(__xludf.dummyfunction("""COMPUTED_VALUE"""),138)</f>
        <v>138</v>
      </c>
      <c r="B139" s="2" t="str">
        <f aca="false">IFERROR(__xludf.dummyfunction("""COMPUTED_VALUE"""),"Kuwait City ‐ Kuwait")</f>
        <v>Kuwait City ‐ Kuwait</v>
      </c>
      <c r="C139" s="2" t="n">
        <f aca="false">IFERROR(__xludf.dummyfunction("""COMPUTED_VALUE"""),32.93)</f>
        <v>32.93</v>
      </c>
    </row>
    <row r="140" customFormat="false" ht="15.75" hidden="false" customHeight="false" outlineLevel="0" collapsed="false">
      <c r="A140" s="2" t="n">
        <f aca="false">IFERROR(__xludf.dummyfunction("""COMPUTED_VALUE"""),139)</f>
        <v>139</v>
      </c>
      <c r="B140" s="2" t="str">
        <f aca="false">IFERROR(__xludf.dummyfunction("""COMPUTED_VALUE"""),"Rosario ‐ Argentina")</f>
        <v>Rosario ‐ Argentina</v>
      </c>
      <c r="C140" s="2" t="n">
        <f aca="false">IFERROR(__xludf.dummyfunction("""COMPUTED_VALUE"""),32.47)</f>
        <v>32.47</v>
      </c>
    </row>
    <row r="141" customFormat="false" ht="15.75" hidden="false" customHeight="false" outlineLevel="0" collapsed="false">
      <c r="A141" s="2" t="n">
        <f aca="false">IFERROR(__xludf.dummyfunction("""COMPUTED_VALUE"""),140)</f>
        <v>140</v>
      </c>
      <c r="B141" s="2" t="str">
        <f aca="false">IFERROR(__xludf.dummyfunction("""COMPUTED_VALUE"""),"Baku ‐ Azerbaijan")</f>
        <v>Baku ‐ Azerbaijan</v>
      </c>
      <c r="C141" s="2" t="n">
        <f aca="false">IFERROR(__xludf.dummyfunction("""COMPUTED_VALUE"""),31.92)</f>
        <v>31.92</v>
      </c>
    </row>
    <row r="142" customFormat="false" ht="15.75" hidden="false" customHeight="false" outlineLevel="0" collapsed="false">
      <c r="A142" s="2" t="n">
        <f aca="false">IFERROR(__xludf.dummyfunction("""COMPUTED_VALUE"""),141)</f>
        <v>141</v>
      </c>
      <c r="B142" s="2" t="str">
        <f aca="false">IFERROR(__xludf.dummyfunction("""COMPUTED_VALUE"""),"Cape Town ‐ South Africa")</f>
        <v>Cape Town ‐ South Africa</v>
      </c>
      <c r="C142" s="2" t="n">
        <f aca="false">IFERROR(__xludf.dummyfunction("""COMPUTED_VALUE"""),31.12)</f>
        <v>31.12</v>
      </c>
    </row>
    <row r="143" customFormat="false" ht="15.75" hidden="false" customHeight="false" outlineLevel="0" collapsed="false">
      <c r="A143" s="2" t="n">
        <f aca="false">IFERROR(__xludf.dummyfunction("""COMPUTED_VALUE"""),142)</f>
        <v>142</v>
      </c>
      <c r="B143" s="2" t="str">
        <f aca="false">IFERROR(__xludf.dummyfunction("""COMPUTED_VALUE"""),"Manama ‐ Bahrain")</f>
        <v>Manama ‐ Bahrain</v>
      </c>
      <c r="C143" s="2" t="n">
        <f aca="false">IFERROR(__xludf.dummyfunction("""COMPUTED_VALUE"""),31)</f>
        <v>31</v>
      </c>
    </row>
    <row r="144" customFormat="false" ht="15.75" hidden="false" customHeight="false" outlineLevel="0" collapsed="false">
      <c r="A144" s="2" t="n">
        <f aca="false">IFERROR(__xludf.dummyfunction("""COMPUTED_VALUE"""),143)</f>
        <v>143</v>
      </c>
      <c r="B144" s="2" t="str">
        <f aca="false">IFERROR(__xludf.dummyfunction("""COMPUTED_VALUE"""),"Astana ‐ Kazakhstan")</f>
        <v>Astana ‐ Kazakhstan</v>
      </c>
      <c r="C144" s="2" t="n">
        <f aca="false">IFERROR(__xludf.dummyfunction("""COMPUTED_VALUE"""),30.86)</f>
        <v>30.86</v>
      </c>
    </row>
    <row r="145" customFormat="false" ht="15.75" hidden="false" customHeight="false" outlineLevel="0" collapsed="false">
      <c r="A145" s="2" t="n">
        <f aca="false">IFERROR(__xludf.dummyfunction("""COMPUTED_VALUE"""),144)</f>
        <v>144</v>
      </c>
      <c r="B145" s="2" t="str">
        <f aca="false">IFERROR(__xludf.dummyfunction("""COMPUTED_VALUE"""),"Lima ‐ Peru")</f>
        <v>Lima ‐ Peru</v>
      </c>
      <c r="C145" s="2" t="n">
        <f aca="false">IFERROR(__xludf.dummyfunction("""COMPUTED_VALUE"""),30.33)</f>
        <v>30.33</v>
      </c>
    </row>
    <row r="146" customFormat="false" ht="15.75" hidden="false" customHeight="false" outlineLevel="0" collapsed="false">
      <c r="A146" s="2" t="n">
        <f aca="false">IFERROR(__xludf.dummyfunction("""COMPUTED_VALUE"""),145)</f>
        <v>145</v>
      </c>
      <c r="B146" s="2" t="str">
        <f aca="false">IFERROR(__xludf.dummyfunction("""COMPUTED_VALUE"""),"Bangalore ‐ India")</f>
        <v>Bangalore ‐ India</v>
      </c>
      <c r="C146" s="2" t="n">
        <f aca="false">IFERROR(__xludf.dummyfunction("""COMPUTED_VALUE"""),29.86)</f>
        <v>29.86</v>
      </c>
    </row>
    <row r="147" customFormat="false" ht="15.75" hidden="false" customHeight="false" outlineLevel="0" collapsed="false">
      <c r="A147" s="2" t="n">
        <f aca="false">IFERROR(__xludf.dummyfunction("""COMPUTED_VALUE"""),146)</f>
        <v>146</v>
      </c>
      <c r="B147" s="2" t="str">
        <f aca="false">IFERROR(__xludf.dummyfunction("""COMPUTED_VALUE"""),"Tianjin ‐ China")</f>
        <v>Tianjin ‐ China</v>
      </c>
      <c r="C147" s="2" t="n">
        <f aca="false">IFERROR(__xludf.dummyfunction("""COMPUTED_VALUE"""),29.83)</f>
        <v>29.83</v>
      </c>
    </row>
    <row r="148" customFormat="false" ht="15.75" hidden="false" customHeight="false" outlineLevel="0" collapsed="false">
      <c r="A148" s="2" t="n">
        <f aca="false">IFERROR(__xludf.dummyfunction("""COMPUTED_VALUE"""),147)</f>
        <v>147</v>
      </c>
      <c r="B148" s="2" t="str">
        <f aca="false">IFERROR(__xludf.dummyfunction("""COMPUTED_VALUE"""),"Cordoba ‐ Argentina")</f>
        <v>Cordoba ‐ Argentina</v>
      </c>
      <c r="C148" s="2" t="n">
        <f aca="false">IFERROR(__xludf.dummyfunction("""COMPUTED_VALUE"""),29.78)</f>
        <v>29.78</v>
      </c>
    </row>
    <row r="149" customFormat="false" ht="15.75" hidden="false" customHeight="false" outlineLevel="0" collapsed="false">
      <c r="A149" s="2" t="n">
        <f aca="false">IFERROR(__xludf.dummyfunction("""COMPUTED_VALUE"""),148)</f>
        <v>148</v>
      </c>
      <c r="B149" s="2" t="str">
        <f aca="false">IFERROR(__xludf.dummyfunction("""COMPUTED_VALUE"""),"Curitiba ‐ Brazil")</f>
        <v>Curitiba ‐ Brazil</v>
      </c>
      <c r="C149" s="2" t="n">
        <f aca="false">IFERROR(__xludf.dummyfunction("""COMPUTED_VALUE"""),29.52)</f>
        <v>29.52</v>
      </c>
    </row>
    <row r="150" customFormat="false" ht="15.75" hidden="false" customHeight="false" outlineLevel="0" collapsed="false">
      <c r="A150" s="2" t="n">
        <f aca="false">IFERROR(__xludf.dummyfunction("""COMPUTED_VALUE"""),149)</f>
        <v>149</v>
      </c>
      <c r="B150" s="2" t="str">
        <f aca="false">IFERROR(__xludf.dummyfunction("""COMPUTED_VALUE"""),"Delhi ‐ India")</f>
        <v>Delhi ‐ India</v>
      </c>
      <c r="C150" s="2" t="n">
        <f aca="false">IFERROR(__xludf.dummyfunction("""COMPUTED_VALUE"""),29.12)</f>
        <v>29.12</v>
      </c>
    </row>
    <row r="151" customFormat="false" ht="15.75" hidden="false" customHeight="false" outlineLevel="0" collapsed="false">
      <c r="A151" s="2" t="n">
        <f aca="false">IFERROR(__xludf.dummyfunction("""COMPUTED_VALUE"""),150)</f>
        <v>150</v>
      </c>
      <c r="B151" s="2" t="str">
        <f aca="false">IFERROR(__xludf.dummyfunction("""COMPUTED_VALUE"""),"Skopje ‐ Macedonia")</f>
        <v>Skopje ‐ Macedonia</v>
      </c>
      <c r="C151" s="2" t="n">
        <f aca="false">IFERROR(__xludf.dummyfunction("""COMPUTED_VALUE"""),29.02)</f>
        <v>29.02</v>
      </c>
    </row>
    <row r="152" customFormat="false" ht="15.75" hidden="false" customHeight="false" outlineLevel="0" collapsed="false">
      <c r="A152" s="2" t="n">
        <f aca="false">IFERROR(__xludf.dummyfunction("""COMPUTED_VALUE"""),151)</f>
        <v>151</v>
      </c>
      <c r="B152" s="2" t="str">
        <f aca="false">IFERROR(__xludf.dummyfunction("""COMPUTED_VALUE"""),"Cali ‐ Colombia")</f>
        <v>Cali ‐ Colombia</v>
      </c>
      <c r="C152" s="2" t="n">
        <f aca="false">IFERROR(__xludf.dummyfunction("""COMPUTED_VALUE"""),28.99)</f>
        <v>28.99</v>
      </c>
    </row>
    <row r="153" customFormat="false" ht="15.75" hidden="false" customHeight="false" outlineLevel="0" collapsed="false">
      <c r="A153" s="2" t="n">
        <f aca="false">IFERROR(__xludf.dummyfunction("""COMPUTED_VALUE"""),152)</f>
        <v>152</v>
      </c>
      <c r="B153" s="2" t="str">
        <f aca="false">IFERROR(__xludf.dummyfunction("""COMPUTED_VALUE"""),"Mumbai ‐ India")</f>
        <v>Mumbai ‐ India</v>
      </c>
      <c r="C153" s="2" t="n">
        <f aca="false">IFERROR(__xludf.dummyfunction("""COMPUTED_VALUE"""),28.9)</f>
        <v>28.9</v>
      </c>
    </row>
    <row r="154" customFormat="false" ht="15.75" hidden="false" customHeight="false" outlineLevel="0" collapsed="false">
      <c r="A154" s="2" t="n">
        <f aca="false">IFERROR(__xludf.dummyfunction("""COMPUTED_VALUE"""),153)</f>
        <v>153</v>
      </c>
      <c r="B154" s="2" t="str">
        <f aca="false">IFERROR(__xludf.dummyfunction("""COMPUTED_VALUE"""),"Novosibirsk ‐ Russia")</f>
        <v>Novosibirsk ‐ Russia</v>
      </c>
      <c r="C154" s="2" t="n">
        <f aca="false">IFERROR(__xludf.dummyfunction("""COMPUTED_VALUE"""),28.55)</f>
        <v>28.55</v>
      </c>
    </row>
    <row r="155" customFormat="false" ht="15.75" hidden="false" customHeight="false" outlineLevel="0" collapsed="false">
      <c r="A155" s="2" t="n">
        <f aca="false">IFERROR(__xludf.dummyfunction("""COMPUTED_VALUE"""),154)</f>
        <v>154</v>
      </c>
      <c r="B155" s="2" t="str">
        <f aca="false">IFERROR(__xludf.dummyfunction("""COMPUTED_VALUE"""),"Tunis ‐ Tunisia")</f>
        <v>Tunis ‐ Tunisia</v>
      </c>
      <c r="C155" s="2" t="n">
        <f aca="false">IFERROR(__xludf.dummyfunction("""COMPUTED_VALUE"""),27.76)</f>
        <v>27.76</v>
      </c>
    </row>
    <row r="156" customFormat="false" ht="15.75" hidden="false" customHeight="false" outlineLevel="0" collapsed="false">
      <c r="A156" s="2" t="n">
        <f aca="false">IFERROR(__xludf.dummyfunction("""COMPUTED_VALUE"""),155)</f>
        <v>155</v>
      </c>
      <c r="B156" s="2" t="str">
        <f aca="false">IFERROR(__xludf.dummyfunction("""COMPUTED_VALUE"""),"Amman ‐ Jordan")</f>
        <v>Amman ‐ Jordan</v>
      </c>
      <c r="C156" s="2" t="n">
        <f aca="false">IFERROR(__xludf.dummyfunction("""COMPUTED_VALUE"""),27.47)</f>
        <v>27.47</v>
      </c>
    </row>
    <row r="157" customFormat="false" ht="15.75" hidden="false" customHeight="false" outlineLevel="0" collapsed="false">
      <c r="A157" s="2" t="n">
        <f aca="false">IFERROR(__xludf.dummyfunction("""COMPUTED_VALUE"""),156)</f>
        <v>156</v>
      </c>
      <c r="B157" s="2" t="str">
        <f aca="false">IFERROR(__xludf.dummyfunction("""COMPUTED_VALUE"""),"Brasilia ‐ Brazil")</f>
        <v>Brasilia ‐ Brazil</v>
      </c>
      <c r="C157" s="2" t="n">
        <f aca="false">IFERROR(__xludf.dummyfunction("""COMPUTED_VALUE"""),27.47)</f>
        <v>27.47</v>
      </c>
    </row>
    <row r="158" customFormat="false" ht="15.75" hidden="false" customHeight="false" outlineLevel="0" collapsed="false">
      <c r="A158" s="2" t="n">
        <f aca="false">IFERROR(__xludf.dummyfunction("""COMPUTED_VALUE"""),157)</f>
        <v>157</v>
      </c>
      <c r="B158" s="2" t="str">
        <f aca="false">IFERROR(__xludf.dummyfunction("""COMPUTED_VALUE"""),"Quito ‐ Ecuador")</f>
        <v>Quito ‐ Ecuador</v>
      </c>
      <c r="C158" s="2" t="n">
        <f aca="false">IFERROR(__xludf.dummyfunction("""COMPUTED_VALUE"""),27.02)</f>
        <v>27.02</v>
      </c>
    </row>
    <row r="159" customFormat="false" ht="15.75" hidden="false" customHeight="false" outlineLevel="0" collapsed="false">
      <c r="A159" s="2" t="n">
        <f aca="false">IFERROR(__xludf.dummyfunction("""COMPUTED_VALUE"""),158)</f>
        <v>158</v>
      </c>
      <c r="B159" s="2" t="str">
        <f aca="false">IFERROR(__xludf.dummyfunction("""COMPUTED_VALUE"""),"Johannesburg ‐ South Africa")</f>
        <v>Johannesburg ‐ South Africa</v>
      </c>
      <c r="C159" s="2" t="n">
        <f aca="false">IFERROR(__xludf.dummyfunction("""COMPUTED_VALUE"""),26.67)</f>
        <v>26.67</v>
      </c>
    </row>
    <row r="160" customFormat="false" ht="15.75" hidden="false" customHeight="false" outlineLevel="0" collapsed="false">
      <c r="A160" s="2" t="n">
        <f aca="false">IFERROR(__xludf.dummyfunction("""COMPUTED_VALUE"""),159)</f>
        <v>159</v>
      </c>
      <c r="B160" s="2" t="str">
        <f aca="false">IFERROR(__xludf.dummyfunction("""COMPUTED_VALUE"""),"Sarajevo ‐ Bosnia‐Herzegovina")</f>
        <v>Sarajevo ‐ Bosnia‐Herzegovina</v>
      </c>
      <c r="C160" s="2" t="n">
        <f aca="false">IFERROR(__xludf.dummyfunction("""COMPUTED_VALUE"""),25.73)</f>
        <v>25.73</v>
      </c>
    </row>
    <row r="161" customFormat="false" ht="15.75" hidden="false" customHeight="false" outlineLevel="0" collapsed="false">
      <c r="A161" s="2" t="n">
        <f aca="false">IFERROR(__xludf.dummyfunction("""COMPUTED_VALUE"""),160)</f>
        <v>160</v>
      </c>
      <c r="B161" s="2" t="str">
        <f aca="false">IFERROR(__xludf.dummyfunction("""COMPUTED_VALUE"""),"San Jose ‐ Costa Rica")</f>
        <v>San Jose ‐ Costa Rica</v>
      </c>
      <c r="C161" s="2" t="n">
        <f aca="false">IFERROR(__xludf.dummyfunction("""COMPUTED_VALUE"""),25.47)</f>
        <v>25.47</v>
      </c>
    </row>
    <row r="162" customFormat="false" ht="15.75" hidden="false" customHeight="false" outlineLevel="0" collapsed="false">
      <c r="A162" s="2" t="n">
        <f aca="false">IFERROR(__xludf.dummyfunction("""COMPUTED_VALUE"""),161)</f>
        <v>161</v>
      </c>
      <c r="B162" s="2" t="str">
        <f aca="false">IFERROR(__xludf.dummyfunction("""COMPUTED_VALUE"""),"Belo Horizonte ‐ Brazil")</f>
        <v>Belo Horizonte ‐ Brazil</v>
      </c>
      <c r="C162" s="2" t="n">
        <f aca="false">IFERROR(__xludf.dummyfunction("""COMPUTED_VALUE"""),25.16)</f>
        <v>25.16</v>
      </c>
    </row>
    <row r="163" customFormat="false" ht="15.75" hidden="false" customHeight="false" outlineLevel="0" collapsed="false">
      <c r="A163" s="2" t="n">
        <f aca="false">IFERROR(__xludf.dummyfunction("""COMPUTED_VALUE"""),162)</f>
        <v>162</v>
      </c>
      <c r="B163" s="2" t="str">
        <f aca="false">IFERROR(__xludf.dummyfunction("""COMPUTED_VALUE"""),"Cairo ‐ Egypt")</f>
        <v>Cairo ‐ Egypt</v>
      </c>
      <c r="C163" s="2" t="n">
        <f aca="false">IFERROR(__xludf.dummyfunction("""COMPUTED_VALUE"""),24.19)</f>
        <v>24.19</v>
      </c>
    </row>
    <row r="164" customFormat="false" ht="15.75" hidden="false" customHeight="false" outlineLevel="0" collapsed="false">
      <c r="A164" s="2" t="n">
        <f aca="false">IFERROR(__xludf.dummyfunction("""COMPUTED_VALUE"""),163)</f>
        <v>163</v>
      </c>
      <c r="B164" s="2" t="str">
        <f aca="false">IFERROR(__xludf.dummyfunction("""COMPUTED_VALUE"""),"Santo Domingo ‐ Dominican Republi")</f>
        <v>Santo Domingo ‐ Dominican Republi</v>
      </c>
      <c r="C164" s="2" t="n">
        <f aca="false">IFERROR(__xludf.dummyfunction("""COMPUTED_VALUE"""),23.9)</f>
        <v>23.9</v>
      </c>
    </row>
    <row r="165" customFormat="false" ht="15.75" hidden="false" customHeight="false" outlineLevel="0" collapsed="false">
      <c r="A165" s="2" t="n">
        <f aca="false">IFERROR(__xludf.dummyfunction("""COMPUTED_VALUE"""),164)</f>
        <v>164</v>
      </c>
      <c r="B165" s="2" t="str">
        <f aca="false">IFERROR(__xludf.dummyfunction("""COMPUTED_VALUE"""),"Salvador ‐ Brazil")</f>
        <v>Salvador ‐ Brazil</v>
      </c>
      <c r="C165" s="2" t="n">
        <f aca="false">IFERROR(__xludf.dummyfunction("""COMPUTED_VALUE"""),23.89)</f>
        <v>23.89</v>
      </c>
    </row>
    <row r="166" customFormat="false" ht="15.75" hidden="false" customHeight="false" outlineLevel="0" collapsed="false">
      <c r="A166" s="2" t="n">
        <f aca="false">IFERROR(__xludf.dummyfunction("""COMPUTED_VALUE"""),165)</f>
        <v>165</v>
      </c>
      <c r="B166" s="2" t="str">
        <f aca="false">IFERROR(__xludf.dummyfunction("""COMPUTED_VALUE"""),"San Salvador ‐ El Salvador")</f>
        <v>San Salvador ‐ El Salvador</v>
      </c>
      <c r="C166" s="2" t="n">
        <f aca="false">IFERROR(__xludf.dummyfunction("""COMPUTED_VALUE"""),23.52)</f>
        <v>23.52</v>
      </c>
    </row>
    <row r="167" customFormat="false" ht="15.75" hidden="false" customHeight="false" outlineLevel="0" collapsed="false">
      <c r="A167" s="2" t="n">
        <f aca="false">IFERROR(__xludf.dummyfunction("""COMPUTED_VALUE"""),166)</f>
        <v>166</v>
      </c>
      <c r="B167" s="2" t="str">
        <f aca="false">IFERROR(__xludf.dummyfunction("""COMPUTED_VALUE"""),"Asuncion ‐ Paraguay")</f>
        <v>Asuncion ‐ Paraguay</v>
      </c>
      <c r="C167" s="2" t="n">
        <f aca="false">IFERROR(__xludf.dummyfunction("""COMPUTED_VALUE"""),23.26)</f>
        <v>23.26</v>
      </c>
    </row>
    <row r="168" customFormat="false" ht="15.75" hidden="false" customHeight="false" outlineLevel="0" collapsed="false">
      <c r="A168" s="2" t="n">
        <f aca="false">IFERROR(__xludf.dummyfunction("""COMPUTED_VALUE"""),167)</f>
        <v>167</v>
      </c>
      <c r="B168" s="2" t="str">
        <f aca="false">IFERROR(__xludf.dummyfunction("""COMPUTED_VALUE"""),"Casablanca ‐ Morocco")</f>
        <v>Casablanca ‐ Morocco</v>
      </c>
      <c r="C168" s="2" t="n">
        <f aca="false">IFERROR(__xludf.dummyfunction("""COMPUTED_VALUE"""),23.05)</f>
        <v>23.05</v>
      </c>
    </row>
    <row r="169" customFormat="false" ht="15.75" hidden="false" customHeight="false" outlineLevel="0" collapsed="false">
      <c r="A169" s="2" t="n">
        <f aca="false">IFERROR(__xludf.dummyfunction("""COMPUTED_VALUE"""),168)</f>
        <v>168</v>
      </c>
      <c r="B169" s="2" t="str">
        <f aca="false">IFERROR(__xludf.dummyfunction("""COMPUTED_VALUE"""),"Tehran ‐ Iran")</f>
        <v>Tehran ‐ Iran</v>
      </c>
      <c r="C169" s="2" t="n">
        <f aca="false">IFERROR(__xludf.dummyfunction("""COMPUTED_VALUE"""),23.02)</f>
        <v>23.02</v>
      </c>
    </row>
    <row r="170" customFormat="false" ht="15.75" hidden="false" customHeight="false" outlineLevel="0" collapsed="false">
      <c r="A170" s="2" t="n">
        <f aca="false">IFERROR(__xludf.dummyfunction("""COMPUTED_VALUE"""),169)</f>
        <v>169</v>
      </c>
      <c r="B170" s="2" t="str">
        <f aca="false">IFERROR(__xludf.dummyfunction("""COMPUTED_VALUE"""),"Guayaquil ‐ Ecuador")</f>
        <v>Guayaquil ‐ Ecuador</v>
      </c>
      <c r="C170" s="2" t="n">
        <f aca="false">IFERROR(__xludf.dummyfunction("""COMPUTED_VALUE"""),22.61)</f>
        <v>22.61</v>
      </c>
    </row>
    <row r="171" customFormat="false" ht="15.75" hidden="false" customHeight="false" outlineLevel="0" collapsed="false">
      <c r="A171" s="2" t="n">
        <f aca="false">IFERROR(__xludf.dummyfunction("""COMPUTED_VALUE"""),170)</f>
        <v>170</v>
      </c>
      <c r="B171" s="2" t="str">
        <f aca="false">IFERROR(__xludf.dummyfunction("""COMPUTED_VALUE"""),"La Paz ‐ Bolivia")</f>
        <v>La Paz ‐ Bolivia</v>
      </c>
      <c r="C171" s="2" t="n">
        <f aca="false">IFERROR(__xludf.dummyfunction("""COMPUTED_VALUE"""),22.12)</f>
        <v>22.12</v>
      </c>
    </row>
    <row r="172" customFormat="false" ht="15.75" hidden="false" customHeight="false" outlineLevel="0" collapsed="false">
      <c r="A172" s="2" t="n">
        <f aca="false">IFERROR(__xludf.dummyfunction("""COMPUTED_VALUE"""),171)</f>
        <v>171</v>
      </c>
      <c r="B172" s="2" t="str">
        <f aca="false">IFERROR(__xludf.dummyfunction("""COMPUTED_VALUE"""),"Rabat ‐ Morocco")</f>
        <v>Rabat ‐ Morocco</v>
      </c>
      <c r="C172" s="2" t="n">
        <f aca="false">IFERROR(__xludf.dummyfunction("""COMPUTED_VALUE"""),22.09)</f>
        <v>22.09</v>
      </c>
    </row>
    <row r="173" customFormat="false" ht="15.75" hidden="false" customHeight="false" outlineLevel="0" collapsed="false">
      <c r="A173" s="2" t="n">
        <f aca="false">IFERROR(__xludf.dummyfunction("""COMPUTED_VALUE"""),172)</f>
        <v>172</v>
      </c>
      <c r="B173" s="2" t="str">
        <f aca="false">IFERROR(__xludf.dummyfunction("""COMPUTED_VALUE"""),"Santa Cruz ‐ Bolivia")</f>
        <v>Santa Cruz ‐ Bolivia</v>
      </c>
      <c r="C173" s="2" t="n">
        <f aca="false">IFERROR(__xludf.dummyfunction("""COMPUTED_VALUE"""),22.04)</f>
        <v>22.04</v>
      </c>
    </row>
    <row r="174" customFormat="false" ht="15.75" hidden="false" customHeight="false" outlineLevel="0" collapsed="false">
      <c r="A174" s="2" t="n">
        <f aca="false">IFERROR(__xludf.dummyfunction("""COMPUTED_VALUE"""),173)</f>
        <v>173</v>
      </c>
      <c r="B174" s="2" t="str">
        <f aca="false">IFERROR(__xludf.dummyfunction("""COMPUTED_VALUE"""),"Nairobi ‐ Kenya")</f>
        <v>Nairobi ‐ Kenya</v>
      </c>
      <c r="C174" s="2" t="n">
        <f aca="false">IFERROR(__xludf.dummyfunction("""COMPUTED_VALUE"""),22.01)</f>
        <v>22.01</v>
      </c>
    </row>
    <row r="175" customFormat="false" ht="15.75" hidden="false" customHeight="false" outlineLevel="0" collapsed="false">
      <c r="A175" s="2" t="n">
        <f aca="false">IFERROR(__xludf.dummyfunction("""COMPUTED_VALUE"""),174)</f>
        <v>174</v>
      </c>
      <c r="B175" s="2" t="str">
        <f aca="false">IFERROR(__xludf.dummyfunction("""COMPUTED_VALUE"""),"Kolkata ‐ India")</f>
        <v>Kolkata ‐ India</v>
      </c>
      <c r="C175" s="2" t="n">
        <f aca="false">IFERROR(__xludf.dummyfunction("""COMPUTED_VALUE"""),21.13)</f>
        <v>21.13</v>
      </c>
    </row>
    <row r="176" customFormat="false" ht="15.75" hidden="false" customHeight="false" outlineLevel="0" collapsed="false">
      <c r="A176" s="2" t="n">
        <f aca="false">IFERROR(__xludf.dummyfunction("""COMPUTED_VALUE"""),175)</f>
        <v>175</v>
      </c>
      <c r="B176" s="2" t="str">
        <f aca="false">IFERROR(__xludf.dummyfunction("""COMPUTED_VALUE"""),"Manila ‐ Philippines")</f>
        <v>Manila ‐ Philippines</v>
      </c>
      <c r="C176" s="2" t="n">
        <f aca="false">IFERROR(__xludf.dummyfunction("""COMPUTED_VALUE"""),20.36)</f>
        <v>20.36</v>
      </c>
    </row>
    <row r="177" customFormat="false" ht="15.75" hidden="false" customHeight="false" outlineLevel="0" collapsed="false">
      <c r="A177" s="2" t="n">
        <f aca="false">IFERROR(__xludf.dummyfunction("""COMPUTED_VALUE"""),176)</f>
        <v>176</v>
      </c>
      <c r="B177" s="2" t="str">
        <f aca="false">IFERROR(__xludf.dummyfunction("""COMPUTED_VALUE"""),"Guatemala City ‐ Guatemala")</f>
        <v>Guatemala City ‐ Guatemala</v>
      </c>
      <c r="C177" s="2" t="n">
        <f aca="false">IFERROR(__xludf.dummyfunction("""COMPUTED_VALUE"""),18.12)</f>
        <v>18.12</v>
      </c>
    </row>
    <row r="178" customFormat="false" ht="15.75" hidden="false" customHeight="false" outlineLevel="0" collapsed="false">
      <c r="A178" s="2" t="n">
        <f aca="false">IFERROR(__xludf.dummyfunction("""COMPUTED_VALUE"""),177)</f>
        <v>177</v>
      </c>
      <c r="B178" s="2" t="str">
        <f aca="false">IFERROR(__xludf.dummyfunction("""COMPUTED_VALUE"""),"Douala ‐ Cameroon")</f>
        <v>Douala ‐ Cameroon</v>
      </c>
      <c r="C178" s="2" t="n">
        <f aca="false">IFERROR(__xludf.dummyfunction("""COMPUTED_VALUE"""),17.02)</f>
        <v>17.02</v>
      </c>
    </row>
    <row r="179" customFormat="false" ht="15.75" hidden="false" customHeight="false" outlineLevel="0" collapsed="false">
      <c r="A179" s="2" t="n">
        <f aca="false">IFERROR(__xludf.dummyfunction("""COMPUTED_VALUE"""),178)</f>
        <v>178</v>
      </c>
      <c r="B179" s="2" t="str">
        <f aca="false">IFERROR(__xludf.dummyfunction("""COMPUTED_VALUE"""),"Accra ‐ Ghana")</f>
        <v>Accra ‐ Ghana</v>
      </c>
      <c r="C179" s="2" t="n">
        <f aca="false">IFERROR(__xludf.dummyfunction("""COMPUTED_VALUE"""),14.75)</f>
        <v>14.75</v>
      </c>
    </row>
    <row r="180" customFormat="false" ht="15.75" hidden="false" customHeight="false" outlineLevel="0" collapsed="false">
      <c r="A180" s="2" t="n">
        <f aca="false">IFERROR(__xludf.dummyfunction("""COMPUTED_VALUE"""),179)</f>
        <v>179</v>
      </c>
      <c r="B180" s="2" t="str">
        <f aca="false">IFERROR(__xludf.dummyfunction("""COMPUTED_VALUE"""),"Kampala ‐ Uganda")</f>
        <v>Kampala ‐ Uganda</v>
      </c>
      <c r="C180" s="2" t="n">
        <f aca="false">IFERROR(__xludf.dummyfunction("""COMPUTED_VALUE"""),13.65)</f>
        <v>13.65</v>
      </c>
    </row>
    <row r="181" customFormat="false" ht="15.75" hidden="false" customHeight="false" outlineLevel="0" collapsed="false">
      <c r="A181" s="2" t="n">
        <f aca="false">IFERROR(__xludf.dummyfunction("""COMPUTED_VALUE"""),180)</f>
        <v>180</v>
      </c>
      <c r="B181" s="2" t="str">
        <f aca="false">IFERROR(__xludf.dummyfunction("""COMPUTED_VALUE"""),"Lahore ‐ Pakistan")</f>
        <v>Lahore ‐ Pakistan</v>
      </c>
      <c r="C181" s="2" t="n">
        <f aca="false">IFERROR(__xludf.dummyfunction("""COMPUTED_VALUE"""),13.18)</f>
        <v>13.18</v>
      </c>
    </row>
    <row r="182" customFormat="false" ht="15.75" hidden="false" customHeight="false" outlineLevel="0" collapsed="false">
      <c r="A182" s="2" t="n">
        <f aca="false">IFERROR(__xludf.dummyfunction("""COMPUTED_VALUE"""),181)</f>
        <v>181</v>
      </c>
      <c r="B182" s="2" t="str">
        <f aca="false">IFERROR(__xludf.dummyfunction("""COMPUTED_VALUE"""),"Karachi ‐ Pakistan")</f>
        <v>Karachi ‐ Pakistan</v>
      </c>
      <c r="C182" s="2" t="n">
        <f aca="false">IFERROR(__xludf.dummyfunction("""COMPUTED_VALUE"""),10.9)</f>
        <v>10.9</v>
      </c>
    </row>
    <row r="183" customFormat="false" ht="15.75" hidden="false" customHeight="false" outlineLevel="0" collapsed="false">
      <c r="A183" s="2" t="n">
        <f aca="false">IFERROR(__xludf.dummyfunction("""COMPUTED_VALUE"""),182)</f>
        <v>182</v>
      </c>
      <c r="B183" s="2" t="str">
        <f aca="false">IFERROR(__xludf.dummyfunction("""COMPUTED_VALUE"""),"Caracas ‐ Venezuela")</f>
        <v>Caracas ‐ Venezuela</v>
      </c>
      <c r="C183" s="2" t="n">
        <f aca="false">IFERROR(__xludf.dummyfunction("""COMPUTED_VALUE"""),10.61)</f>
        <v>10.61</v>
      </c>
    </row>
    <row r="184" customFormat="false" ht="15.75" hidden="false" customHeight="false" outlineLevel="0" collapsed="false">
      <c r="A184" s="2" t="n">
        <f aca="false">IFERROR(__xludf.dummyfunction("""COMPUTED_VALUE"""),183)</f>
        <v>183</v>
      </c>
      <c r="B184" s="2" t="str">
        <f aca="false">IFERROR(__xludf.dummyfunction("""COMPUTED_VALUE"""),"Lagos ‐ Nigeria")</f>
        <v>Lagos ‐ Nigeria</v>
      </c>
      <c r="C184" s="2" t="n">
        <f aca="false">IFERROR(__xludf.dummyfunction("""COMPUTED_VALUE"""),4.77)</f>
        <v>4.77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s">
        <v>1220</v>
      </c>
      <c r="B1" s="2" t="n">
        <v>143.39</v>
      </c>
      <c r="C1" s="2" t="s">
        <v>1221</v>
      </c>
    </row>
    <row r="2" customFormat="false" ht="15.75" hidden="false" customHeight="false" outlineLevel="0" collapsed="false">
      <c r="A2" s="2" t="s">
        <v>1222</v>
      </c>
      <c r="B2" s="2" t="n">
        <v>58.88</v>
      </c>
      <c r="C2" s="2" t="s">
        <v>1223</v>
      </c>
    </row>
    <row r="3" customFormat="false" ht="15.75" hidden="false" customHeight="false" outlineLevel="0" collapsed="false">
      <c r="A3" s="2" t="s">
        <v>1224</v>
      </c>
      <c r="B3" s="2" t="n">
        <v>68.05</v>
      </c>
      <c r="C3" s="2" t="s">
        <v>1225</v>
      </c>
    </row>
    <row r="4" customFormat="false" ht="15.75" hidden="false" customHeight="false" outlineLevel="0" collapsed="false">
      <c r="A4" s="2" t="s">
        <v>1226</v>
      </c>
      <c r="B4" s="2" t="n">
        <v>82.08</v>
      </c>
      <c r="C4" s="2" t="s">
        <v>1221</v>
      </c>
    </row>
    <row r="5" customFormat="false" ht="15.75" hidden="false" customHeight="false" outlineLevel="0" collapsed="false">
      <c r="A5" s="2" t="s">
        <v>1227</v>
      </c>
      <c r="B5" s="2" t="n">
        <v>71.92</v>
      </c>
      <c r="C5" s="2" t="s">
        <v>1223</v>
      </c>
    </row>
    <row r="6" customFormat="false" ht="15.75" hidden="false" customHeight="false" outlineLevel="0" collapsed="false">
      <c r="A6" s="2" t="s">
        <v>1228</v>
      </c>
      <c r="B6" s="2" t="n">
        <v>4.24</v>
      </c>
      <c r="C6" s="2" t="s">
        <v>1229</v>
      </c>
    </row>
    <row r="7" customFormat="false" ht="15.75" hidden="false" customHeight="false" outlineLevel="0" collapsed="false">
      <c r="A7" s="2" t="s">
        <v>1230</v>
      </c>
      <c r="B7" s="2" t="n">
        <v>37.16</v>
      </c>
      <c r="C7" s="2" t="s">
        <v>1223</v>
      </c>
    </row>
    <row r="8" customFormat="false" ht="15.75" hidden="false" customHeight="false" outlineLevel="0" collapsed="false">
      <c r="A8" s="2" t="s">
        <v>1231</v>
      </c>
      <c r="B8" s="2" t="n">
        <v>43.16</v>
      </c>
      <c r="C8" s="2" t="s">
        <v>1223</v>
      </c>
    </row>
    <row r="9" customFormat="false" ht="15.75" hidden="false" customHeight="true" outlineLevel="0" collapsed="false">
      <c r="A9" s="5"/>
      <c r="B9" s="5"/>
      <c r="C9" s="5"/>
    </row>
    <row r="10" customFormat="false" ht="15.75" hidden="false" customHeight="false" outlineLevel="0" collapsed="false">
      <c r="A10" s="2" t="s">
        <v>1232</v>
      </c>
      <c r="B10" s="2" t="n">
        <v>182.59</v>
      </c>
      <c r="C10" s="2" t="s">
        <v>1221</v>
      </c>
    </row>
  </sheetData>
  <mergeCells count="1">
    <mergeCell ref="A9:C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1" width="68.88"/>
    <col collapsed="false" customWidth="true" hidden="false" outlineLevel="0" max="2" min="2" style="1" width="16.12"/>
  </cols>
  <sheetData>
    <row r="1" customFormat="false" ht="15.75" hidden="false" customHeight="false" outlineLevel="0" collapsed="false">
      <c r="A1" s="2" t="s">
        <v>61</v>
      </c>
    </row>
    <row r="2" customFormat="false" ht="15.75" hidden="false" customHeight="false" outlineLevel="0" collapsed="false">
      <c r="A2" s="2" t="s">
        <v>62</v>
      </c>
      <c r="B2" s="2"/>
      <c r="C2" s="2"/>
    </row>
    <row r="3" customFormat="false" ht="15.75" hidden="false" customHeight="false" outlineLevel="0" collapsed="false">
      <c r="A3" s="2" t="s">
        <v>63</v>
      </c>
      <c r="B3" s="2"/>
      <c r="C3" s="2"/>
    </row>
    <row r="4" customFormat="false" ht="15.75" hidden="false" customHeight="false" outlineLevel="0" collapsed="false">
      <c r="A4" s="2" t="s">
        <v>64</v>
      </c>
      <c r="B4" s="2"/>
      <c r="C4" s="2"/>
    </row>
    <row r="5" customFormat="false" ht="15.75" hidden="false" customHeight="false" outlineLevel="0" collapsed="false">
      <c r="A5" s="2" t="s">
        <v>65</v>
      </c>
      <c r="B5" s="2"/>
      <c r="C5" s="2"/>
    </row>
    <row r="6" customFormat="false" ht="15.75" hidden="false" customHeight="false" outlineLevel="0" collapsed="false">
      <c r="A6" s="2" t="s">
        <v>66</v>
      </c>
      <c r="B6" s="2"/>
      <c r="C6" s="2"/>
    </row>
    <row r="7" customFormat="false" ht="15.75" hidden="false" customHeight="false" outlineLevel="0" collapsed="false">
      <c r="A7" s="2" t="s">
        <v>67</v>
      </c>
      <c r="B7" s="2"/>
      <c r="C7" s="2"/>
    </row>
    <row r="8" customFormat="false" ht="15.75" hidden="false" customHeight="false" outlineLevel="0" collapsed="false">
      <c r="A8" s="2" t="s">
        <v>68</v>
      </c>
      <c r="B8" s="2"/>
      <c r="C8" s="2"/>
    </row>
    <row r="9" customFormat="false" ht="15.75" hidden="false" customHeight="false" outlineLevel="0" collapsed="false">
      <c r="A9" s="2" t="s">
        <v>69</v>
      </c>
      <c r="B9" s="2"/>
      <c r="C9" s="2"/>
    </row>
    <row r="10" customFormat="false" ht="15.75" hidden="false" customHeight="false" outlineLevel="0" collapsed="false">
      <c r="A10" s="2" t="s">
        <v>70</v>
      </c>
      <c r="B10" s="2"/>
      <c r="C10" s="2"/>
    </row>
    <row r="11" customFormat="false" ht="15.75" hidden="false" customHeight="false" outlineLevel="0" collapsed="false">
      <c r="A11" s="2" t="s">
        <v>71</v>
      </c>
      <c r="B11" s="2"/>
      <c r="C11" s="2"/>
    </row>
    <row r="12" customFormat="false" ht="15.75" hidden="false" customHeight="false" outlineLevel="0" collapsed="false">
      <c r="A12" s="2" t="s">
        <v>72</v>
      </c>
      <c r="B12" s="2"/>
      <c r="C12" s="2"/>
    </row>
    <row r="13" customFormat="false" ht="15.75" hidden="false" customHeight="false" outlineLevel="0" collapsed="false">
      <c r="A13" s="2" t="s">
        <v>73</v>
      </c>
      <c r="B13" s="2"/>
      <c r="C13" s="2"/>
    </row>
    <row r="14" customFormat="false" ht="15.75" hidden="false" customHeight="false" outlineLevel="0" collapsed="false">
      <c r="A14" s="2" t="s">
        <v>74</v>
      </c>
      <c r="B14" s="2"/>
      <c r="C14" s="2"/>
    </row>
    <row r="15" customFormat="false" ht="15.75" hidden="false" customHeight="false" outlineLevel="0" collapsed="false">
      <c r="A15" s="2" t="s">
        <v>75</v>
      </c>
      <c r="B15" s="2"/>
      <c r="C15" s="2"/>
    </row>
    <row r="16" customFormat="false" ht="15.75" hidden="false" customHeight="false" outlineLevel="0" collapsed="false">
      <c r="A16" s="2" t="s">
        <v>76</v>
      </c>
      <c r="B16" s="2"/>
      <c r="C16" s="2"/>
    </row>
    <row r="17" customFormat="false" ht="15.75" hidden="false" customHeight="false" outlineLevel="0" collapsed="false">
      <c r="A17" s="2" t="s">
        <v>77</v>
      </c>
    </row>
    <row r="18" customFormat="false" ht="15.75" hidden="false" customHeight="false" outlineLevel="0" collapsed="false">
      <c r="A18" s="2" t="s">
        <v>78</v>
      </c>
      <c r="B18" s="2"/>
    </row>
    <row r="19" customFormat="false" ht="15.75" hidden="false" customHeight="false" outlineLevel="0" collapsed="false">
      <c r="A19" s="2" t="s">
        <v>79</v>
      </c>
      <c r="B19" s="2"/>
    </row>
    <row r="20" customFormat="false" ht="15.75" hidden="false" customHeight="false" outlineLevel="0" collapsed="false">
      <c r="A20" s="2" t="s">
        <v>80</v>
      </c>
      <c r="B20" s="2"/>
    </row>
    <row r="21" customFormat="false" ht="15.75" hidden="false" customHeight="false" outlineLevel="0" collapsed="false">
      <c r="A21" s="2" t="s">
        <v>81</v>
      </c>
      <c r="B21" s="2"/>
    </row>
    <row r="22" customFormat="false" ht="15.75" hidden="false" customHeight="false" outlineLevel="0" collapsed="false">
      <c r="A22" s="2" t="s">
        <v>82</v>
      </c>
      <c r="B22" s="2"/>
    </row>
    <row r="23" customFormat="false" ht="15.75" hidden="false" customHeight="false" outlineLevel="0" collapsed="false">
      <c r="A23" s="2" t="s">
        <v>83</v>
      </c>
      <c r="B23" s="2"/>
    </row>
    <row r="24" customFormat="false" ht="15.75" hidden="false" customHeight="false" outlineLevel="0" collapsed="false">
      <c r="A24" s="2" t="s">
        <v>23</v>
      </c>
      <c r="B24" s="2"/>
    </row>
    <row r="25" customFormat="false" ht="15.75" hidden="false" customHeight="false" outlineLevel="0" collapsed="false">
      <c r="A25" s="2" t="s">
        <v>84</v>
      </c>
      <c r="B25" s="2"/>
    </row>
    <row r="26" customFormat="false" ht="15.75" hidden="false" customHeight="false" outlineLevel="0" collapsed="false">
      <c r="A26" s="2" t="s">
        <v>85</v>
      </c>
      <c r="B26" s="2"/>
    </row>
    <row r="27" customFormat="false" ht="15.75" hidden="false" customHeight="false" outlineLevel="0" collapsed="false">
      <c r="A27" s="2" t="s">
        <v>26</v>
      </c>
      <c r="B27" s="2"/>
    </row>
    <row r="28" customFormat="false" ht="15.75" hidden="false" customHeight="false" outlineLevel="0" collapsed="false">
      <c r="A28" s="2" t="s">
        <v>86</v>
      </c>
      <c r="B28" s="2"/>
    </row>
    <row r="29" customFormat="false" ht="15.75" hidden="false" customHeight="false" outlineLevel="0" collapsed="false">
      <c r="A29" s="2" t="s">
        <v>87</v>
      </c>
      <c r="B29" s="2"/>
    </row>
    <row r="30" customFormat="false" ht="15.75" hidden="false" customHeight="false" outlineLevel="0" collapsed="false">
      <c r="A30" s="2" t="s">
        <v>29</v>
      </c>
      <c r="B30" s="2"/>
    </row>
    <row r="31" customFormat="false" ht="15.75" hidden="false" customHeight="false" outlineLevel="0" collapsed="false">
      <c r="A31" s="2" t="s">
        <v>88</v>
      </c>
      <c r="B31" s="2"/>
    </row>
    <row r="32" customFormat="false" ht="15.75" hidden="false" customHeight="false" outlineLevel="0" collapsed="false">
      <c r="A32" s="2" t="s">
        <v>89</v>
      </c>
      <c r="B32" s="2"/>
    </row>
    <row r="33" customFormat="false" ht="15.75" hidden="false" customHeight="false" outlineLevel="0" collapsed="false">
      <c r="A33" s="2" t="s">
        <v>90</v>
      </c>
      <c r="B33" s="2"/>
    </row>
    <row r="34" customFormat="false" ht="15.75" hidden="false" customHeight="false" outlineLevel="0" collapsed="false">
      <c r="A34" s="2" t="s">
        <v>91</v>
      </c>
      <c r="B34" s="2"/>
    </row>
    <row r="35" customFormat="false" ht="15.75" hidden="false" customHeight="false" outlineLevel="0" collapsed="false">
      <c r="A35" s="2" t="s">
        <v>92</v>
      </c>
      <c r="B35" s="2"/>
    </row>
    <row r="36" customFormat="false" ht="15.75" hidden="false" customHeight="false" outlineLevel="0" collapsed="false">
      <c r="A36" s="2" t="s">
        <v>93</v>
      </c>
      <c r="B36" s="2"/>
    </row>
    <row r="37" customFormat="false" ht="15.75" hidden="false" customHeight="false" outlineLevel="0" collapsed="false">
      <c r="A37" s="2" t="s">
        <v>94</v>
      </c>
      <c r="B37" s="2"/>
    </row>
    <row r="38" customFormat="false" ht="15.75" hidden="false" customHeight="false" outlineLevel="0" collapsed="false">
      <c r="A38" s="2" t="s">
        <v>95</v>
      </c>
      <c r="B38" s="2"/>
    </row>
    <row r="39" customFormat="false" ht="15.75" hidden="false" customHeight="false" outlineLevel="0" collapsed="false">
      <c r="A39" s="2" t="s">
        <v>96</v>
      </c>
      <c r="B39" s="2"/>
    </row>
    <row r="40" customFormat="false" ht="15.75" hidden="false" customHeight="false" outlineLevel="0" collapsed="false">
      <c r="A40" s="2" t="s">
        <v>97</v>
      </c>
      <c r="B40" s="2"/>
    </row>
    <row r="41" customFormat="false" ht="15.75" hidden="false" customHeight="false" outlineLevel="0" collapsed="false">
      <c r="A41" s="2" t="s">
        <v>40</v>
      </c>
      <c r="B41" s="2"/>
    </row>
    <row r="42" customFormat="false" ht="15.75" hidden="false" customHeight="false" outlineLevel="0" collapsed="false">
      <c r="A42" s="2" t="s">
        <v>98</v>
      </c>
      <c r="B42" s="2"/>
    </row>
    <row r="43" customFormat="false" ht="15.75" hidden="false" customHeight="false" outlineLevel="0" collapsed="false">
      <c r="A43" s="2" t="s">
        <v>99</v>
      </c>
      <c r="B43" s="2"/>
    </row>
    <row r="44" customFormat="false" ht="15.75" hidden="false" customHeight="false" outlineLevel="0" collapsed="false">
      <c r="A44" s="2" t="s">
        <v>100</v>
      </c>
      <c r="B44" s="2"/>
    </row>
    <row r="45" customFormat="false" ht="15.75" hidden="false" customHeight="false" outlineLevel="0" collapsed="false">
      <c r="A45" s="2" t="s">
        <v>101</v>
      </c>
      <c r="B45" s="2"/>
    </row>
    <row r="46" customFormat="false" ht="15.75" hidden="false" customHeight="false" outlineLevel="0" collapsed="false">
      <c r="A46" s="2" t="s">
        <v>102</v>
      </c>
      <c r="B46" s="2"/>
    </row>
    <row r="47" customFormat="false" ht="15.75" hidden="false" customHeight="false" outlineLevel="0" collapsed="false">
      <c r="A47" s="2" t="s">
        <v>103</v>
      </c>
      <c r="B47" s="2"/>
    </row>
    <row r="48" customFormat="false" ht="15.75" hidden="false" customHeight="false" outlineLevel="0" collapsed="false">
      <c r="A48" s="2" t="s">
        <v>23</v>
      </c>
      <c r="B48" s="2"/>
    </row>
    <row r="49" customFormat="false" ht="15.75" hidden="false" customHeight="false" outlineLevel="0" collapsed="false">
      <c r="A49" s="2" t="s">
        <v>104</v>
      </c>
      <c r="B49" s="2"/>
    </row>
    <row r="50" customFormat="false" ht="15.75" hidden="false" customHeight="false" outlineLevel="0" collapsed="false">
      <c r="A50" s="2" t="s">
        <v>105</v>
      </c>
      <c r="B50" s="2"/>
    </row>
    <row r="51" customFormat="false" ht="15.75" hidden="false" customHeight="false" outlineLevel="0" collapsed="false">
      <c r="A51" s="2" t="s">
        <v>106</v>
      </c>
      <c r="B51" s="2"/>
    </row>
    <row r="52" customFormat="false" ht="15.75" hidden="false" customHeight="false" outlineLevel="0" collapsed="false">
      <c r="A52" s="2" t="s">
        <v>107</v>
      </c>
      <c r="B52" s="2"/>
    </row>
    <row r="53" customFormat="false" ht="15.75" hidden="false" customHeight="false" outlineLevel="0" collapsed="false">
      <c r="A53" s="2" t="s">
        <v>108</v>
      </c>
      <c r="B53" s="2"/>
    </row>
    <row r="54" customFormat="false" ht="15.75" hidden="false" customHeight="false" outlineLevel="0" collapsed="false">
      <c r="A54" s="2" t="s">
        <v>26</v>
      </c>
      <c r="B54" s="2"/>
    </row>
    <row r="55" customFormat="false" ht="15.75" hidden="false" customHeight="false" outlineLevel="0" collapsed="false">
      <c r="A55" s="2" t="s">
        <v>109</v>
      </c>
      <c r="B55" s="2"/>
    </row>
    <row r="56" customFormat="false" ht="15.75" hidden="false" customHeight="false" outlineLevel="0" collapsed="false">
      <c r="A56" s="2" t="s">
        <v>29</v>
      </c>
      <c r="B56" s="2"/>
    </row>
    <row r="57" customFormat="false" ht="15.75" hidden="false" customHeight="false" outlineLevel="0" collapsed="false">
      <c r="A57" s="2" t="s">
        <v>110</v>
      </c>
      <c r="B57" s="2"/>
    </row>
    <row r="58" customFormat="false" ht="15.75" hidden="false" customHeight="false" outlineLevel="0" collapsed="false">
      <c r="A58" s="2" t="s">
        <v>111</v>
      </c>
      <c r="B58" s="2"/>
    </row>
    <row r="59" customFormat="false" ht="15.75" hidden="false" customHeight="false" outlineLevel="0" collapsed="false">
      <c r="A59" s="2" t="s">
        <v>112</v>
      </c>
      <c r="B59" s="2"/>
    </row>
    <row r="60" customFormat="false" ht="15.75" hidden="false" customHeight="false" outlineLevel="0" collapsed="false">
      <c r="A60" s="2" t="s">
        <v>113</v>
      </c>
      <c r="B60" s="2"/>
    </row>
    <row r="61" customFormat="false" ht="15.75" hidden="false" customHeight="false" outlineLevel="0" collapsed="false">
      <c r="A61" s="2" t="s">
        <v>35</v>
      </c>
      <c r="B61" s="2"/>
    </row>
    <row r="62" customFormat="false" ht="15.75" hidden="false" customHeight="false" outlineLevel="0" collapsed="false">
      <c r="A62" s="2" t="s">
        <v>114</v>
      </c>
      <c r="B62" s="2"/>
    </row>
    <row r="63" customFormat="false" ht="15.75" hidden="false" customHeight="false" outlineLevel="0" collapsed="false">
      <c r="A63" s="2" t="s">
        <v>115</v>
      </c>
      <c r="B63" s="2"/>
    </row>
    <row r="64" customFormat="false" ht="15.75" hidden="false" customHeight="false" outlineLevel="0" collapsed="false">
      <c r="A64" s="2" t="s">
        <v>116</v>
      </c>
      <c r="B64" s="2"/>
    </row>
    <row r="65" customFormat="false" ht="15.75" hidden="false" customHeight="false" outlineLevel="0" collapsed="false">
      <c r="A65" s="2" t="s">
        <v>117</v>
      </c>
      <c r="B65" s="2"/>
    </row>
    <row r="66" customFormat="false" ht="15.75" hidden="false" customHeight="false" outlineLevel="0" collapsed="false">
      <c r="A66" s="2"/>
    </row>
    <row r="67" customFormat="false" ht="15.75" hidden="false" customHeight="false" outlineLevel="0" collapsed="false">
      <c r="A67" s="2"/>
    </row>
    <row r="68" customFormat="false" ht="15.75" hidden="false" customHeight="false" outlineLevel="0" collapsed="false">
      <c r="A68" s="2"/>
    </row>
    <row r="69" customFormat="false" ht="15.75" hidden="false" customHeight="false" outlineLevel="0" collapsed="false">
      <c r="A69" s="2"/>
    </row>
    <row r="70" customFormat="false" ht="15.75" hidden="false" customHeight="false" outlineLevel="0" collapsed="false">
      <c r="A70" s="2"/>
    </row>
    <row r="71" customFormat="false" ht="15.75" hidden="false" customHeight="false" outlineLevel="0" collapsed="false">
      <c r="A71" s="2"/>
    </row>
    <row r="72" customFormat="false" ht="15.75" hidden="false" customHeight="false" outlineLevel="0" collapsed="false">
      <c r="A72" s="2"/>
    </row>
    <row r="73" customFormat="false" ht="15.75" hidden="false" customHeight="false" outlineLevel="0" collapsed="false">
      <c r="A73" s="2"/>
    </row>
    <row r="74" customFormat="false" ht="15.75" hidden="false" customHeight="false" outlineLevel="0" collapsed="false">
      <c r="A74" s="2"/>
    </row>
    <row r="75" customFormat="false" ht="15.75" hidden="false" customHeight="false" outlineLevel="0" collapsed="false">
      <c r="A75" s="2"/>
    </row>
    <row r="76" customFormat="false" ht="15.75" hidden="false" customHeight="false" outlineLevel="0" collapsed="false">
      <c r="A76" s="2"/>
    </row>
    <row r="77" customFormat="false" ht="15.75" hidden="false" customHeight="false" outlineLevel="0" collapsed="false">
      <c r="A77" s="2"/>
    </row>
    <row r="78" customFormat="false" ht="15.75" hidden="false" customHeight="false" outlineLevel="0" collapsed="false">
      <c r="A78" s="2"/>
    </row>
    <row r="79" customFormat="false" ht="15.75" hidden="false" customHeight="false" outlineLevel="0" collapsed="false">
      <c r="A79" s="2"/>
    </row>
    <row r="80" customFormat="false" ht="15.75" hidden="false" customHeight="false" outlineLevel="0" collapsed="false">
      <c r="A80" s="2"/>
    </row>
    <row r="81" customFormat="false" ht="15.75" hidden="false" customHeight="false" outlineLevel="0" collapsed="false">
      <c r="A81" s="2"/>
    </row>
    <row r="82" customFormat="false" ht="15.75" hidden="false" customHeight="false" outlineLevel="0" collapsed="false">
      <c r="A82" s="2"/>
    </row>
    <row r="83" customFormat="false" ht="15.75" hidden="false" customHeight="false" outlineLevel="0" collapsed="false">
      <c r="A83" s="2"/>
    </row>
    <row r="84" customFormat="false" ht="15.75" hidden="false" customHeight="false" outlineLevel="0" collapsed="false">
      <c r="A84" s="2"/>
    </row>
    <row r="85" customFormat="false" ht="15.75" hidden="false" customHeight="false" outlineLevel="0" collapsed="false">
      <c r="A85" s="2"/>
    </row>
    <row r="86" customFormat="false" ht="15.75" hidden="false" customHeight="false" outlineLevel="0" collapsed="false">
      <c r="A86" s="2"/>
    </row>
    <row r="87" customFormat="false" ht="15.75" hidden="false" customHeight="false" outlineLevel="0" collapsed="false">
      <c r="A87" s="2"/>
    </row>
    <row r="88" customFormat="false" ht="15.75" hidden="false" customHeight="false" outlineLevel="0" collapsed="false">
      <c r="A88" s="2"/>
    </row>
    <row r="89" customFormat="false" ht="15.75" hidden="false" customHeight="false" outlineLevel="0" collapsed="false">
      <c r="A89" s="2"/>
    </row>
    <row r="90" customFormat="false" ht="15.75" hidden="false" customHeight="false" outlineLevel="0" collapsed="false">
      <c r="A90" s="2"/>
    </row>
    <row r="91" customFormat="false" ht="15.75" hidden="false" customHeight="false" outlineLevel="0" collapsed="false">
      <c r="A91" s="2"/>
    </row>
    <row r="92" customFormat="false" ht="15.75" hidden="false" customHeight="false" outlineLevel="0" collapsed="false">
      <c r="A92" s="2"/>
    </row>
    <row r="93" customFormat="false" ht="15.75" hidden="false" customHeight="false" outlineLevel="0" collapsed="false">
      <c r="A93" s="2"/>
    </row>
    <row r="94" customFormat="false" ht="15.75" hidden="false" customHeight="false" outlineLevel="0" collapsed="false">
      <c r="A94" s="2"/>
    </row>
    <row r="95" customFormat="false" ht="15.75" hidden="false" customHeight="false" outlineLevel="0" collapsed="false">
      <c r="A95" s="2"/>
    </row>
    <row r="96" customFormat="false" ht="15.75" hidden="false" customHeight="false" outlineLevel="0" collapsed="false">
      <c r="A96" s="2"/>
    </row>
    <row r="97" customFormat="false" ht="15.75" hidden="false" customHeight="false" outlineLevel="0" collapsed="false">
      <c r="A97" s="2"/>
    </row>
    <row r="98" customFormat="false" ht="15.75" hidden="false" customHeight="false" outlineLevel="0" collapsed="false">
      <c r="A98" s="2"/>
    </row>
    <row r="99" customFormat="false" ht="15.75" hidden="false" customHeight="false" outlineLevel="0" collapsed="false">
      <c r="A99" s="2"/>
    </row>
    <row r="100" customFormat="false" ht="15.75" hidden="false" customHeight="false" outlineLevel="0" collapsed="false">
      <c r="A100" s="2"/>
    </row>
    <row r="101" customFormat="false" ht="15.75" hidden="false" customHeight="false" outlineLevel="0" collapsed="false">
      <c r="A101" s="2"/>
    </row>
    <row r="102" customFormat="false" ht="15.75" hidden="false" customHeight="false" outlineLevel="0" collapsed="false">
      <c r="A102" s="2"/>
    </row>
    <row r="103" customFormat="false" ht="15.75" hidden="false" customHeight="false" outlineLevel="0" collapsed="false">
      <c r="A103" s="2"/>
    </row>
    <row r="104" customFormat="false" ht="15.75" hidden="false" customHeight="false" outlineLevel="0" collapsed="false">
      <c r="A104" s="2"/>
    </row>
    <row r="105" customFormat="false" ht="15.75" hidden="false" customHeight="false" outlineLevel="0" collapsed="false">
      <c r="A105" s="2"/>
    </row>
    <row r="106" customFormat="false" ht="15.75" hidden="false" customHeight="false" outlineLevel="0" collapsed="false">
      <c r="A106" s="2"/>
    </row>
    <row r="107" customFormat="false" ht="15.75" hidden="false" customHeight="false" outlineLevel="0" collapsed="false">
      <c r="A107" s="2"/>
    </row>
    <row r="108" customFormat="false" ht="15.75" hidden="false" customHeight="false" outlineLevel="0" collapsed="false">
      <c r="A108" s="2"/>
    </row>
    <row r="109" customFormat="false" ht="15.75" hidden="false" customHeight="false" outlineLevel="0" collapsed="false">
      <c r="A109" s="2"/>
    </row>
    <row r="110" customFormat="false" ht="15.75" hidden="false" customHeight="false" outlineLevel="0" collapsed="false">
      <c r="A110" s="2"/>
    </row>
    <row r="111" customFormat="false" ht="15.75" hidden="false" customHeight="false" outlineLevel="0" collapsed="false">
      <c r="A111" s="2"/>
    </row>
    <row r="112" customFormat="false" ht="15.75" hidden="false" customHeight="false" outlineLevel="0" collapsed="false">
      <c r="A112" s="2"/>
    </row>
    <row r="113" customFormat="false" ht="15.75" hidden="false" customHeight="false" outlineLevel="0" collapsed="false">
      <c r="A113" s="2"/>
    </row>
    <row r="114" customFormat="false" ht="15.75" hidden="false" customHeight="false" outlineLevel="0" collapsed="false">
      <c r="A114" s="2"/>
    </row>
    <row r="115" customFormat="false" ht="15.75" hidden="false" customHeight="false" outlineLevel="0" collapsed="false">
      <c r="A115" s="2"/>
    </row>
    <row r="116" customFormat="false" ht="15.75" hidden="false" customHeight="false" outlineLevel="0" collapsed="false">
      <c r="A116" s="2"/>
    </row>
    <row r="117" customFormat="false" ht="15.75" hidden="false" customHeight="false" outlineLevel="0" collapsed="false">
      <c r="A117" s="2"/>
    </row>
    <row r="118" customFormat="false" ht="15.75" hidden="false" customHeight="false" outlineLevel="0" collapsed="false">
      <c r="A118" s="2"/>
    </row>
    <row r="119" customFormat="false" ht="15.75" hidden="false" customHeight="false" outlineLevel="0" collapsed="false">
      <c r="A119" s="2"/>
    </row>
    <row r="120" customFormat="false" ht="15.75" hidden="false" customHeight="false" outlineLevel="0" collapsed="false">
      <c r="A120" s="2"/>
    </row>
    <row r="121" customFormat="false" ht="15.75" hidden="false" customHeight="false" outlineLevel="0" collapsed="false">
      <c r="A121" s="2"/>
    </row>
    <row r="122" customFormat="false" ht="15.75" hidden="false" customHeight="false" outlineLevel="0" collapsed="false">
      <c r="A122" s="2"/>
    </row>
    <row r="123" customFormat="false" ht="15.75" hidden="false" customHeight="false" outlineLevel="0" collapsed="false">
      <c r="A123" s="2"/>
    </row>
    <row r="124" customFormat="false" ht="15.75" hidden="false" customHeight="false" outlineLevel="0" collapsed="false">
      <c r="A124" s="2"/>
    </row>
    <row r="125" customFormat="false" ht="15.75" hidden="false" customHeight="false" outlineLevel="0" collapsed="false">
      <c r="A125" s="2"/>
    </row>
    <row r="126" customFormat="false" ht="15.75" hidden="false" customHeight="false" outlineLevel="0" collapsed="false">
      <c r="A126" s="2"/>
    </row>
    <row r="127" customFormat="false" ht="15.75" hidden="false" customHeight="false" outlineLevel="0" collapsed="false">
      <c r="A127" s="2"/>
    </row>
    <row r="128" customFormat="false" ht="15.75" hidden="false" customHeight="false" outlineLevel="0" collapsed="false">
      <c r="A128" s="2"/>
    </row>
    <row r="129" customFormat="false" ht="15.75" hidden="false" customHeight="false" outlineLevel="0" collapsed="false">
      <c r="A129" s="2"/>
    </row>
    <row r="130" customFormat="false" ht="15.75" hidden="false" customHeight="false" outlineLevel="0" collapsed="false">
      <c r="A130" s="2"/>
    </row>
    <row r="131" customFormat="false" ht="15.75" hidden="false" customHeight="false" outlineLevel="0" collapsed="false">
      <c r="A131" s="2"/>
    </row>
    <row r="132" customFormat="false" ht="15.75" hidden="false" customHeight="false" outlineLevel="0" collapsed="false">
      <c r="A132" s="2"/>
    </row>
    <row r="133" customFormat="false" ht="15.75" hidden="false" customHeight="false" outlineLevel="0" collapsed="false">
      <c r="A133" s="2"/>
    </row>
    <row r="134" customFormat="false" ht="15.75" hidden="false" customHeight="false" outlineLevel="0" collapsed="false">
      <c r="A134" s="2"/>
    </row>
    <row r="135" customFormat="false" ht="15.75" hidden="false" customHeight="false" outlineLevel="0" collapsed="false">
      <c r="A135" s="2"/>
    </row>
    <row r="136" customFormat="false" ht="15.75" hidden="false" customHeight="false" outlineLevel="0" collapsed="false">
      <c r="A136" s="2"/>
    </row>
    <row r="137" customFormat="false" ht="15.75" hidden="false" customHeight="false" outlineLevel="0" collapsed="false">
      <c r="A137" s="2"/>
    </row>
    <row r="138" customFormat="false" ht="15.75" hidden="false" customHeight="false" outlineLevel="0" collapsed="false">
      <c r="A138" s="2"/>
    </row>
    <row r="139" customFormat="false" ht="15.75" hidden="false" customHeight="false" outlineLevel="0" collapsed="false">
      <c r="A139" s="2"/>
    </row>
    <row r="140" customFormat="false" ht="15.75" hidden="false" customHeight="false" outlineLevel="0" collapsed="false">
      <c r="A140" s="2"/>
    </row>
    <row r="141" customFormat="false" ht="15.75" hidden="false" customHeight="false" outlineLevel="0" collapsed="false">
      <c r="A141" s="2"/>
    </row>
    <row r="142" customFormat="false" ht="15.75" hidden="false" customHeight="false" outlineLevel="0" collapsed="false">
      <c r="A142" s="2"/>
    </row>
    <row r="143" customFormat="false" ht="15.75" hidden="false" customHeight="false" outlineLevel="0" collapsed="false">
      <c r="A143" s="2"/>
    </row>
    <row r="144" customFormat="false" ht="15.75" hidden="false" customHeight="false" outlineLevel="0" collapsed="false">
      <c r="A144" s="2"/>
    </row>
    <row r="145" customFormat="false" ht="15.75" hidden="false" customHeight="false" outlineLevel="0" collapsed="false">
      <c r="A145" s="2"/>
    </row>
    <row r="146" customFormat="false" ht="15.75" hidden="false" customHeight="false" outlineLevel="0" collapsed="false">
      <c r="A146" s="2"/>
    </row>
    <row r="147" customFormat="false" ht="15.75" hidden="false" customHeight="false" outlineLevel="0" collapsed="false">
      <c r="A147" s="2"/>
    </row>
    <row r="148" customFormat="false" ht="15.75" hidden="false" customHeight="false" outlineLevel="0" collapsed="false">
      <c r="A148" s="2"/>
    </row>
    <row r="149" customFormat="false" ht="15.75" hidden="false" customHeight="false" outlineLevel="0" collapsed="false">
      <c r="A149" s="2"/>
    </row>
    <row r="150" customFormat="false" ht="15.75" hidden="false" customHeight="false" outlineLevel="0" collapsed="false">
      <c r="A150" s="2"/>
    </row>
    <row r="151" customFormat="false" ht="15.75" hidden="false" customHeight="false" outlineLevel="0" collapsed="false">
      <c r="A151" s="2"/>
    </row>
    <row r="152" customFormat="false" ht="15.75" hidden="false" customHeight="false" outlineLevel="0" collapsed="false">
      <c r="A152" s="2"/>
    </row>
    <row r="153" customFormat="false" ht="15.75" hidden="false" customHeight="false" outlineLevel="0" collapsed="false">
      <c r="A153" s="2"/>
    </row>
    <row r="154" customFormat="false" ht="15.75" hidden="false" customHeight="false" outlineLevel="0" collapsed="false">
      <c r="A154" s="2"/>
    </row>
    <row r="155" customFormat="false" ht="15.75" hidden="false" customHeight="false" outlineLevel="0" collapsed="false">
      <c r="A155" s="2"/>
    </row>
    <row r="156" customFormat="false" ht="15.75" hidden="false" customHeight="false" outlineLevel="0" collapsed="false">
      <c r="A156" s="2"/>
    </row>
    <row r="157" customFormat="false" ht="15.75" hidden="false" customHeight="false" outlineLevel="0" collapsed="false">
      <c r="A157" s="2"/>
    </row>
    <row r="158" customFormat="false" ht="15.75" hidden="false" customHeight="false" outlineLevel="0" collapsed="false">
      <c r="A158" s="2"/>
    </row>
    <row r="159" customFormat="false" ht="15.75" hidden="false" customHeight="false" outlineLevel="0" collapsed="false">
      <c r="A159" s="2"/>
    </row>
    <row r="160" customFormat="false" ht="15.75" hidden="false" customHeight="false" outlineLevel="0" collapsed="false">
      <c r="A160" s="2"/>
    </row>
    <row r="161" customFormat="false" ht="15.75" hidden="false" customHeight="false" outlineLevel="0" collapsed="false">
      <c r="A161" s="2"/>
    </row>
    <row r="162" customFormat="false" ht="15.75" hidden="false" customHeight="false" outlineLevel="0" collapsed="false">
      <c r="A162" s="2"/>
    </row>
    <row r="163" customFormat="false" ht="15.75" hidden="false" customHeight="false" outlineLevel="0" collapsed="false">
      <c r="A163" s="2"/>
    </row>
    <row r="164" customFormat="false" ht="15.75" hidden="false" customHeight="false" outlineLevel="0" collapsed="false">
      <c r="A164" s="2"/>
    </row>
    <row r="165" customFormat="false" ht="15.75" hidden="false" customHeight="false" outlineLevel="0" collapsed="false">
      <c r="A165" s="2"/>
    </row>
    <row r="166" customFormat="false" ht="15.75" hidden="false" customHeight="false" outlineLevel="0" collapsed="false">
      <c r="A166" s="2"/>
    </row>
    <row r="167" customFormat="false" ht="15.75" hidden="false" customHeight="false" outlineLevel="0" collapsed="false">
      <c r="A167" s="2"/>
    </row>
    <row r="168" customFormat="false" ht="15.75" hidden="false" customHeight="false" outlineLevel="0" collapsed="false">
      <c r="A168" s="2"/>
    </row>
    <row r="169" customFormat="false" ht="15.75" hidden="false" customHeight="false" outlineLevel="0" collapsed="false">
      <c r="A169" s="2"/>
    </row>
    <row r="170" customFormat="false" ht="15.75" hidden="false" customHeight="false" outlineLevel="0" collapsed="false">
      <c r="A170" s="2"/>
    </row>
    <row r="171" customFormat="false" ht="15.75" hidden="false" customHeight="false" outlineLevel="0" collapsed="false">
      <c r="A171" s="2"/>
    </row>
    <row r="172" customFormat="false" ht="15.75" hidden="false" customHeight="false" outlineLevel="0" collapsed="false">
      <c r="A172" s="2"/>
    </row>
    <row r="173" customFormat="false" ht="15.75" hidden="false" customHeight="false" outlineLevel="0" collapsed="false">
      <c r="A173" s="2"/>
    </row>
    <row r="174" customFormat="false" ht="15.75" hidden="false" customHeight="false" outlineLevel="0" collapsed="false">
      <c r="A174" s="2"/>
    </row>
    <row r="175" customFormat="false" ht="15.75" hidden="false" customHeight="false" outlineLevel="0" collapsed="false">
      <c r="A175" s="2"/>
    </row>
    <row r="176" customFormat="false" ht="15.75" hidden="false" customHeight="false" outlineLevel="0" collapsed="false">
      <c r="A176" s="2"/>
    </row>
    <row r="177" customFormat="false" ht="15.75" hidden="false" customHeight="false" outlineLevel="0" collapsed="false">
      <c r="A177" s="2"/>
    </row>
    <row r="178" customFormat="false" ht="15.75" hidden="false" customHeight="false" outlineLevel="0" collapsed="false">
      <c r="A178" s="2"/>
    </row>
    <row r="179" customFormat="false" ht="15.75" hidden="false" customHeight="false" outlineLevel="0" collapsed="false">
      <c r="A179" s="2"/>
    </row>
    <row r="180" customFormat="false" ht="15.75" hidden="false" customHeight="false" outlineLevel="0" collapsed="false">
      <c r="A180" s="2"/>
    </row>
    <row r="181" customFormat="false" ht="15.75" hidden="false" customHeight="false" outlineLevel="0" collapsed="false">
      <c r="A181" s="2"/>
    </row>
    <row r="182" customFormat="false" ht="15.75" hidden="false" customHeight="false" outlineLevel="0" collapsed="false">
      <c r="A182" s="2"/>
    </row>
    <row r="183" customFormat="false" ht="15.75" hidden="false" customHeight="false" outlineLevel="0" collapsed="false">
      <c r="A183" s="2"/>
    </row>
    <row r="184" customFormat="false" ht="15.75" hidden="false" customHeight="false" outlineLevel="0" collapsed="false">
      <c r="A184" s="2"/>
    </row>
    <row r="185" customFormat="false" ht="15.75" hidden="false" customHeight="false" outlineLevel="0" collapsed="false">
      <c r="A185" s="2"/>
    </row>
    <row r="186" customFormat="false" ht="15.75" hidden="false" customHeight="false" outlineLevel="0" collapsed="false">
      <c r="A186" s="2"/>
    </row>
    <row r="187" customFormat="false" ht="15.75" hidden="false" customHeight="false" outlineLevel="0" collapsed="false">
      <c r="A187" s="2"/>
    </row>
    <row r="188" customFormat="false" ht="15.75" hidden="false" customHeight="false" outlineLevel="0" collapsed="false">
      <c r="A188" s="2"/>
    </row>
    <row r="189" customFormat="false" ht="15.75" hidden="false" customHeight="false" outlineLevel="0" collapsed="false">
      <c r="A189" s="2"/>
    </row>
    <row r="190" customFormat="false" ht="15.75" hidden="false" customHeight="false" outlineLevel="0" collapsed="false">
      <c r="A190" s="2"/>
    </row>
    <row r="191" customFormat="false" ht="15.75" hidden="false" customHeight="false" outlineLevel="0" collapsed="false">
      <c r="A191" s="2"/>
    </row>
    <row r="192" customFormat="false" ht="15.75" hidden="false" customHeight="false" outlineLevel="0" collapsed="false">
      <c r="A192" s="2"/>
    </row>
    <row r="193" customFormat="false" ht="15.75" hidden="false" customHeight="false" outlineLevel="0" collapsed="false">
      <c r="A193" s="2"/>
    </row>
    <row r="194" customFormat="false" ht="15.75" hidden="false" customHeight="false" outlineLevel="0" collapsed="false">
      <c r="A194" s="2"/>
    </row>
    <row r="195" customFormat="false" ht="15.75" hidden="false" customHeight="false" outlineLevel="0" collapsed="false">
      <c r="A195" s="2"/>
    </row>
    <row r="196" customFormat="false" ht="15.75" hidden="false" customHeight="false" outlineLevel="0" collapsed="false">
      <c r="A196" s="2"/>
    </row>
    <row r="197" customFormat="false" ht="15.75" hidden="false" customHeight="false" outlineLevel="0" collapsed="false">
      <c r="A197" s="2"/>
    </row>
    <row r="198" customFormat="false" ht="15.75" hidden="false" customHeight="false" outlineLevel="0" collapsed="false">
      <c r="A198" s="2"/>
    </row>
    <row r="199" customFormat="false" ht="15.75" hidden="false" customHeight="false" outlineLevel="0" collapsed="false">
      <c r="A199" s="2"/>
    </row>
    <row r="200" customFormat="false" ht="15.75" hidden="false" customHeight="false" outlineLevel="0" collapsed="false">
      <c r="A200" s="2"/>
    </row>
    <row r="201" customFormat="false" ht="15.75" hidden="false" customHeight="false" outlineLevel="0" collapsed="false">
      <c r="A201" s="2"/>
    </row>
    <row r="202" customFormat="false" ht="15.75" hidden="false" customHeight="false" outlineLevel="0" collapsed="false">
      <c r="A202" s="2"/>
    </row>
    <row r="203" customFormat="false" ht="15.75" hidden="false" customHeight="false" outlineLevel="0" collapsed="false">
      <c r="A203" s="2"/>
    </row>
    <row r="204" customFormat="false" ht="15.75" hidden="false" customHeight="false" outlineLevel="0" collapsed="false">
      <c r="A204" s="2"/>
    </row>
    <row r="205" customFormat="false" ht="15.75" hidden="false" customHeight="false" outlineLevel="0" collapsed="false">
      <c r="A205" s="2"/>
    </row>
    <row r="206" customFormat="false" ht="15.75" hidden="false" customHeight="false" outlineLevel="0" collapsed="false">
      <c r="A206" s="2"/>
    </row>
    <row r="207" customFormat="false" ht="15.75" hidden="false" customHeight="false" outlineLevel="0" collapsed="false">
      <c r="A207" s="2"/>
    </row>
    <row r="208" customFormat="false" ht="15.75" hidden="false" customHeight="false" outlineLevel="0" collapsed="false">
      <c r="A208" s="2"/>
    </row>
    <row r="209" customFormat="false" ht="15.75" hidden="false" customHeight="false" outlineLevel="0" collapsed="false">
      <c r="A209" s="2"/>
    </row>
    <row r="210" customFormat="false" ht="15.75" hidden="false" customHeight="false" outlineLevel="0" collapsed="false">
      <c r="A210" s="2"/>
    </row>
    <row r="211" customFormat="false" ht="15.75" hidden="false" customHeight="false" outlineLevel="0" collapsed="false">
      <c r="A211" s="2"/>
    </row>
    <row r="212" customFormat="false" ht="15.75" hidden="false" customHeight="false" outlineLevel="0" collapsed="false">
      <c r="A212" s="2"/>
    </row>
    <row r="213" customFormat="false" ht="15.75" hidden="false" customHeight="false" outlineLevel="0" collapsed="false">
      <c r="A213" s="2"/>
    </row>
    <row r="214" customFormat="false" ht="15.75" hidden="false" customHeight="false" outlineLevel="0" collapsed="false">
      <c r="A214" s="2"/>
    </row>
    <row r="215" customFormat="false" ht="15.75" hidden="false" customHeight="false" outlineLevel="0" collapsed="false">
      <c r="A215" s="2"/>
    </row>
    <row r="216" customFormat="false" ht="15.75" hidden="false" customHeight="false" outlineLevel="0" collapsed="false">
      <c r="A216" s="2"/>
    </row>
    <row r="217" customFormat="false" ht="15.75" hidden="false" customHeight="false" outlineLevel="0" collapsed="false">
      <c r="A217" s="2"/>
    </row>
    <row r="218" customFormat="false" ht="15.75" hidden="false" customHeight="false" outlineLevel="0" collapsed="false">
      <c r="A218" s="2"/>
    </row>
    <row r="219" customFormat="false" ht="15.75" hidden="false" customHeight="false" outlineLevel="0" collapsed="false">
      <c r="A219" s="2"/>
    </row>
    <row r="220" customFormat="false" ht="15.75" hidden="false" customHeight="false" outlineLevel="0" collapsed="false">
      <c r="A220" s="2"/>
    </row>
    <row r="221" customFormat="false" ht="15.75" hidden="false" customHeight="false" outlineLevel="0" collapsed="false">
      <c r="A221" s="2"/>
    </row>
    <row r="222" customFormat="false" ht="15.75" hidden="false" customHeight="false" outlineLevel="0" collapsed="false">
      <c r="A222" s="2"/>
    </row>
    <row r="223" customFormat="false" ht="15.75" hidden="false" customHeight="false" outlineLevel="0" collapsed="false">
      <c r="A223" s="2"/>
    </row>
    <row r="224" customFormat="false" ht="15.75" hidden="false" customHeight="false" outlineLevel="0" collapsed="false">
      <c r="A224" s="2"/>
    </row>
    <row r="225" customFormat="false" ht="15.75" hidden="false" customHeight="false" outlineLevel="0" collapsed="false">
      <c r="A225" s="2"/>
    </row>
    <row r="226" customFormat="false" ht="15.75" hidden="false" customHeight="false" outlineLevel="0" collapsed="false">
      <c r="A226" s="2"/>
    </row>
    <row r="227" customFormat="false" ht="15.75" hidden="false" customHeight="false" outlineLevel="0" collapsed="false">
      <c r="A227" s="2"/>
    </row>
    <row r="228" customFormat="false" ht="15.75" hidden="false" customHeight="false" outlineLevel="0" collapsed="false">
      <c r="A228" s="2"/>
    </row>
    <row r="229" customFormat="false" ht="15.75" hidden="false" customHeight="false" outlineLevel="0" collapsed="false">
      <c r="A229" s="2"/>
    </row>
    <row r="230" customFormat="false" ht="15.75" hidden="false" customHeight="false" outlineLevel="0" collapsed="false">
      <c r="A230" s="2"/>
    </row>
    <row r="231" customFormat="false" ht="15.75" hidden="false" customHeight="false" outlineLevel="0" collapsed="false">
      <c r="A231" s="2"/>
    </row>
    <row r="232" customFormat="false" ht="15.75" hidden="false" customHeight="false" outlineLevel="0" collapsed="false">
      <c r="A232" s="2"/>
    </row>
    <row r="233" customFormat="false" ht="15.75" hidden="false" customHeight="false" outlineLevel="0" collapsed="false">
      <c r="A233" s="2"/>
    </row>
    <row r="234" customFormat="false" ht="15.75" hidden="false" customHeight="false" outlineLevel="0" collapsed="false">
      <c r="A234" s="2"/>
    </row>
    <row r="235" customFormat="false" ht="15.75" hidden="false" customHeight="false" outlineLevel="0" collapsed="false">
      <c r="A235" s="2"/>
    </row>
    <row r="236" customFormat="false" ht="15.75" hidden="false" customHeight="false" outlineLevel="0" collapsed="false">
      <c r="A236" s="2"/>
    </row>
    <row r="237" customFormat="false" ht="15.75" hidden="false" customHeight="false" outlineLevel="0" collapsed="false">
      <c r="A237" s="2"/>
    </row>
    <row r="238" customFormat="false" ht="15.75" hidden="false" customHeight="false" outlineLevel="0" collapsed="false">
      <c r="A238" s="2"/>
    </row>
    <row r="239" customFormat="false" ht="15.75" hidden="false" customHeight="false" outlineLevel="0" collapsed="false">
      <c r="A239" s="2"/>
    </row>
    <row r="240" customFormat="false" ht="15.75" hidden="false" customHeight="false" outlineLevel="0" collapsed="false">
      <c r="A240" s="2"/>
    </row>
    <row r="241" customFormat="false" ht="15.75" hidden="false" customHeight="false" outlineLevel="0" collapsed="false">
      <c r="A241" s="2"/>
    </row>
    <row r="242" customFormat="false" ht="15.75" hidden="false" customHeight="false" outlineLevel="0" collapsed="false">
      <c r="A242" s="2"/>
    </row>
    <row r="243" customFormat="false" ht="15.75" hidden="false" customHeight="false" outlineLevel="0" collapsed="false">
      <c r="A243" s="2"/>
    </row>
    <row r="244" customFormat="false" ht="15.75" hidden="false" customHeight="false" outlineLevel="0" collapsed="false">
      <c r="A244" s="2"/>
    </row>
    <row r="245" customFormat="false" ht="15.75" hidden="false" customHeight="false" outlineLevel="0" collapsed="false">
      <c r="A245" s="2"/>
    </row>
    <row r="246" customFormat="false" ht="15.75" hidden="false" customHeight="false" outlineLevel="0" collapsed="false">
      <c r="A246" s="2"/>
    </row>
    <row r="247" customFormat="false" ht="15.75" hidden="false" customHeight="false" outlineLevel="0" collapsed="false">
      <c r="A247" s="2"/>
    </row>
    <row r="248" customFormat="false" ht="15.75" hidden="false" customHeight="false" outlineLevel="0" collapsed="false">
      <c r="A248" s="2"/>
    </row>
    <row r="249" customFormat="false" ht="15.75" hidden="false" customHeight="false" outlineLevel="0" collapsed="false">
      <c r="A249" s="2"/>
    </row>
    <row r="250" customFormat="false" ht="15.75" hidden="false" customHeight="false" outlineLevel="0" collapsed="false">
      <c r="A250" s="2"/>
    </row>
    <row r="251" customFormat="false" ht="15.75" hidden="false" customHeight="false" outlineLevel="0" collapsed="false">
      <c r="A251" s="2"/>
    </row>
    <row r="252" customFormat="false" ht="15.75" hidden="false" customHeight="false" outlineLevel="0" collapsed="false">
      <c r="A252" s="2"/>
    </row>
    <row r="253" customFormat="false" ht="15.75" hidden="false" customHeight="false" outlineLevel="0" collapsed="false">
      <c r="A253" s="2"/>
    </row>
    <row r="254" customFormat="false" ht="15.75" hidden="false" customHeight="false" outlineLevel="0" collapsed="false">
      <c r="A254" s="2"/>
    </row>
    <row r="255" customFormat="false" ht="15.75" hidden="false" customHeight="false" outlineLevel="0" collapsed="false">
      <c r="A255" s="2"/>
    </row>
    <row r="256" customFormat="false" ht="15.75" hidden="false" customHeight="false" outlineLevel="0" collapsed="false">
      <c r="A256" s="2"/>
    </row>
    <row r="257" customFormat="false" ht="15.75" hidden="false" customHeight="false" outlineLevel="0" collapsed="false">
      <c r="A257" s="2"/>
    </row>
    <row r="258" customFormat="false" ht="15.75" hidden="false" customHeight="false" outlineLevel="0" collapsed="false">
      <c r="A258" s="2"/>
    </row>
    <row r="259" customFormat="false" ht="15.75" hidden="false" customHeight="false" outlineLevel="0" collapsed="false">
      <c r="A259" s="2"/>
    </row>
    <row r="260" customFormat="false" ht="15.75" hidden="false" customHeight="false" outlineLevel="0" collapsed="false">
      <c r="A260" s="2"/>
    </row>
    <row r="261" customFormat="false" ht="15.75" hidden="false" customHeight="false" outlineLevel="0" collapsed="false">
      <c r="A261" s="2"/>
    </row>
    <row r="262" customFormat="false" ht="15.75" hidden="false" customHeight="false" outlineLevel="0" collapsed="false">
      <c r="A262" s="2"/>
    </row>
    <row r="263" customFormat="false" ht="15.75" hidden="false" customHeight="false" outlineLevel="0" collapsed="false">
      <c r="A263" s="2"/>
    </row>
    <row r="264" customFormat="false" ht="15.75" hidden="false" customHeight="false" outlineLevel="0" collapsed="false">
      <c r="A264" s="2"/>
    </row>
    <row r="265" customFormat="false" ht="15.75" hidden="false" customHeight="false" outlineLevel="0" collapsed="false">
      <c r="A265" s="2"/>
    </row>
    <row r="266" customFormat="false" ht="15.75" hidden="false" customHeight="false" outlineLevel="0" collapsed="false">
      <c r="A266" s="2"/>
    </row>
    <row r="267" customFormat="false" ht="15.75" hidden="false" customHeight="false" outlineLevel="0" collapsed="false">
      <c r="A267" s="2"/>
    </row>
    <row r="268" customFormat="false" ht="15.75" hidden="false" customHeight="false" outlineLevel="0" collapsed="false">
      <c r="A268" s="2"/>
    </row>
    <row r="269" customFormat="false" ht="15.75" hidden="false" customHeight="false" outlineLevel="0" collapsed="false">
      <c r="A269" s="2"/>
    </row>
    <row r="270" customFormat="false" ht="15.75" hidden="false" customHeight="false" outlineLevel="0" collapsed="false">
      <c r="A270" s="2"/>
    </row>
    <row r="271" customFormat="false" ht="15.75" hidden="false" customHeight="false" outlineLevel="0" collapsed="false">
      <c r="A271" s="2"/>
    </row>
    <row r="272" customFormat="false" ht="15.75" hidden="false" customHeight="false" outlineLevel="0" collapsed="false">
      <c r="A272" s="2"/>
    </row>
    <row r="273" customFormat="false" ht="15.75" hidden="false" customHeight="false" outlineLevel="0" collapsed="false">
      <c r="A273" s="2"/>
    </row>
    <row r="274" customFormat="false" ht="15.75" hidden="false" customHeight="false" outlineLevel="0" collapsed="false">
      <c r="A274" s="2"/>
    </row>
    <row r="275" customFormat="false" ht="15.75" hidden="false" customHeight="false" outlineLevel="0" collapsed="false">
      <c r="A275" s="2"/>
    </row>
    <row r="276" customFormat="false" ht="15.75" hidden="false" customHeight="false" outlineLevel="0" collapsed="false">
      <c r="A276" s="2"/>
    </row>
    <row r="277" customFormat="false" ht="15.75" hidden="false" customHeight="false" outlineLevel="0" collapsed="false">
      <c r="A277" s="2"/>
    </row>
    <row r="278" customFormat="false" ht="15.75" hidden="false" customHeight="false" outlineLevel="0" collapsed="false">
      <c r="A278" s="2"/>
    </row>
    <row r="279" customFormat="false" ht="15.75" hidden="false" customHeight="false" outlineLevel="0" collapsed="false">
      <c r="A279" s="2"/>
    </row>
    <row r="280" customFormat="false" ht="15.75" hidden="false" customHeight="false" outlineLevel="0" collapsed="false">
      <c r="A280" s="2"/>
    </row>
    <row r="281" customFormat="false" ht="15.75" hidden="false" customHeight="false" outlineLevel="0" collapsed="false">
      <c r="A281" s="2"/>
    </row>
    <row r="282" customFormat="false" ht="15.75" hidden="false" customHeight="false" outlineLevel="0" collapsed="false">
      <c r="A282" s="2"/>
    </row>
    <row r="283" customFormat="false" ht="15.75" hidden="false" customHeight="false" outlineLevel="0" collapsed="false">
      <c r="A283" s="2"/>
    </row>
    <row r="284" customFormat="false" ht="15.75" hidden="false" customHeight="false" outlineLevel="0" collapsed="false">
      <c r="A284" s="2"/>
    </row>
    <row r="285" customFormat="false" ht="15.75" hidden="false" customHeight="false" outlineLevel="0" collapsed="false">
      <c r="A285" s="2"/>
    </row>
    <row r="286" customFormat="false" ht="15.75" hidden="false" customHeight="false" outlineLevel="0" collapsed="false">
      <c r="A286" s="2"/>
    </row>
    <row r="287" customFormat="false" ht="15.75" hidden="false" customHeight="false" outlineLevel="0" collapsed="false">
      <c r="A287" s="2"/>
    </row>
    <row r="288" customFormat="false" ht="15.75" hidden="false" customHeight="false" outlineLevel="0" collapsed="false">
      <c r="A288" s="2"/>
    </row>
    <row r="289" customFormat="false" ht="15.75" hidden="false" customHeight="false" outlineLevel="0" collapsed="false">
      <c r="A289" s="2"/>
    </row>
    <row r="290" customFormat="false" ht="15.75" hidden="false" customHeight="false" outlineLevel="0" collapsed="false">
      <c r="A290" s="2"/>
    </row>
    <row r="291" customFormat="false" ht="15.75" hidden="false" customHeight="false" outlineLevel="0" collapsed="false">
      <c r="A291" s="2"/>
    </row>
    <row r="292" customFormat="false" ht="15.75" hidden="false" customHeight="false" outlineLevel="0" collapsed="false">
      <c r="A292" s="2"/>
    </row>
    <row r="293" customFormat="false" ht="15.75" hidden="false" customHeight="false" outlineLevel="0" collapsed="false">
      <c r="A293" s="2"/>
    </row>
    <row r="294" customFormat="false" ht="15.75" hidden="false" customHeight="false" outlineLevel="0" collapsed="false">
      <c r="A294" s="2"/>
    </row>
    <row r="295" customFormat="false" ht="15.75" hidden="false" customHeight="false" outlineLevel="0" collapsed="false">
      <c r="A295" s="2"/>
    </row>
    <row r="296" customFormat="false" ht="15.75" hidden="false" customHeight="false" outlineLevel="0" collapsed="false">
      <c r="A296" s="2"/>
    </row>
    <row r="297" customFormat="false" ht="15.75" hidden="false" customHeight="false" outlineLevel="0" collapsed="false">
      <c r="A297" s="2"/>
    </row>
    <row r="298" customFormat="false" ht="15.75" hidden="false" customHeight="false" outlineLevel="0" collapsed="false">
      <c r="A298" s="2"/>
    </row>
    <row r="299" customFormat="false" ht="15.75" hidden="false" customHeight="false" outlineLevel="0" collapsed="false">
      <c r="A299" s="2"/>
    </row>
    <row r="300" customFormat="false" ht="15.75" hidden="false" customHeight="false" outlineLevel="0" collapsed="false">
      <c r="A300" s="2"/>
    </row>
    <row r="301" customFormat="false" ht="15.75" hidden="false" customHeight="false" outlineLevel="0" collapsed="false">
      <c r="A301" s="2"/>
    </row>
    <row r="302" customFormat="false" ht="15.75" hidden="false" customHeight="false" outlineLevel="0" collapsed="false">
      <c r="A302" s="2"/>
    </row>
    <row r="303" customFormat="false" ht="15.75" hidden="false" customHeight="false" outlineLevel="0" collapsed="false">
      <c r="A303" s="2"/>
    </row>
    <row r="304" customFormat="false" ht="15.75" hidden="false" customHeight="false" outlineLevel="0" collapsed="false">
      <c r="A304" s="2"/>
    </row>
    <row r="305" customFormat="false" ht="15.75" hidden="false" customHeight="false" outlineLevel="0" collapsed="false">
      <c r="A305" s="2"/>
    </row>
    <row r="306" customFormat="false" ht="15.75" hidden="false" customHeight="false" outlineLevel="0" collapsed="false">
      <c r="A306" s="2"/>
    </row>
    <row r="307" customFormat="false" ht="15.75" hidden="false" customHeight="false" outlineLevel="0" collapsed="false">
      <c r="A307" s="2"/>
    </row>
    <row r="308" customFormat="false" ht="15.75" hidden="false" customHeight="false" outlineLevel="0" collapsed="false">
      <c r="A308" s="2"/>
    </row>
    <row r="309" customFormat="false" ht="15.75" hidden="false" customHeight="false" outlineLevel="0" collapsed="false">
      <c r="A309" s="2"/>
    </row>
    <row r="310" customFormat="false" ht="15.75" hidden="false" customHeight="false" outlineLevel="0" collapsed="false">
      <c r="A310" s="2"/>
    </row>
    <row r="311" customFormat="false" ht="15.75" hidden="false" customHeight="false" outlineLevel="0" collapsed="false">
      <c r="A311" s="2"/>
    </row>
    <row r="312" customFormat="false" ht="15.75" hidden="false" customHeight="false" outlineLevel="0" collapsed="false">
      <c r="A312" s="2"/>
    </row>
    <row r="313" customFormat="false" ht="15.75" hidden="false" customHeight="false" outlineLevel="0" collapsed="false">
      <c r="A313" s="2"/>
    </row>
    <row r="314" customFormat="false" ht="15.75" hidden="false" customHeight="false" outlineLevel="0" collapsed="false">
      <c r="A314" s="2"/>
    </row>
    <row r="315" customFormat="false" ht="15.75" hidden="false" customHeight="false" outlineLevel="0" collapsed="false">
      <c r="A315" s="2"/>
    </row>
    <row r="316" customFormat="false" ht="15.75" hidden="false" customHeight="false" outlineLevel="0" collapsed="false">
      <c r="A316" s="2"/>
    </row>
    <row r="317" customFormat="false" ht="15.75" hidden="false" customHeight="false" outlineLevel="0" collapsed="false">
      <c r="A317" s="2"/>
    </row>
    <row r="318" customFormat="false" ht="15.75" hidden="false" customHeight="false" outlineLevel="0" collapsed="false">
      <c r="A318" s="2"/>
    </row>
    <row r="319" customFormat="false" ht="15.75" hidden="false" customHeight="false" outlineLevel="0" collapsed="false">
      <c r="A319" s="2"/>
    </row>
    <row r="320" customFormat="false" ht="15.75" hidden="false" customHeight="false" outlineLevel="0" collapsed="false">
      <c r="A320" s="2"/>
    </row>
    <row r="321" customFormat="false" ht="15.75" hidden="false" customHeight="false" outlineLevel="0" collapsed="false">
      <c r="A321" s="2"/>
    </row>
    <row r="322" customFormat="false" ht="15.75" hidden="false" customHeight="false" outlineLevel="0" collapsed="false">
      <c r="A322" s="2"/>
    </row>
    <row r="323" customFormat="false" ht="15.75" hidden="false" customHeight="false" outlineLevel="0" collapsed="false">
      <c r="A323" s="2"/>
    </row>
    <row r="324" customFormat="false" ht="15.75" hidden="false" customHeight="false" outlineLevel="0" collapsed="false">
      <c r="A324" s="2"/>
    </row>
    <row r="325" customFormat="false" ht="15.75" hidden="false" customHeight="false" outlineLevel="0" collapsed="false">
      <c r="A325" s="2"/>
    </row>
    <row r="326" customFormat="false" ht="15.75" hidden="false" customHeight="false" outlineLevel="0" collapsed="false">
      <c r="A326" s="2"/>
    </row>
    <row r="327" customFormat="false" ht="15.75" hidden="false" customHeight="false" outlineLevel="0" collapsed="false">
      <c r="A327" s="2"/>
    </row>
    <row r="328" customFormat="false" ht="15.75" hidden="false" customHeight="false" outlineLevel="0" collapsed="false">
      <c r="A328" s="2"/>
    </row>
    <row r="329" customFormat="false" ht="15.75" hidden="false" customHeight="false" outlineLevel="0" collapsed="false">
      <c r="A329" s="2"/>
    </row>
    <row r="330" customFormat="false" ht="15.75" hidden="false" customHeight="false" outlineLevel="0" collapsed="false">
      <c r="A330" s="2"/>
    </row>
    <row r="331" customFormat="false" ht="15.75" hidden="false" customHeight="false" outlineLevel="0" collapsed="false">
      <c r="A331" s="2"/>
    </row>
    <row r="332" customFormat="false" ht="15.75" hidden="false" customHeight="false" outlineLevel="0" collapsed="false">
      <c r="A332" s="2"/>
    </row>
    <row r="333" customFormat="false" ht="15.75" hidden="false" customHeight="false" outlineLevel="0" collapsed="false">
      <c r="A333" s="2"/>
    </row>
    <row r="334" customFormat="false" ht="15.75" hidden="false" customHeight="false" outlineLevel="0" collapsed="false">
      <c r="A334" s="2"/>
    </row>
    <row r="335" customFormat="false" ht="15.75" hidden="false" customHeight="false" outlineLevel="0" collapsed="false">
      <c r="A335" s="2"/>
    </row>
    <row r="336" customFormat="false" ht="15.75" hidden="false" customHeight="false" outlineLevel="0" collapsed="false">
      <c r="A336" s="2"/>
    </row>
    <row r="337" customFormat="false" ht="15.75" hidden="false" customHeight="false" outlineLevel="0" collapsed="false">
      <c r="A337" s="2"/>
    </row>
    <row r="338" customFormat="false" ht="15.75" hidden="false" customHeight="false" outlineLevel="0" collapsed="false">
      <c r="A338" s="2"/>
    </row>
    <row r="339" customFormat="false" ht="15.75" hidden="false" customHeight="false" outlineLevel="0" collapsed="false">
      <c r="A339" s="2"/>
    </row>
    <row r="340" customFormat="false" ht="15.75" hidden="false" customHeight="false" outlineLevel="0" collapsed="false">
      <c r="A340" s="2"/>
    </row>
    <row r="341" customFormat="false" ht="15.75" hidden="false" customHeight="false" outlineLevel="0" collapsed="false">
      <c r="A341" s="2"/>
    </row>
    <row r="342" customFormat="false" ht="15.75" hidden="false" customHeight="false" outlineLevel="0" collapsed="false">
      <c r="A342" s="2"/>
    </row>
    <row r="343" customFormat="false" ht="15.75" hidden="false" customHeight="false" outlineLevel="0" collapsed="false">
      <c r="A343" s="2"/>
    </row>
    <row r="344" customFormat="false" ht="15.75" hidden="false" customHeight="false" outlineLevel="0" collapsed="false">
      <c r="A344" s="2"/>
    </row>
    <row r="345" customFormat="false" ht="15.75" hidden="false" customHeight="false" outlineLevel="0" collapsed="false">
      <c r="A345" s="2"/>
    </row>
    <row r="346" customFormat="false" ht="15.75" hidden="false" customHeight="false" outlineLevel="0" collapsed="false">
      <c r="A346" s="2"/>
    </row>
    <row r="347" customFormat="false" ht="15.75" hidden="false" customHeight="false" outlineLevel="0" collapsed="false">
      <c r="A347" s="2"/>
    </row>
    <row r="348" customFormat="false" ht="15.75" hidden="false" customHeight="false" outlineLevel="0" collapsed="false">
      <c r="A348" s="2"/>
    </row>
    <row r="349" customFormat="false" ht="15.75" hidden="false" customHeight="false" outlineLevel="0" collapsed="false">
      <c r="A349" s="2"/>
    </row>
    <row r="350" customFormat="false" ht="15.75" hidden="false" customHeight="false" outlineLevel="0" collapsed="false">
      <c r="A350" s="2"/>
    </row>
    <row r="351" customFormat="false" ht="15.75" hidden="false" customHeight="false" outlineLevel="0" collapsed="false">
      <c r="A351" s="2"/>
    </row>
    <row r="352" customFormat="false" ht="15.75" hidden="false" customHeight="false" outlineLevel="0" collapsed="false">
      <c r="A352" s="2"/>
    </row>
    <row r="353" customFormat="false" ht="15.75" hidden="false" customHeight="false" outlineLevel="0" collapsed="false">
      <c r="A353" s="2"/>
    </row>
    <row r="354" customFormat="false" ht="15.75" hidden="false" customHeight="false" outlineLevel="0" collapsed="false">
      <c r="A354" s="2"/>
    </row>
    <row r="355" customFormat="false" ht="15.75" hidden="false" customHeight="false" outlineLevel="0" collapsed="false">
      <c r="A355" s="2"/>
    </row>
    <row r="356" customFormat="false" ht="15.75" hidden="false" customHeight="false" outlineLevel="0" collapsed="false">
      <c r="A356" s="2"/>
    </row>
    <row r="357" customFormat="false" ht="15.75" hidden="false" customHeight="false" outlineLevel="0" collapsed="false">
      <c r="A357" s="2"/>
    </row>
    <row r="358" customFormat="false" ht="15.75" hidden="false" customHeight="false" outlineLevel="0" collapsed="false">
      <c r="A358" s="2"/>
    </row>
    <row r="359" customFormat="false" ht="15.75" hidden="false" customHeight="false" outlineLevel="0" collapsed="false">
      <c r="A359" s="2"/>
    </row>
    <row r="360" customFormat="false" ht="15.75" hidden="false" customHeight="false" outlineLevel="0" collapsed="false">
      <c r="A360" s="2"/>
    </row>
    <row r="361" customFormat="false" ht="15.75" hidden="false" customHeight="false" outlineLevel="0" collapsed="false">
      <c r="A361" s="2"/>
    </row>
    <row r="362" customFormat="false" ht="15.75" hidden="false" customHeight="false" outlineLevel="0" collapsed="false">
      <c r="A362" s="2"/>
    </row>
    <row r="363" customFormat="false" ht="15.75" hidden="false" customHeight="false" outlineLevel="0" collapsed="false">
      <c r="A363" s="2"/>
    </row>
    <row r="364" customFormat="false" ht="15.75" hidden="false" customHeight="false" outlineLevel="0" collapsed="false">
      <c r="A364" s="2"/>
    </row>
    <row r="365" customFormat="false" ht="15.75" hidden="false" customHeight="false" outlineLevel="0" collapsed="false">
      <c r="A365" s="2"/>
    </row>
    <row r="366" customFormat="false" ht="15.75" hidden="false" customHeight="false" outlineLevel="0" collapsed="false">
      <c r="A366" s="2"/>
    </row>
    <row r="367" customFormat="false" ht="15.75" hidden="false" customHeight="false" outlineLevel="0" collapsed="false">
      <c r="A367" s="2"/>
    </row>
    <row r="368" customFormat="false" ht="15.75" hidden="false" customHeight="false" outlineLevel="0" collapsed="false">
      <c r="A368" s="2"/>
    </row>
    <row r="369" customFormat="false" ht="15.75" hidden="false" customHeight="false" outlineLevel="0" collapsed="false">
      <c r="A369" s="2"/>
    </row>
    <row r="370" customFormat="false" ht="15.75" hidden="false" customHeight="false" outlineLevel="0" collapsed="false">
      <c r="A370" s="2"/>
    </row>
    <row r="371" customFormat="false" ht="15.75" hidden="false" customHeight="false" outlineLevel="0" collapsed="false">
      <c r="A371" s="2"/>
    </row>
    <row r="372" customFormat="false" ht="15.75" hidden="false" customHeight="false" outlineLevel="0" collapsed="false">
      <c r="A372" s="2"/>
    </row>
    <row r="373" customFormat="false" ht="15.75" hidden="false" customHeight="false" outlineLevel="0" collapsed="false">
      <c r="A373" s="2"/>
    </row>
    <row r="374" customFormat="false" ht="15.75" hidden="false" customHeight="false" outlineLevel="0" collapsed="false">
      <c r="A374" s="2"/>
    </row>
    <row r="375" customFormat="false" ht="15.75" hidden="false" customHeight="false" outlineLevel="0" collapsed="false">
      <c r="A375" s="2"/>
    </row>
    <row r="376" customFormat="false" ht="15.75" hidden="false" customHeight="false" outlineLevel="0" collapsed="false">
      <c r="A376" s="2"/>
    </row>
    <row r="377" customFormat="false" ht="15.75" hidden="false" customHeight="false" outlineLevel="0" collapsed="false">
      <c r="A377" s="2"/>
    </row>
    <row r="378" customFormat="false" ht="15.75" hidden="false" customHeight="false" outlineLevel="0" collapsed="false">
      <c r="A378" s="2"/>
    </row>
    <row r="379" customFormat="false" ht="15.75" hidden="false" customHeight="false" outlineLevel="0" collapsed="false">
      <c r="A379" s="2"/>
    </row>
    <row r="380" customFormat="false" ht="15.75" hidden="false" customHeight="false" outlineLevel="0" collapsed="false">
      <c r="A380" s="2"/>
    </row>
    <row r="381" customFormat="false" ht="15.75" hidden="false" customHeight="false" outlineLevel="0" collapsed="false">
      <c r="A381" s="2"/>
    </row>
    <row r="382" customFormat="false" ht="15.75" hidden="false" customHeight="false" outlineLevel="0" collapsed="false">
      <c r="A382" s="2"/>
    </row>
    <row r="383" customFormat="false" ht="15.75" hidden="false" customHeight="false" outlineLevel="0" collapsed="false">
      <c r="A383" s="2"/>
    </row>
    <row r="384" customFormat="false" ht="15.75" hidden="false" customHeight="false" outlineLevel="0" collapsed="false">
      <c r="A384" s="2"/>
    </row>
    <row r="385" customFormat="false" ht="15.75" hidden="false" customHeight="false" outlineLevel="0" collapsed="false">
      <c r="A385" s="2"/>
    </row>
    <row r="386" customFormat="false" ht="15.75" hidden="false" customHeight="false" outlineLevel="0" collapsed="false">
      <c r="A386" s="2"/>
    </row>
    <row r="387" customFormat="false" ht="15.75" hidden="false" customHeight="false" outlineLevel="0" collapsed="false">
      <c r="A387" s="2"/>
    </row>
    <row r="388" customFormat="false" ht="15.75" hidden="false" customHeight="false" outlineLevel="0" collapsed="false">
      <c r="A388" s="2"/>
    </row>
    <row r="389" customFormat="false" ht="15.75" hidden="false" customHeight="false" outlineLevel="0" collapsed="false">
      <c r="A389" s="2"/>
    </row>
    <row r="390" customFormat="false" ht="15.75" hidden="false" customHeight="false" outlineLevel="0" collapsed="false">
      <c r="A390" s="2"/>
    </row>
    <row r="391" customFormat="false" ht="15.75" hidden="false" customHeight="false" outlineLevel="0" collapsed="false">
      <c r="A391" s="2"/>
    </row>
    <row r="392" customFormat="false" ht="15.75" hidden="false" customHeight="false" outlineLevel="0" collapsed="false">
      <c r="A392" s="2"/>
    </row>
    <row r="393" customFormat="false" ht="15.75" hidden="false" customHeight="false" outlineLevel="0" collapsed="false">
      <c r="A393" s="2"/>
    </row>
    <row r="394" customFormat="false" ht="15.75" hidden="false" customHeight="false" outlineLevel="0" collapsed="false">
      <c r="A394" s="2"/>
    </row>
    <row r="395" customFormat="false" ht="15.75" hidden="false" customHeight="false" outlineLevel="0" collapsed="false">
      <c r="A395" s="2"/>
    </row>
    <row r="396" customFormat="false" ht="15.75" hidden="false" customHeight="false" outlineLevel="0" collapsed="false">
      <c r="A396" s="2"/>
    </row>
    <row r="397" customFormat="false" ht="15.75" hidden="false" customHeight="false" outlineLevel="0" collapsed="false">
      <c r="A397" s="2"/>
    </row>
    <row r="398" customFormat="false" ht="15.75" hidden="false" customHeight="false" outlineLevel="0" collapsed="false">
      <c r="A398" s="2"/>
    </row>
    <row r="399" customFormat="false" ht="15.75" hidden="false" customHeight="false" outlineLevel="0" collapsed="false">
      <c r="A399" s="2"/>
    </row>
    <row r="400" customFormat="false" ht="15.75" hidden="false" customHeight="false" outlineLevel="0" collapsed="false">
      <c r="A400" s="2"/>
    </row>
    <row r="401" customFormat="false" ht="15.75" hidden="false" customHeight="false" outlineLevel="0" collapsed="false">
      <c r="A401" s="2"/>
    </row>
    <row r="402" customFormat="false" ht="15.75" hidden="false" customHeight="false" outlineLevel="0" collapsed="false">
      <c r="A402" s="2"/>
    </row>
    <row r="403" customFormat="false" ht="15.75" hidden="false" customHeight="false" outlineLevel="0" collapsed="false">
      <c r="A403" s="2"/>
    </row>
    <row r="404" customFormat="false" ht="15.75" hidden="false" customHeight="false" outlineLevel="0" collapsed="false">
      <c r="A404" s="2"/>
    </row>
    <row r="405" customFormat="false" ht="15.75" hidden="false" customHeight="false" outlineLevel="0" collapsed="false">
      <c r="A405" s="2"/>
    </row>
    <row r="406" customFormat="false" ht="15.75" hidden="false" customHeight="false" outlineLevel="0" collapsed="false">
      <c r="A406" s="2"/>
    </row>
    <row r="407" customFormat="false" ht="15.75" hidden="false" customHeight="false" outlineLevel="0" collapsed="false">
      <c r="A407" s="2"/>
    </row>
    <row r="408" customFormat="false" ht="15.75" hidden="false" customHeight="false" outlineLevel="0" collapsed="false">
      <c r="A408" s="2"/>
    </row>
    <row r="409" customFormat="false" ht="15.75" hidden="false" customHeight="false" outlineLevel="0" collapsed="false">
      <c r="A409" s="2"/>
    </row>
    <row r="410" customFormat="false" ht="15.75" hidden="false" customHeight="false" outlineLevel="0" collapsed="false">
      <c r="A410" s="2"/>
    </row>
    <row r="411" customFormat="false" ht="15.75" hidden="false" customHeight="false" outlineLevel="0" collapsed="false">
      <c r="A411" s="2"/>
    </row>
    <row r="412" customFormat="false" ht="15.75" hidden="false" customHeight="false" outlineLevel="0" collapsed="false">
      <c r="A412" s="2"/>
    </row>
    <row r="413" customFormat="false" ht="15.75" hidden="false" customHeight="false" outlineLevel="0" collapsed="false">
      <c r="A413" s="2"/>
    </row>
    <row r="414" customFormat="false" ht="15.75" hidden="false" customHeight="false" outlineLevel="0" collapsed="false">
      <c r="A414" s="2"/>
    </row>
    <row r="415" customFormat="false" ht="15.75" hidden="false" customHeight="false" outlineLevel="0" collapsed="false">
      <c r="A415" s="2"/>
    </row>
    <row r="416" customFormat="false" ht="15.75" hidden="false" customHeight="false" outlineLevel="0" collapsed="false">
      <c r="A416" s="2"/>
    </row>
    <row r="417" customFormat="false" ht="15.75" hidden="false" customHeight="false" outlineLevel="0" collapsed="false">
      <c r="A417" s="2"/>
    </row>
    <row r="418" customFormat="false" ht="15.75" hidden="false" customHeight="false" outlineLevel="0" collapsed="false">
      <c r="A418" s="2"/>
    </row>
    <row r="419" customFormat="false" ht="15.75" hidden="false" customHeight="false" outlineLevel="0" collapsed="false">
      <c r="A419" s="2"/>
    </row>
    <row r="420" customFormat="false" ht="15.75" hidden="false" customHeight="false" outlineLevel="0" collapsed="false">
      <c r="A420" s="2"/>
    </row>
    <row r="421" customFormat="false" ht="15.75" hidden="false" customHeight="false" outlineLevel="0" collapsed="false">
      <c r="A421" s="2"/>
    </row>
    <row r="422" customFormat="false" ht="15.75" hidden="false" customHeight="false" outlineLevel="0" collapsed="false">
      <c r="A422" s="2"/>
    </row>
    <row r="423" customFormat="false" ht="15.75" hidden="false" customHeight="false" outlineLevel="0" collapsed="false">
      <c r="A423" s="2"/>
    </row>
    <row r="424" customFormat="false" ht="15.75" hidden="false" customHeight="false" outlineLevel="0" collapsed="false">
      <c r="A424" s="2"/>
    </row>
    <row r="425" customFormat="false" ht="15.75" hidden="false" customHeight="false" outlineLevel="0" collapsed="false">
      <c r="A425" s="2"/>
    </row>
    <row r="426" customFormat="false" ht="15.75" hidden="false" customHeight="false" outlineLevel="0" collapsed="false">
      <c r="A426" s="2"/>
    </row>
    <row r="427" customFormat="false" ht="15.75" hidden="false" customHeight="false" outlineLevel="0" collapsed="false">
      <c r="A427" s="2"/>
    </row>
    <row r="428" customFormat="false" ht="15.75" hidden="false" customHeight="false" outlineLevel="0" collapsed="false">
      <c r="A428" s="2"/>
    </row>
    <row r="429" customFormat="false" ht="15.75" hidden="false" customHeight="false" outlineLevel="0" collapsed="false">
      <c r="A429" s="2"/>
    </row>
    <row r="430" customFormat="false" ht="15.75" hidden="false" customHeight="false" outlineLevel="0" collapsed="false">
      <c r="A430" s="2"/>
    </row>
    <row r="431" customFormat="false" ht="15.75" hidden="false" customHeight="false" outlineLevel="0" collapsed="false">
      <c r="A431" s="2"/>
    </row>
    <row r="432" customFormat="false" ht="15.75" hidden="false" customHeight="false" outlineLevel="0" collapsed="false">
      <c r="A432" s="2"/>
    </row>
    <row r="433" customFormat="false" ht="15.75" hidden="false" customHeight="false" outlineLevel="0" collapsed="false">
      <c r="A433" s="2"/>
    </row>
    <row r="434" customFormat="false" ht="15.75" hidden="false" customHeight="false" outlineLevel="0" collapsed="false">
      <c r="A434" s="2"/>
    </row>
    <row r="435" customFormat="false" ht="15.75" hidden="false" customHeight="false" outlineLevel="0" collapsed="false">
      <c r="A435" s="2"/>
    </row>
    <row r="436" customFormat="false" ht="15.75" hidden="false" customHeight="false" outlineLevel="0" collapsed="false">
      <c r="A436" s="2"/>
    </row>
    <row r="437" customFormat="false" ht="15.75" hidden="false" customHeight="false" outlineLevel="0" collapsed="false">
      <c r="A437" s="2"/>
    </row>
    <row r="438" customFormat="false" ht="15.75" hidden="false" customHeight="false" outlineLevel="0" collapsed="false">
      <c r="A438" s="2"/>
    </row>
    <row r="439" customFormat="false" ht="15.75" hidden="false" customHeight="false" outlineLevel="0" collapsed="false">
      <c r="A439" s="2"/>
    </row>
    <row r="440" customFormat="false" ht="15.75" hidden="false" customHeight="false" outlineLevel="0" collapsed="false">
      <c r="A440" s="2"/>
    </row>
    <row r="441" customFormat="false" ht="15.75" hidden="false" customHeight="false" outlineLevel="0" collapsed="false">
      <c r="A441" s="2"/>
    </row>
    <row r="442" customFormat="false" ht="15.75" hidden="false" customHeight="false" outlineLevel="0" collapsed="false">
      <c r="A442" s="2"/>
    </row>
    <row r="443" customFormat="false" ht="15.75" hidden="false" customHeight="false" outlineLevel="0" collapsed="false">
      <c r="A443" s="2"/>
    </row>
    <row r="444" customFormat="false" ht="15.75" hidden="false" customHeight="false" outlineLevel="0" collapsed="false">
      <c r="A444" s="2"/>
    </row>
    <row r="445" customFormat="false" ht="15.75" hidden="false" customHeight="false" outlineLevel="0" collapsed="false">
      <c r="A445" s="2"/>
    </row>
    <row r="446" customFormat="false" ht="15.75" hidden="false" customHeight="false" outlineLevel="0" collapsed="false">
      <c r="A446" s="2"/>
    </row>
    <row r="447" customFormat="false" ht="15.75" hidden="false" customHeight="false" outlineLevel="0" collapsed="false">
      <c r="A447" s="2"/>
    </row>
    <row r="448" customFormat="false" ht="15.75" hidden="false" customHeight="false" outlineLevel="0" collapsed="false">
      <c r="A448" s="2"/>
    </row>
    <row r="449" customFormat="false" ht="15.75" hidden="false" customHeight="false" outlineLevel="0" collapsed="false">
      <c r="A449" s="2"/>
    </row>
    <row r="450" customFormat="false" ht="15.75" hidden="false" customHeight="false" outlineLevel="0" collapsed="false">
      <c r="A450" s="2"/>
    </row>
    <row r="451" customFormat="false" ht="15.75" hidden="false" customHeight="false" outlineLevel="0" collapsed="false">
      <c r="A451" s="2"/>
    </row>
    <row r="452" customFormat="false" ht="15.75" hidden="false" customHeight="false" outlineLevel="0" collapsed="false">
      <c r="A452" s="2"/>
    </row>
    <row r="453" customFormat="false" ht="15.75" hidden="false" customHeight="false" outlineLevel="0" collapsed="false">
      <c r="A453" s="2"/>
    </row>
    <row r="454" customFormat="false" ht="15.75" hidden="false" customHeight="false" outlineLevel="0" collapsed="false">
      <c r="A454" s="2"/>
    </row>
    <row r="455" customFormat="false" ht="15.75" hidden="false" customHeight="false" outlineLevel="0" collapsed="false">
      <c r="A455" s="2"/>
    </row>
    <row r="456" customFormat="false" ht="15.75" hidden="false" customHeight="false" outlineLevel="0" collapsed="false">
      <c r="A456" s="2"/>
    </row>
    <row r="457" customFormat="false" ht="15.75" hidden="false" customHeight="false" outlineLevel="0" collapsed="false">
      <c r="A457" s="2"/>
    </row>
    <row r="458" customFormat="false" ht="15.75" hidden="false" customHeight="false" outlineLevel="0" collapsed="false">
      <c r="A458" s="2"/>
    </row>
    <row r="459" customFormat="false" ht="15.75" hidden="false" customHeight="false" outlineLevel="0" collapsed="false">
      <c r="A459" s="2"/>
    </row>
    <row r="460" customFormat="false" ht="15.75" hidden="false" customHeight="false" outlineLevel="0" collapsed="false">
      <c r="A460" s="2"/>
    </row>
    <row r="461" customFormat="false" ht="15.75" hidden="false" customHeight="false" outlineLevel="0" collapsed="false">
      <c r="A461" s="2"/>
    </row>
    <row r="462" customFormat="false" ht="15.75" hidden="false" customHeight="false" outlineLevel="0" collapsed="false">
      <c r="A462" s="2"/>
    </row>
    <row r="463" customFormat="false" ht="15.75" hidden="false" customHeight="false" outlineLevel="0" collapsed="false">
      <c r="A463" s="2"/>
    </row>
    <row r="464" customFormat="false" ht="15.75" hidden="false" customHeight="false" outlineLevel="0" collapsed="false">
      <c r="A464" s="2"/>
    </row>
    <row r="465" customFormat="false" ht="15.75" hidden="false" customHeight="false" outlineLevel="0" collapsed="false">
      <c r="A465" s="2"/>
    </row>
    <row r="466" customFormat="false" ht="15.75" hidden="false" customHeight="false" outlineLevel="0" collapsed="false">
      <c r="A466" s="2"/>
    </row>
    <row r="467" customFormat="false" ht="15.75" hidden="false" customHeight="false" outlineLevel="0" collapsed="false">
      <c r="A467" s="2"/>
    </row>
    <row r="468" customFormat="false" ht="15.75" hidden="false" customHeight="false" outlineLevel="0" collapsed="false">
      <c r="A468" s="2"/>
    </row>
    <row r="469" customFormat="false" ht="15.75" hidden="false" customHeight="false" outlineLevel="0" collapsed="false">
      <c r="A469" s="2"/>
    </row>
    <row r="470" customFormat="false" ht="15.75" hidden="false" customHeight="false" outlineLevel="0" collapsed="false">
      <c r="A470" s="2"/>
    </row>
    <row r="471" customFormat="false" ht="15.75" hidden="false" customHeight="false" outlineLevel="0" collapsed="false">
      <c r="A471" s="2"/>
    </row>
    <row r="472" customFormat="false" ht="15.75" hidden="false" customHeight="false" outlineLevel="0" collapsed="false">
      <c r="A472" s="2"/>
    </row>
    <row r="473" customFormat="false" ht="15.75" hidden="false" customHeight="false" outlineLevel="0" collapsed="false">
      <c r="A473" s="2"/>
    </row>
    <row r="474" customFormat="false" ht="15.75" hidden="false" customHeight="false" outlineLevel="0" collapsed="false">
      <c r="A474" s="2"/>
    </row>
    <row r="475" customFormat="false" ht="15.75" hidden="false" customHeight="false" outlineLevel="0" collapsed="false">
      <c r="A475" s="2"/>
    </row>
    <row r="476" customFormat="false" ht="15.75" hidden="false" customHeight="false" outlineLevel="0" collapsed="false">
      <c r="A476" s="2"/>
    </row>
    <row r="477" customFormat="false" ht="15.75" hidden="false" customHeight="false" outlineLevel="0" collapsed="false">
      <c r="A477" s="2"/>
    </row>
    <row r="478" customFormat="false" ht="15.75" hidden="false" customHeight="false" outlineLevel="0" collapsed="false">
      <c r="A478" s="2"/>
    </row>
    <row r="479" customFormat="false" ht="15.75" hidden="false" customHeight="false" outlineLevel="0" collapsed="false">
      <c r="A479" s="2"/>
    </row>
    <row r="480" customFormat="false" ht="15.75" hidden="false" customHeight="false" outlineLevel="0" collapsed="false">
      <c r="A480" s="2"/>
    </row>
    <row r="481" customFormat="false" ht="15.75" hidden="false" customHeight="false" outlineLevel="0" collapsed="false">
      <c r="A481" s="2"/>
    </row>
    <row r="482" customFormat="false" ht="15.75" hidden="false" customHeight="false" outlineLevel="0" collapsed="false">
      <c r="A482" s="2"/>
    </row>
    <row r="483" customFormat="false" ht="15.75" hidden="false" customHeight="false" outlineLevel="0" collapsed="false">
      <c r="A483" s="2"/>
    </row>
    <row r="484" customFormat="false" ht="15.75" hidden="false" customHeight="false" outlineLevel="0" collapsed="false">
      <c r="A484" s="2"/>
    </row>
    <row r="485" customFormat="false" ht="15.75" hidden="false" customHeight="false" outlineLevel="0" collapsed="false">
      <c r="A485" s="2"/>
    </row>
    <row r="486" customFormat="false" ht="15.75" hidden="false" customHeight="false" outlineLevel="0" collapsed="false">
      <c r="A486" s="2"/>
    </row>
    <row r="487" customFormat="false" ht="15.75" hidden="false" customHeight="false" outlineLevel="0" collapsed="false">
      <c r="A487" s="2"/>
    </row>
    <row r="488" customFormat="false" ht="15.75" hidden="false" customHeight="false" outlineLevel="0" collapsed="false">
      <c r="A488" s="2"/>
    </row>
    <row r="489" customFormat="false" ht="15.75" hidden="false" customHeight="false" outlineLevel="0" collapsed="false">
      <c r="A489" s="2"/>
    </row>
    <row r="490" customFormat="false" ht="15.75" hidden="false" customHeight="false" outlineLevel="0" collapsed="false">
      <c r="A490" s="2"/>
    </row>
    <row r="491" customFormat="false" ht="15.75" hidden="false" customHeight="false" outlineLevel="0" collapsed="false">
      <c r="A491" s="2"/>
    </row>
    <row r="492" customFormat="false" ht="15.75" hidden="false" customHeight="false" outlineLevel="0" collapsed="false">
      <c r="A492" s="2"/>
    </row>
    <row r="493" customFormat="false" ht="15.75" hidden="false" customHeight="false" outlineLevel="0" collapsed="false">
      <c r="A493" s="2"/>
    </row>
    <row r="494" customFormat="false" ht="15.75" hidden="false" customHeight="false" outlineLevel="0" collapsed="false">
      <c r="A494" s="2"/>
    </row>
    <row r="495" customFormat="false" ht="15.75" hidden="false" customHeight="false" outlineLevel="0" collapsed="false">
      <c r="A495" s="2"/>
    </row>
    <row r="496" customFormat="false" ht="15.75" hidden="false" customHeight="false" outlineLevel="0" collapsed="false">
      <c r="A496" s="2"/>
    </row>
    <row r="497" customFormat="false" ht="15.75" hidden="false" customHeight="false" outlineLevel="0" collapsed="false">
      <c r="A497" s="2"/>
    </row>
    <row r="498" customFormat="false" ht="15.75" hidden="false" customHeight="false" outlineLevel="0" collapsed="false">
      <c r="A498" s="2"/>
    </row>
    <row r="499" customFormat="false" ht="15.75" hidden="false" customHeight="false" outlineLevel="0" collapsed="false">
      <c r="A499" s="2"/>
    </row>
    <row r="500" customFormat="false" ht="15.75" hidden="false" customHeight="false" outlineLevel="0" collapsed="false">
      <c r="A500" s="2"/>
    </row>
    <row r="501" customFormat="false" ht="15.75" hidden="false" customHeight="false" outlineLevel="0" collapsed="false">
      <c r="A501" s="2"/>
    </row>
    <row r="502" customFormat="false" ht="15.75" hidden="false" customHeight="false" outlineLevel="0" collapsed="false">
      <c r="A502" s="2"/>
    </row>
    <row r="503" customFormat="false" ht="15.75" hidden="false" customHeight="false" outlineLevel="0" collapsed="false">
      <c r="A503" s="2"/>
    </row>
    <row r="504" customFormat="false" ht="15.75" hidden="false" customHeight="false" outlineLevel="0" collapsed="false">
      <c r="A504" s="2"/>
    </row>
    <row r="505" customFormat="false" ht="15.75" hidden="false" customHeight="false" outlineLevel="0" collapsed="false">
      <c r="A505" s="2"/>
    </row>
    <row r="506" customFormat="false" ht="15.75" hidden="false" customHeight="false" outlineLevel="0" collapsed="false">
      <c r="A506" s="2"/>
    </row>
    <row r="507" customFormat="false" ht="15.75" hidden="false" customHeight="false" outlineLevel="0" collapsed="false">
      <c r="A507" s="2"/>
    </row>
    <row r="508" customFormat="false" ht="15.75" hidden="false" customHeight="false" outlineLevel="0" collapsed="false">
      <c r="A508" s="2"/>
    </row>
    <row r="509" customFormat="false" ht="15.75" hidden="false" customHeight="false" outlineLevel="0" collapsed="false">
      <c r="A509" s="2"/>
    </row>
    <row r="510" customFormat="false" ht="15.75" hidden="false" customHeight="false" outlineLevel="0" collapsed="false">
      <c r="A510" s="2"/>
    </row>
    <row r="511" customFormat="false" ht="15.75" hidden="false" customHeight="false" outlineLevel="0" collapsed="false">
      <c r="A511" s="2"/>
    </row>
    <row r="512" customFormat="false" ht="15.75" hidden="false" customHeight="false" outlineLevel="0" collapsed="false">
      <c r="A512" s="2"/>
    </row>
    <row r="513" customFormat="false" ht="15.75" hidden="false" customHeight="false" outlineLevel="0" collapsed="false">
      <c r="A513" s="2"/>
    </row>
    <row r="514" customFormat="false" ht="15.75" hidden="false" customHeight="false" outlineLevel="0" collapsed="false">
      <c r="A514" s="2"/>
    </row>
    <row r="515" customFormat="false" ht="15.75" hidden="false" customHeight="false" outlineLevel="0" collapsed="false">
      <c r="A515" s="2"/>
    </row>
    <row r="516" customFormat="false" ht="15.75" hidden="false" customHeight="false" outlineLevel="0" collapsed="false">
      <c r="A516" s="2"/>
    </row>
    <row r="517" customFormat="false" ht="15.75" hidden="false" customHeight="false" outlineLevel="0" collapsed="false">
      <c r="A517" s="2"/>
    </row>
    <row r="518" customFormat="false" ht="15.75" hidden="false" customHeight="false" outlineLevel="0" collapsed="false">
      <c r="A518" s="2"/>
    </row>
    <row r="519" customFormat="false" ht="15.75" hidden="false" customHeight="false" outlineLevel="0" collapsed="false">
      <c r="A519" s="2"/>
    </row>
    <row r="520" customFormat="false" ht="15.75" hidden="false" customHeight="false" outlineLevel="0" collapsed="false">
      <c r="A520" s="2"/>
    </row>
    <row r="521" customFormat="false" ht="15.75" hidden="false" customHeight="false" outlineLevel="0" collapsed="false">
      <c r="A521" s="2"/>
    </row>
    <row r="522" customFormat="false" ht="15.75" hidden="false" customHeight="false" outlineLevel="0" collapsed="false">
      <c r="A522" s="2"/>
    </row>
    <row r="523" customFormat="false" ht="15.75" hidden="false" customHeight="false" outlineLevel="0" collapsed="false">
      <c r="A523" s="2"/>
    </row>
    <row r="524" customFormat="false" ht="15.75" hidden="false" customHeight="false" outlineLevel="0" collapsed="false">
      <c r="A524" s="2"/>
    </row>
    <row r="525" customFormat="false" ht="15.75" hidden="false" customHeight="false" outlineLevel="0" collapsed="false">
      <c r="A525" s="2"/>
    </row>
    <row r="526" customFormat="false" ht="15.75" hidden="false" customHeight="false" outlineLevel="0" collapsed="false">
      <c r="A526" s="2"/>
    </row>
    <row r="527" customFormat="false" ht="15.75" hidden="false" customHeight="false" outlineLevel="0" collapsed="false">
      <c r="A527" s="2"/>
    </row>
    <row r="528" customFormat="false" ht="15.75" hidden="false" customHeight="false" outlineLevel="0" collapsed="false">
      <c r="A528" s="2"/>
    </row>
    <row r="529" customFormat="false" ht="15.75" hidden="false" customHeight="false" outlineLevel="0" collapsed="false">
      <c r="A529" s="2"/>
    </row>
    <row r="530" customFormat="false" ht="15.75" hidden="false" customHeight="false" outlineLevel="0" collapsed="false">
      <c r="A530" s="2"/>
    </row>
    <row r="531" customFormat="false" ht="15.75" hidden="false" customHeight="false" outlineLevel="0" collapsed="false">
      <c r="A531" s="2"/>
    </row>
    <row r="532" customFormat="false" ht="15.75" hidden="false" customHeight="false" outlineLevel="0" collapsed="false">
      <c r="A532" s="2"/>
    </row>
    <row r="533" customFormat="false" ht="15.75" hidden="false" customHeight="false" outlineLevel="0" collapsed="false">
      <c r="A533" s="2"/>
    </row>
    <row r="534" customFormat="false" ht="15.75" hidden="false" customHeight="false" outlineLevel="0" collapsed="false">
      <c r="A534" s="2"/>
    </row>
    <row r="535" customFormat="false" ht="15.75" hidden="false" customHeight="false" outlineLevel="0" collapsed="false">
      <c r="A535" s="2"/>
    </row>
    <row r="536" customFormat="false" ht="15.75" hidden="false" customHeight="false" outlineLevel="0" collapsed="false">
      <c r="A536" s="2"/>
    </row>
    <row r="537" customFormat="false" ht="15.75" hidden="false" customHeight="false" outlineLevel="0" collapsed="false">
      <c r="A537" s="2"/>
    </row>
    <row r="538" customFormat="false" ht="15.75" hidden="false" customHeight="false" outlineLevel="0" collapsed="false">
      <c r="A538" s="2"/>
    </row>
    <row r="539" customFormat="false" ht="15.75" hidden="false" customHeight="false" outlineLevel="0" collapsed="false">
      <c r="A539" s="2"/>
    </row>
    <row r="540" customFormat="false" ht="15.75" hidden="false" customHeight="false" outlineLevel="0" collapsed="false">
      <c r="A540" s="2"/>
    </row>
    <row r="541" customFormat="false" ht="15.75" hidden="false" customHeight="false" outlineLevel="0" collapsed="false">
      <c r="A541" s="2"/>
    </row>
    <row r="542" customFormat="false" ht="15.75" hidden="false" customHeight="false" outlineLevel="0" collapsed="false">
      <c r="A542" s="2"/>
    </row>
    <row r="543" customFormat="false" ht="15.75" hidden="false" customHeight="false" outlineLevel="0" collapsed="false">
      <c r="A543" s="2"/>
    </row>
    <row r="544" customFormat="false" ht="15.75" hidden="false" customHeight="false" outlineLevel="0" collapsed="false">
      <c r="A544" s="2"/>
    </row>
    <row r="545" customFormat="false" ht="15.75" hidden="false" customHeight="false" outlineLevel="0" collapsed="false">
      <c r="A545" s="2"/>
    </row>
    <row r="546" customFormat="false" ht="15.75" hidden="false" customHeight="false" outlineLevel="0" collapsed="false">
      <c r="A546" s="2"/>
    </row>
    <row r="547" customFormat="false" ht="15.75" hidden="false" customHeight="false" outlineLevel="0" collapsed="false">
      <c r="A547" s="2"/>
    </row>
    <row r="548" customFormat="false" ht="15.75" hidden="false" customHeight="false" outlineLevel="0" collapsed="false">
      <c r="A548" s="2"/>
    </row>
    <row r="549" customFormat="false" ht="15.75" hidden="false" customHeight="false" outlineLevel="0" collapsed="false">
      <c r="A549" s="2"/>
    </row>
    <row r="550" customFormat="false" ht="15.75" hidden="false" customHeight="false" outlineLevel="0" collapsed="false">
      <c r="A550" s="2"/>
    </row>
    <row r="551" customFormat="false" ht="15.75" hidden="false" customHeight="false" outlineLevel="0" collapsed="false">
      <c r="A551" s="2"/>
    </row>
    <row r="552" customFormat="false" ht="15.75" hidden="false" customHeight="false" outlineLevel="0" collapsed="false">
      <c r="A552" s="2"/>
    </row>
    <row r="553" customFormat="false" ht="15.75" hidden="false" customHeight="false" outlineLevel="0" collapsed="false">
      <c r="A553" s="2"/>
    </row>
    <row r="554" customFormat="false" ht="15.75" hidden="false" customHeight="false" outlineLevel="0" collapsed="false">
      <c r="A554" s="2"/>
    </row>
    <row r="555" customFormat="false" ht="15.75" hidden="false" customHeight="false" outlineLevel="0" collapsed="false">
      <c r="A555" s="2"/>
    </row>
    <row r="556" customFormat="false" ht="15.75" hidden="false" customHeight="false" outlineLevel="0" collapsed="false">
      <c r="A556" s="2"/>
    </row>
    <row r="557" customFormat="false" ht="15.75" hidden="false" customHeight="false" outlineLevel="0" collapsed="false">
      <c r="A557" s="2"/>
    </row>
    <row r="558" customFormat="false" ht="15.75" hidden="false" customHeight="false" outlineLevel="0" collapsed="false">
      <c r="A558" s="2"/>
    </row>
    <row r="559" customFormat="false" ht="15.75" hidden="false" customHeight="false" outlineLevel="0" collapsed="false">
      <c r="A559" s="2"/>
    </row>
    <row r="560" customFormat="false" ht="15.75" hidden="false" customHeight="false" outlineLevel="0" collapsed="false">
      <c r="A560" s="2"/>
    </row>
    <row r="561" customFormat="false" ht="15.75" hidden="false" customHeight="false" outlineLevel="0" collapsed="false">
      <c r="A561" s="2"/>
    </row>
    <row r="562" customFormat="false" ht="15.75" hidden="false" customHeight="false" outlineLevel="0" collapsed="false">
      <c r="A562" s="2"/>
    </row>
    <row r="563" customFormat="false" ht="15.75" hidden="false" customHeight="false" outlineLevel="0" collapsed="false">
      <c r="A563" s="2"/>
    </row>
    <row r="564" customFormat="false" ht="15.75" hidden="false" customHeight="false" outlineLevel="0" collapsed="false">
      <c r="A564" s="2"/>
    </row>
    <row r="565" customFormat="false" ht="15.75" hidden="false" customHeight="false" outlineLevel="0" collapsed="false">
      <c r="A565" s="2"/>
    </row>
    <row r="566" customFormat="false" ht="15.75" hidden="false" customHeight="false" outlineLevel="0" collapsed="false">
      <c r="A566" s="2"/>
    </row>
    <row r="567" customFormat="false" ht="15.75" hidden="false" customHeight="false" outlineLevel="0" collapsed="false">
      <c r="A567" s="2"/>
    </row>
    <row r="568" customFormat="false" ht="15.75" hidden="false" customHeight="false" outlineLevel="0" collapsed="false">
      <c r="A568" s="2"/>
    </row>
    <row r="569" customFormat="false" ht="15.75" hidden="false" customHeight="false" outlineLevel="0" collapsed="false">
      <c r="A569" s="2"/>
    </row>
    <row r="570" customFormat="false" ht="15.75" hidden="false" customHeight="false" outlineLevel="0" collapsed="false">
      <c r="A570" s="2"/>
    </row>
    <row r="571" customFormat="false" ht="15.75" hidden="false" customHeight="false" outlineLevel="0" collapsed="false">
      <c r="A571" s="2"/>
    </row>
    <row r="572" customFormat="false" ht="15.75" hidden="false" customHeight="false" outlineLevel="0" collapsed="false">
      <c r="A572" s="2"/>
    </row>
    <row r="573" customFormat="false" ht="15.75" hidden="false" customHeight="false" outlineLevel="0" collapsed="false">
      <c r="A573" s="2"/>
    </row>
    <row r="574" customFormat="false" ht="15.75" hidden="false" customHeight="false" outlineLevel="0" collapsed="false">
      <c r="A574" s="2"/>
    </row>
    <row r="575" customFormat="false" ht="15.75" hidden="false" customHeight="false" outlineLevel="0" collapsed="false">
      <c r="A575" s="2"/>
    </row>
    <row r="576" customFormat="false" ht="15.75" hidden="false" customHeight="false" outlineLevel="0" collapsed="false">
      <c r="A576" s="2"/>
    </row>
    <row r="577" customFormat="false" ht="15.75" hidden="false" customHeight="false" outlineLevel="0" collapsed="false">
      <c r="A577" s="2"/>
    </row>
    <row r="578" customFormat="false" ht="15.75" hidden="false" customHeight="false" outlineLevel="0" collapsed="false">
      <c r="A578" s="2"/>
    </row>
    <row r="579" customFormat="false" ht="15.75" hidden="false" customHeight="false" outlineLevel="0" collapsed="false">
      <c r="A579" s="2"/>
    </row>
    <row r="580" customFormat="false" ht="15.75" hidden="false" customHeight="false" outlineLevel="0" collapsed="false">
      <c r="A580" s="2"/>
    </row>
    <row r="581" customFormat="false" ht="15.75" hidden="false" customHeight="false" outlineLevel="0" collapsed="false">
      <c r="A581" s="2"/>
    </row>
    <row r="582" customFormat="false" ht="15.75" hidden="false" customHeight="false" outlineLevel="0" collapsed="false">
      <c r="A582" s="2"/>
    </row>
    <row r="583" customFormat="false" ht="15.75" hidden="false" customHeight="false" outlineLevel="0" collapsed="false">
      <c r="A583" s="2"/>
    </row>
    <row r="584" customFormat="false" ht="15.75" hidden="false" customHeight="false" outlineLevel="0" collapsed="false">
      <c r="A584" s="2"/>
    </row>
    <row r="585" customFormat="false" ht="15.75" hidden="false" customHeight="false" outlineLevel="0" collapsed="false">
      <c r="A585" s="2"/>
    </row>
    <row r="586" customFormat="false" ht="15.75" hidden="false" customHeight="false" outlineLevel="0" collapsed="false">
      <c r="A586" s="2"/>
    </row>
    <row r="587" customFormat="false" ht="15.75" hidden="false" customHeight="false" outlineLevel="0" collapsed="false">
      <c r="A587" s="2"/>
    </row>
    <row r="588" customFormat="false" ht="15.75" hidden="false" customHeight="false" outlineLevel="0" collapsed="false">
      <c r="A588" s="2"/>
    </row>
    <row r="589" customFormat="false" ht="15.75" hidden="false" customHeight="false" outlineLevel="0" collapsed="false">
      <c r="A589" s="2"/>
    </row>
    <row r="590" customFormat="false" ht="15.75" hidden="false" customHeight="false" outlineLevel="0" collapsed="false">
      <c r="A590" s="2"/>
    </row>
    <row r="591" customFormat="false" ht="15.75" hidden="false" customHeight="false" outlineLevel="0" collapsed="false">
      <c r="A591" s="2"/>
    </row>
    <row r="592" customFormat="false" ht="15.75" hidden="false" customHeight="false" outlineLevel="0" collapsed="false">
      <c r="A592" s="2"/>
    </row>
    <row r="593" customFormat="false" ht="15.75" hidden="false" customHeight="false" outlineLevel="0" collapsed="false">
      <c r="A593" s="2"/>
    </row>
    <row r="594" customFormat="false" ht="15.75" hidden="false" customHeight="false" outlineLevel="0" collapsed="false">
      <c r="A594" s="2"/>
    </row>
    <row r="595" customFormat="false" ht="15.75" hidden="false" customHeight="false" outlineLevel="0" collapsed="false">
      <c r="A595" s="2"/>
    </row>
    <row r="596" customFormat="false" ht="15.75" hidden="false" customHeight="false" outlineLevel="0" collapsed="false">
      <c r="A596" s="2"/>
    </row>
    <row r="597" customFormat="false" ht="15.75" hidden="false" customHeight="false" outlineLevel="0" collapsed="false">
      <c r="A597" s="2"/>
    </row>
    <row r="598" customFormat="false" ht="15.75" hidden="false" customHeight="false" outlineLevel="0" collapsed="false">
      <c r="A598" s="2"/>
    </row>
    <row r="599" customFormat="false" ht="15.75" hidden="false" customHeight="false" outlineLevel="0" collapsed="false">
      <c r="A599" s="2"/>
    </row>
    <row r="600" customFormat="false" ht="15.75" hidden="false" customHeight="false" outlineLevel="0" collapsed="false">
      <c r="A600" s="2"/>
    </row>
    <row r="601" customFormat="false" ht="15.75" hidden="false" customHeight="false" outlineLevel="0" collapsed="false">
      <c r="A601" s="2"/>
    </row>
    <row r="602" customFormat="false" ht="15.75" hidden="false" customHeight="false" outlineLevel="0" collapsed="false">
      <c r="A602" s="2"/>
    </row>
    <row r="603" customFormat="false" ht="15.75" hidden="false" customHeight="false" outlineLevel="0" collapsed="false">
      <c r="A603" s="2"/>
    </row>
    <row r="604" customFormat="false" ht="15.75" hidden="false" customHeight="false" outlineLevel="0" collapsed="false">
      <c r="A604" s="2"/>
    </row>
    <row r="605" customFormat="false" ht="15.75" hidden="false" customHeight="false" outlineLevel="0" collapsed="false">
      <c r="A605" s="2"/>
    </row>
    <row r="606" customFormat="false" ht="15.75" hidden="false" customHeight="false" outlineLevel="0" collapsed="false">
      <c r="A606" s="2"/>
    </row>
    <row r="607" customFormat="false" ht="15.75" hidden="false" customHeight="false" outlineLevel="0" collapsed="false">
      <c r="A607" s="2"/>
    </row>
    <row r="608" customFormat="false" ht="15.75" hidden="false" customHeight="false" outlineLevel="0" collapsed="false">
      <c r="A608" s="2"/>
    </row>
    <row r="609" customFormat="false" ht="15.75" hidden="false" customHeight="false" outlineLevel="0" collapsed="false">
      <c r="A609" s="2"/>
    </row>
    <row r="610" customFormat="false" ht="15.75" hidden="false" customHeight="false" outlineLevel="0" collapsed="false">
      <c r="A610" s="2"/>
    </row>
    <row r="611" customFormat="false" ht="15.75" hidden="false" customHeight="false" outlineLevel="0" collapsed="false">
      <c r="A611" s="2"/>
    </row>
    <row r="612" customFormat="false" ht="15.75" hidden="false" customHeight="false" outlineLevel="0" collapsed="false">
      <c r="A612" s="2"/>
    </row>
    <row r="613" customFormat="false" ht="15.75" hidden="false" customHeight="false" outlineLevel="0" collapsed="false">
      <c r="A613" s="2"/>
    </row>
    <row r="614" customFormat="false" ht="15.75" hidden="false" customHeight="false" outlineLevel="0" collapsed="false">
      <c r="A614" s="2"/>
    </row>
    <row r="615" customFormat="false" ht="15.75" hidden="false" customHeight="false" outlineLevel="0" collapsed="false">
      <c r="A615" s="2"/>
    </row>
    <row r="616" customFormat="false" ht="15.75" hidden="false" customHeight="false" outlineLevel="0" collapsed="false">
      <c r="A616" s="2"/>
    </row>
    <row r="617" customFormat="false" ht="15.75" hidden="false" customHeight="false" outlineLevel="0" collapsed="false">
      <c r="A617" s="2"/>
    </row>
    <row r="618" customFormat="false" ht="15.75" hidden="false" customHeight="false" outlineLevel="0" collapsed="false">
      <c r="A618" s="2"/>
    </row>
    <row r="619" customFormat="false" ht="15.75" hidden="false" customHeight="false" outlineLevel="0" collapsed="false">
      <c r="A619" s="2"/>
    </row>
    <row r="620" customFormat="false" ht="15.75" hidden="false" customHeight="false" outlineLevel="0" collapsed="false">
      <c r="A620" s="2"/>
    </row>
    <row r="621" customFormat="false" ht="15.75" hidden="false" customHeight="false" outlineLevel="0" collapsed="false">
      <c r="A621" s="2"/>
    </row>
    <row r="622" customFormat="false" ht="15.75" hidden="false" customHeight="false" outlineLevel="0" collapsed="false">
      <c r="A622" s="2"/>
    </row>
    <row r="623" customFormat="false" ht="15.75" hidden="false" customHeight="false" outlineLevel="0" collapsed="false">
      <c r="A623" s="2"/>
    </row>
    <row r="624" customFormat="false" ht="15.75" hidden="false" customHeight="false" outlineLevel="0" collapsed="false">
      <c r="A624" s="2"/>
    </row>
    <row r="625" customFormat="false" ht="15.75" hidden="false" customHeight="false" outlineLevel="0" collapsed="false">
      <c r="A625" s="2"/>
    </row>
    <row r="626" customFormat="false" ht="15.75" hidden="false" customHeight="false" outlineLevel="0" collapsed="false">
      <c r="A626" s="2"/>
    </row>
    <row r="627" customFormat="false" ht="15.75" hidden="false" customHeight="false" outlineLevel="0" collapsed="false">
      <c r="A627" s="2"/>
    </row>
    <row r="628" customFormat="false" ht="15.75" hidden="false" customHeight="false" outlineLevel="0" collapsed="false">
      <c r="A628" s="2"/>
    </row>
    <row r="629" customFormat="false" ht="15.75" hidden="false" customHeight="false" outlineLevel="0" collapsed="false">
      <c r="A629" s="2"/>
    </row>
    <row r="630" customFormat="false" ht="15.75" hidden="false" customHeight="false" outlineLevel="0" collapsed="false">
      <c r="A630" s="2"/>
    </row>
    <row r="631" customFormat="false" ht="15.75" hidden="false" customHeight="false" outlineLevel="0" collapsed="false">
      <c r="A631" s="2"/>
    </row>
    <row r="632" customFormat="false" ht="15.75" hidden="false" customHeight="false" outlineLevel="0" collapsed="false">
      <c r="A632" s="2"/>
    </row>
    <row r="633" customFormat="false" ht="15.75" hidden="false" customHeight="false" outlineLevel="0" collapsed="false">
      <c r="A633" s="2"/>
    </row>
    <row r="634" customFormat="false" ht="15.75" hidden="false" customHeight="false" outlineLevel="0" collapsed="false">
      <c r="A634" s="2"/>
    </row>
    <row r="635" customFormat="false" ht="15.75" hidden="false" customHeight="false" outlineLevel="0" collapsed="false">
      <c r="A635" s="2"/>
    </row>
    <row r="636" customFormat="false" ht="15.75" hidden="false" customHeight="false" outlineLevel="0" collapsed="false">
      <c r="A636" s="2"/>
    </row>
    <row r="637" customFormat="false" ht="15.75" hidden="false" customHeight="false" outlineLevel="0" collapsed="false">
      <c r="A637" s="2"/>
    </row>
    <row r="638" customFormat="false" ht="15.75" hidden="false" customHeight="false" outlineLevel="0" collapsed="false">
      <c r="A638" s="2"/>
    </row>
    <row r="639" customFormat="false" ht="15.75" hidden="false" customHeight="false" outlineLevel="0" collapsed="false">
      <c r="A639" s="2"/>
    </row>
    <row r="640" customFormat="false" ht="15.75" hidden="false" customHeight="false" outlineLevel="0" collapsed="false">
      <c r="A640" s="2"/>
    </row>
    <row r="641" customFormat="false" ht="15.75" hidden="false" customHeight="false" outlineLevel="0" collapsed="false">
      <c r="A641" s="2"/>
    </row>
    <row r="642" customFormat="false" ht="15.75" hidden="false" customHeight="false" outlineLevel="0" collapsed="false">
      <c r="A642" s="2"/>
    </row>
    <row r="643" customFormat="false" ht="15.75" hidden="false" customHeight="false" outlineLevel="0" collapsed="false">
      <c r="A643" s="2"/>
    </row>
    <row r="644" customFormat="false" ht="15.75" hidden="false" customHeight="false" outlineLevel="0" collapsed="false">
      <c r="A644" s="2"/>
    </row>
    <row r="645" customFormat="false" ht="15.75" hidden="false" customHeight="false" outlineLevel="0" collapsed="false">
      <c r="A645" s="2"/>
    </row>
    <row r="646" customFormat="false" ht="15.75" hidden="false" customHeight="false" outlineLevel="0" collapsed="false">
      <c r="A646" s="2"/>
    </row>
    <row r="647" customFormat="false" ht="15.75" hidden="false" customHeight="false" outlineLevel="0" collapsed="false">
      <c r="A647" s="2"/>
    </row>
    <row r="648" customFormat="false" ht="15.75" hidden="false" customHeight="false" outlineLevel="0" collapsed="false">
      <c r="A648" s="2"/>
    </row>
    <row r="649" customFormat="false" ht="15.75" hidden="false" customHeight="false" outlineLevel="0" collapsed="false">
      <c r="A649" s="2"/>
    </row>
    <row r="650" customFormat="false" ht="15.75" hidden="false" customHeight="false" outlineLevel="0" collapsed="false">
      <c r="A650" s="2"/>
    </row>
    <row r="651" customFormat="false" ht="15.75" hidden="false" customHeight="false" outlineLevel="0" collapsed="false">
      <c r="A651" s="2"/>
    </row>
    <row r="652" customFormat="false" ht="15.75" hidden="false" customHeight="false" outlineLevel="0" collapsed="false">
      <c r="A652" s="2"/>
    </row>
    <row r="653" customFormat="false" ht="15.75" hidden="false" customHeight="false" outlineLevel="0" collapsed="false">
      <c r="A653" s="2"/>
    </row>
    <row r="654" customFormat="false" ht="15.75" hidden="false" customHeight="false" outlineLevel="0" collapsed="false">
      <c r="A654" s="2"/>
    </row>
    <row r="655" customFormat="false" ht="15.75" hidden="false" customHeight="false" outlineLevel="0" collapsed="false">
      <c r="A655" s="2"/>
    </row>
    <row r="656" customFormat="false" ht="15.75" hidden="false" customHeight="false" outlineLevel="0" collapsed="false">
      <c r="A656" s="2"/>
    </row>
    <row r="657" customFormat="false" ht="15.75" hidden="false" customHeight="false" outlineLevel="0" collapsed="false">
      <c r="A657" s="2"/>
    </row>
    <row r="658" customFormat="false" ht="15.75" hidden="false" customHeight="false" outlineLevel="0" collapsed="false">
      <c r="A658" s="2"/>
    </row>
    <row r="659" customFormat="false" ht="15.75" hidden="false" customHeight="false" outlineLevel="0" collapsed="false">
      <c r="A659" s="2"/>
    </row>
    <row r="660" customFormat="false" ht="15.75" hidden="false" customHeight="false" outlineLevel="0" collapsed="false">
      <c r="A660" s="2"/>
    </row>
    <row r="661" customFormat="false" ht="15.75" hidden="false" customHeight="false" outlineLevel="0" collapsed="false">
      <c r="A661" s="2"/>
    </row>
    <row r="662" customFormat="false" ht="15.75" hidden="false" customHeight="false" outlineLevel="0" collapsed="false">
      <c r="A662" s="2"/>
    </row>
    <row r="663" customFormat="false" ht="15.75" hidden="false" customHeight="false" outlineLevel="0" collapsed="false">
      <c r="A663" s="2"/>
    </row>
    <row r="664" customFormat="false" ht="15.75" hidden="false" customHeight="false" outlineLevel="0" collapsed="false">
      <c r="A664" s="2"/>
    </row>
    <row r="665" customFormat="false" ht="15.75" hidden="false" customHeight="false" outlineLevel="0" collapsed="false">
      <c r="A665" s="2"/>
    </row>
    <row r="666" customFormat="false" ht="15.75" hidden="false" customHeight="false" outlineLevel="0" collapsed="false">
      <c r="A666" s="2"/>
    </row>
    <row r="667" customFormat="false" ht="15.75" hidden="false" customHeight="false" outlineLevel="0" collapsed="false">
      <c r="A667" s="2"/>
    </row>
    <row r="668" customFormat="false" ht="15.75" hidden="false" customHeight="false" outlineLevel="0" collapsed="false">
      <c r="A668" s="2"/>
    </row>
    <row r="669" customFormat="false" ht="15.75" hidden="false" customHeight="false" outlineLevel="0" collapsed="false">
      <c r="A669" s="2"/>
    </row>
    <row r="670" customFormat="false" ht="15.75" hidden="false" customHeight="false" outlineLevel="0" collapsed="false">
      <c r="A670" s="2"/>
    </row>
    <row r="671" customFormat="false" ht="15.75" hidden="false" customHeight="false" outlineLevel="0" collapsed="false">
      <c r="A671" s="2"/>
    </row>
    <row r="672" customFormat="false" ht="15.75" hidden="false" customHeight="false" outlineLevel="0" collapsed="false">
      <c r="A672" s="2"/>
    </row>
    <row r="673" customFormat="false" ht="15.75" hidden="false" customHeight="false" outlineLevel="0" collapsed="false">
      <c r="A673" s="2"/>
    </row>
    <row r="674" customFormat="false" ht="15.75" hidden="false" customHeight="false" outlineLevel="0" collapsed="false">
      <c r="A674" s="2"/>
    </row>
    <row r="675" customFormat="false" ht="15.75" hidden="false" customHeight="false" outlineLevel="0" collapsed="false">
      <c r="A675" s="2"/>
    </row>
    <row r="676" customFormat="false" ht="15.75" hidden="false" customHeight="false" outlineLevel="0" collapsed="false">
      <c r="A676" s="2"/>
    </row>
    <row r="677" customFormat="false" ht="15.75" hidden="false" customHeight="false" outlineLevel="0" collapsed="false">
      <c r="A677" s="2"/>
    </row>
    <row r="678" customFormat="false" ht="15.75" hidden="false" customHeight="false" outlineLevel="0" collapsed="false">
      <c r="A678" s="2"/>
    </row>
    <row r="679" customFormat="false" ht="15.75" hidden="false" customHeight="false" outlineLevel="0" collapsed="false">
      <c r="A679" s="2"/>
    </row>
    <row r="680" customFormat="false" ht="15.75" hidden="false" customHeight="false" outlineLevel="0" collapsed="false">
      <c r="A680" s="2"/>
    </row>
    <row r="681" customFormat="false" ht="15.75" hidden="false" customHeight="false" outlineLevel="0" collapsed="false">
      <c r="A681" s="2"/>
    </row>
    <row r="682" customFormat="false" ht="15.75" hidden="false" customHeight="false" outlineLevel="0" collapsed="false">
      <c r="A682" s="2"/>
    </row>
    <row r="683" customFormat="false" ht="15.75" hidden="false" customHeight="false" outlineLevel="0" collapsed="false">
      <c r="A683" s="2"/>
    </row>
    <row r="684" customFormat="false" ht="15.75" hidden="false" customHeight="false" outlineLevel="0" collapsed="false">
      <c r="A684" s="2"/>
    </row>
    <row r="685" customFormat="false" ht="15.75" hidden="false" customHeight="false" outlineLevel="0" collapsed="false">
      <c r="A685" s="2"/>
    </row>
    <row r="686" customFormat="false" ht="15.75" hidden="false" customHeight="false" outlineLevel="0" collapsed="false">
      <c r="A686" s="2"/>
    </row>
    <row r="687" customFormat="false" ht="15.75" hidden="false" customHeight="false" outlineLevel="0" collapsed="false">
      <c r="A687" s="2"/>
    </row>
    <row r="688" customFormat="false" ht="15.75" hidden="false" customHeight="false" outlineLevel="0" collapsed="false">
      <c r="A688" s="2"/>
    </row>
    <row r="689" customFormat="false" ht="15.75" hidden="false" customHeight="false" outlineLevel="0" collapsed="false">
      <c r="A689" s="2"/>
    </row>
    <row r="690" customFormat="false" ht="15.75" hidden="false" customHeight="false" outlineLevel="0" collapsed="false">
      <c r="A690" s="2"/>
    </row>
    <row r="691" customFormat="false" ht="15.75" hidden="false" customHeight="false" outlineLevel="0" collapsed="false">
      <c r="A691" s="2"/>
    </row>
    <row r="692" customFormat="false" ht="15.75" hidden="false" customHeight="false" outlineLevel="0" collapsed="false">
      <c r="A692" s="2"/>
    </row>
    <row r="693" customFormat="false" ht="15.75" hidden="false" customHeight="false" outlineLevel="0" collapsed="false">
      <c r="A693" s="2"/>
    </row>
    <row r="694" customFormat="false" ht="15.75" hidden="false" customHeight="false" outlineLevel="0" collapsed="false">
      <c r="A694" s="2"/>
    </row>
    <row r="695" customFormat="false" ht="15.75" hidden="false" customHeight="false" outlineLevel="0" collapsed="false">
      <c r="A695" s="2"/>
    </row>
    <row r="696" customFormat="false" ht="15.75" hidden="false" customHeight="false" outlineLevel="0" collapsed="false">
      <c r="A696" s="2"/>
    </row>
    <row r="697" customFormat="false" ht="15.75" hidden="false" customHeight="false" outlineLevel="0" collapsed="false">
      <c r="A697" s="2"/>
    </row>
    <row r="698" customFormat="false" ht="15.75" hidden="false" customHeight="false" outlineLevel="0" collapsed="false">
      <c r="A698" s="2"/>
    </row>
    <row r="699" customFormat="false" ht="15.75" hidden="false" customHeight="false" outlineLevel="0" collapsed="false">
      <c r="A699" s="2"/>
    </row>
    <row r="700" customFormat="false" ht="15.75" hidden="false" customHeight="false" outlineLevel="0" collapsed="false">
      <c r="A700" s="2"/>
    </row>
    <row r="701" customFormat="false" ht="15.75" hidden="false" customHeight="false" outlineLevel="0" collapsed="false">
      <c r="A701" s="2"/>
    </row>
    <row r="702" customFormat="false" ht="15.75" hidden="false" customHeight="false" outlineLevel="0" collapsed="false">
      <c r="A702" s="2"/>
    </row>
    <row r="703" customFormat="false" ht="15.75" hidden="false" customHeight="false" outlineLevel="0" collapsed="false">
      <c r="A703" s="2"/>
    </row>
    <row r="704" customFormat="false" ht="15.75" hidden="false" customHeight="false" outlineLevel="0" collapsed="false">
      <c r="A704" s="2"/>
    </row>
    <row r="705" customFormat="false" ht="15.75" hidden="false" customHeight="false" outlineLevel="0" collapsed="false">
      <c r="A705" s="2"/>
    </row>
    <row r="706" customFormat="false" ht="15.75" hidden="false" customHeight="false" outlineLevel="0" collapsed="false">
      <c r="A706" s="2"/>
    </row>
    <row r="707" customFormat="false" ht="15.75" hidden="false" customHeight="false" outlineLevel="0" collapsed="false">
      <c r="A707" s="2"/>
    </row>
    <row r="708" customFormat="false" ht="15.75" hidden="false" customHeight="false" outlineLevel="0" collapsed="false">
      <c r="A708" s="2"/>
    </row>
    <row r="709" customFormat="false" ht="15.75" hidden="false" customHeight="false" outlineLevel="0" collapsed="false">
      <c r="A709" s="2"/>
    </row>
    <row r="710" customFormat="false" ht="15.75" hidden="false" customHeight="false" outlineLevel="0" collapsed="false">
      <c r="A710" s="2"/>
    </row>
    <row r="711" customFormat="false" ht="15.75" hidden="false" customHeight="false" outlineLevel="0" collapsed="false">
      <c r="A711" s="2"/>
    </row>
    <row r="712" customFormat="false" ht="15.75" hidden="false" customHeight="false" outlineLevel="0" collapsed="false">
      <c r="A712" s="2"/>
    </row>
    <row r="713" customFormat="false" ht="15.75" hidden="false" customHeight="false" outlineLevel="0" collapsed="false">
      <c r="A713" s="2"/>
    </row>
    <row r="714" customFormat="false" ht="15.75" hidden="false" customHeight="false" outlineLevel="0" collapsed="false">
      <c r="A714" s="2"/>
    </row>
    <row r="715" customFormat="false" ht="15.75" hidden="false" customHeight="false" outlineLevel="0" collapsed="false">
      <c r="A715" s="2"/>
    </row>
    <row r="716" customFormat="false" ht="15.75" hidden="false" customHeight="false" outlineLevel="0" collapsed="false">
      <c r="A716" s="2"/>
    </row>
    <row r="717" customFormat="false" ht="15.75" hidden="false" customHeight="false" outlineLevel="0" collapsed="false">
      <c r="A717" s="2"/>
    </row>
    <row r="718" customFormat="false" ht="15.75" hidden="false" customHeight="false" outlineLevel="0" collapsed="false">
      <c r="A718" s="2"/>
    </row>
    <row r="719" customFormat="false" ht="15.75" hidden="false" customHeight="false" outlineLevel="0" collapsed="false">
      <c r="A719" s="2"/>
    </row>
    <row r="720" customFormat="false" ht="15.75" hidden="false" customHeight="false" outlineLevel="0" collapsed="false">
      <c r="A720" s="2"/>
    </row>
    <row r="721" customFormat="false" ht="15.75" hidden="false" customHeight="false" outlineLevel="0" collapsed="false">
      <c r="A721" s="2"/>
    </row>
    <row r="722" customFormat="false" ht="15.75" hidden="false" customHeight="false" outlineLevel="0" collapsed="false">
      <c r="A722" s="2"/>
    </row>
    <row r="723" customFormat="false" ht="15.75" hidden="false" customHeight="false" outlineLevel="0" collapsed="false">
      <c r="A723" s="2"/>
    </row>
    <row r="724" customFormat="false" ht="15.75" hidden="false" customHeight="false" outlineLevel="0" collapsed="false">
      <c r="A724" s="2"/>
    </row>
    <row r="725" customFormat="false" ht="15.75" hidden="false" customHeight="false" outlineLevel="0" collapsed="false">
      <c r="A725" s="2"/>
    </row>
    <row r="726" customFormat="false" ht="15.75" hidden="false" customHeight="false" outlineLevel="0" collapsed="false">
      <c r="A726" s="2"/>
    </row>
    <row r="727" customFormat="false" ht="15.75" hidden="false" customHeight="false" outlineLevel="0" collapsed="false">
      <c r="A727" s="2"/>
    </row>
    <row r="728" customFormat="false" ht="15.75" hidden="false" customHeight="false" outlineLevel="0" collapsed="false">
      <c r="A728" s="2"/>
    </row>
    <row r="729" customFormat="false" ht="15.75" hidden="false" customHeight="false" outlineLevel="0" collapsed="false">
      <c r="A729" s="2"/>
    </row>
    <row r="730" customFormat="false" ht="15.75" hidden="false" customHeight="false" outlineLevel="0" collapsed="false">
      <c r="A730" s="2"/>
    </row>
    <row r="731" customFormat="false" ht="15.75" hidden="false" customHeight="false" outlineLevel="0" collapsed="false">
      <c r="A731" s="2"/>
    </row>
    <row r="732" customFormat="false" ht="15.75" hidden="false" customHeight="false" outlineLevel="0" collapsed="false">
      <c r="A732" s="2"/>
    </row>
    <row r="733" customFormat="false" ht="15.75" hidden="false" customHeight="false" outlineLevel="0" collapsed="false">
      <c r="A733" s="2"/>
    </row>
    <row r="734" customFormat="false" ht="15.75" hidden="false" customHeight="false" outlineLevel="0" collapsed="false">
      <c r="A734" s="2"/>
    </row>
    <row r="735" customFormat="false" ht="15.75" hidden="false" customHeight="false" outlineLevel="0" collapsed="false">
      <c r="A735" s="2"/>
    </row>
    <row r="736" customFormat="false" ht="15.75" hidden="false" customHeight="false" outlineLevel="0" collapsed="false">
      <c r="A736" s="2"/>
    </row>
    <row r="737" customFormat="false" ht="15.75" hidden="false" customHeight="false" outlineLevel="0" collapsed="false">
      <c r="A737" s="2"/>
    </row>
    <row r="738" customFormat="false" ht="15.75" hidden="false" customHeight="false" outlineLevel="0" collapsed="false">
      <c r="A738" s="2"/>
    </row>
    <row r="739" customFormat="false" ht="15.75" hidden="false" customHeight="false" outlineLevel="0" collapsed="false">
      <c r="A739" s="2"/>
    </row>
    <row r="740" customFormat="false" ht="15.75" hidden="false" customHeight="false" outlineLevel="0" collapsed="false">
      <c r="A740" s="2"/>
    </row>
    <row r="741" customFormat="false" ht="15.75" hidden="false" customHeight="false" outlineLevel="0" collapsed="false">
      <c r="A741" s="2"/>
    </row>
    <row r="742" customFormat="false" ht="15.75" hidden="false" customHeight="false" outlineLevel="0" collapsed="false">
      <c r="A742" s="2"/>
    </row>
    <row r="743" customFormat="false" ht="15.75" hidden="false" customHeight="false" outlineLevel="0" collapsed="false">
      <c r="A743" s="2"/>
    </row>
    <row r="744" customFormat="false" ht="15.75" hidden="false" customHeight="false" outlineLevel="0" collapsed="false">
      <c r="A744" s="2"/>
    </row>
    <row r="745" customFormat="false" ht="15.75" hidden="false" customHeight="false" outlineLevel="0" collapsed="false">
      <c r="A745" s="2"/>
    </row>
    <row r="746" customFormat="false" ht="15.75" hidden="false" customHeight="false" outlineLevel="0" collapsed="false">
      <c r="A746" s="2"/>
    </row>
    <row r="747" customFormat="false" ht="15.75" hidden="false" customHeight="false" outlineLevel="0" collapsed="false">
      <c r="A747" s="2"/>
    </row>
    <row r="748" customFormat="false" ht="15.75" hidden="false" customHeight="false" outlineLevel="0" collapsed="false">
      <c r="A748" s="2"/>
    </row>
    <row r="749" customFormat="false" ht="15.75" hidden="false" customHeight="false" outlineLevel="0" collapsed="false">
      <c r="A749" s="2"/>
    </row>
    <row r="750" customFormat="false" ht="15.75" hidden="false" customHeight="false" outlineLevel="0" collapsed="false">
      <c r="A750" s="2"/>
    </row>
    <row r="751" customFormat="false" ht="15.75" hidden="false" customHeight="false" outlineLevel="0" collapsed="false">
      <c r="A751" s="2"/>
    </row>
    <row r="752" customFormat="false" ht="15.75" hidden="false" customHeight="false" outlineLevel="0" collapsed="false">
      <c r="A752" s="2"/>
    </row>
    <row r="753" customFormat="false" ht="15.75" hidden="false" customHeight="false" outlineLevel="0" collapsed="false">
      <c r="A753" s="2"/>
    </row>
    <row r="754" customFormat="false" ht="15.75" hidden="false" customHeight="false" outlineLevel="0" collapsed="false">
      <c r="A754" s="2"/>
    </row>
    <row r="755" customFormat="false" ht="15.75" hidden="false" customHeight="false" outlineLevel="0" collapsed="false">
      <c r="A755" s="2"/>
    </row>
    <row r="756" customFormat="false" ht="15.75" hidden="false" customHeight="false" outlineLevel="0" collapsed="false">
      <c r="A756" s="2"/>
    </row>
    <row r="757" customFormat="false" ht="15.75" hidden="false" customHeight="false" outlineLevel="0" collapsed="false">
      <c r="A757" s="2"/>
    </row>
    <row r="758" customFormat="false" ht="15.75" hidden="false" customHeight="false" outlineLevel="0" collapsed="false">
      <c r="A758" s="2"/>
    </row>
    <row r="759" customFormat="false" ht="15.75" hidden="false" customHeight="false" outlineLevel="0" collapsed="false">
      <c r="A759" s="2"/>
    </row>
    <row r="760" customFormat="false" ht="15.75" hidden="false" customHeight="false" outlineLevel="0" collapsed="false">
      <c r="A760" s="2"/>
    </row>
    <row r="761" customFormat="false" ht="15.75" hidden="false" customHeight="false" outlineLevel="0" collapsed="false">
      <c r="A761" s="2"/>
    </row>
    <row r="762" customFormat="false" ht="15.75" hidden="false" customHeight="false" outlineLevel="0" collapsed="false">
      <c r="A762" s="2"/>
    </row>
    <row r="763" customFormat="false" ht="15.75" hidden="false" customHeight="false" outlineLevel="0" collapsed="false">
      <c r="A763" s="2"/>
    </row>
    <row r="764" customFormat="false" ht="15.75" hidden="false" customHeight="false" outlineLevel="0" collapsed="false">
      <c r="A764" s="2"/>
    </row>
    <row r="765" customFormat="false" ht="15.75" hidden="false" customHeight="false" outlineLevel="0" collapsed="false">
      <c r="A765" s="2"/>
    </row>
    <row r="766" customFormat="false" ht="15.75" hidden="false" customHeight="false" outlineLevel="0" collapsed="false">
      <c r="A766" s="2"/>
    </row>
    <row r="767" customFormat="false" ht="15.75" hidden="false" customHeight="false" outlineLevel="0" collapsed="false">
      <c r="A767" s="2"/>
    </row>
    <row r="768" customFormat="false" ht="15.75" hidden="false" customHeight="false" outlineLevel="0" collapsed="false">
      <c r="A768" s="2"/>
    </row>
    <row r="769" customFormat="false" ht="15.75" hidden="false" customHeight="false" outlineLevel="0" collapsed="false">
      <c r="A769" s="2"/>
    </row>
    <row r="770" customFormat="false" ht="15.75" hidden="false" customHeight="false" outlineLevel="0" collapsed="false">
      <c r="A770" s="2"/>
    </row>
    <row r="771" customFormat="false" ht="15.75" hidden="false" customHeight="false" outlineLevel="0" collapsed="false">
      <c r="A771" s="2"/>
    </row>
    <row r="772" customFormat="false" ht="15.75" hidden="false" customHeight="false" outlineLevel="0" collapsed="false">
      <c r="A772" s="2"/>
    </row>
    <row r="773" customFormat="false" ht="15.75" hidden="false" customHeight="false" outlineLevel="0" collapsed="false">
      <c r="A773" s="2"/>
    </row>
    <row r="774" customFormat="false" ht="15.75" hidden="false" customHeight="false" outlineLevel="0" collapsed="false">
      <c r="A774" s="2"/>
    </row>
    <row r="775" customFormat="false" ht="15.75" hidden="false" customHeight="false" outlineLevel="0" collapsed="false">
      <c r="A775" s="2"/>
    </row>
    <row r="776" customFormat="false" ht="15.75" hidden="false" customHeight="false" outlineLevel="0" collapsed="false">
      <c r="A776" s="2"/>
    </row>
    <row r="777" customFormat="false" ht="15.75" hidden="false" customHeight="false" outlineLevel="0" collapsed="false">
      <c r="A777" s="2"/>
    </row>
    <row r="778" customFormat="false" ht="15.75" hidden="false" customHeight="false" outlineLevel="0" collapsed="false">
      <c r="A778" s="2"/>
    </row>
    <row r="779" customFormat="false" ht="15.75" hidden="false" customHeight="false" outlineLevel="0" collapsed="false">
      <c r="A779" s="2"/>
    </row>
    <row r="780" customFormat="false" ht="15.75" hidden="false" customHeight="false" outlineLevel="0" collapsed="false">
      <c r="A780" s="2"/>
    </row>
    <row r="781" customFormat="false" ht="15.75" hidden="false" customHeight="false" outlineLevel="0" collapsed="false">
      <c r="A781" s="2"/>
    </row>
    <row r="782" customFormat="false" ht="15.75" hidden="false" customHeight="false" outlineLevel="0" collapsed="false">
      <c r="A782" s="2"/>
    </row>
    <row r="783" customFormat="false" ht="15.75" hidden="false" customHeight="false" outlineLevel="0" collapsed="false">
      <c r="A783" s="2"/>
    </row>
    <row r="784" customFormat="false" ht="15.75" hidden="false" customHeight="false" outlineLevel="0" collapsed="false">
      <c r="A784" s="2"/>
    </row>
    <row r="785" customFormat="false" ht="15.75" hidden="false" customHeight="false" outlineLevel="0" collapsed="false">
      <c r="A785" s="2"/>
    </row>
    <row r="786" customFormat="false" ht="15.75" hidden="false" customHeight="false" outlineLevel="0" collapsed="false">
      <c r="A786" s="2"/>
    </row>
    <row r="787" customFormat="false" ht="15.75" hidden="false" customHeight="false" outlineLevel="0" collapsed="false">
      <c r="A787" s="2"/>
    </row>
    <row r="788" customFormat="false" ht="15.75" hidden="false" customHeight="false" outlineLevel="0" collapsed="false">
      <c r="A788" s="2"/>
    </row>
    <row r="789" customFormat="false" ht="15.75" hidden="false" customHeight="false" outlineLevel="0" collapsed="false">
      <c r="A789" s="2"/>
    </row>
    <row r="790" customFormat="false" ht="15.75" hidden="false" customHeight="false" outlineLevel="0" collapsed="false">
      <c r="A790" s="2"/>
    </row>
    <row r="791" customFormat="false" ht="15.75" hidden="false" customHeight="false" outlineLevel="0" collapsed="false">
      <c r="A791" s="2"/>
    </row>
    <row r="792" customFormat="false" ht="15.75" hidden="false" customHeight="false" outlineLevel="0" collapsed="false">
      <c r="A792" s="2"/>
    </row>
    <row r="793" customFormat="false" ht="15.75" hidden="false" customHeight="false" outlineLevel="0" collapsed="false">
      <c r="A793" s="2"/>
    </row>
    <row r="794" customFormat="false" ht="15.75" hidden="false" customHeight="false" outlineLevel="0" collapsed="false">
      <c r="A794" s="2"/>
    </row>
    <row r="795" customFormat="false" ht="15.75" hidden="false" customHeight="false" outlineLevel="0" collapsed="false">
      <c r="A795" s="2"/>
    </row>
    <row r="796" customFormat="false" ht="15.75" hidden="false" customHeight="false" outlineLevel="0" collapsed="false">
      <c r="A796" s="2"/>
    </row>
    <row r="797" customFormat="false" ht="15.75" hidden="false" customHeight="false" outlineLevel="0" collapsed="false">
      <c r="A797" s="2"/>
    </row>
    <row r="798" customFormat="false" ht="15.75" hidden="false" customHeight="false" outlineLevel="0" collapsed="false">
      <c r="A798" s="2"/>
    </row>
    <row r="799" customFormat="false" ht="15.75" hidden="false" customHeight="false" outlineLevel="0" collapsed="false">
      <c r="A799" s="2"/>
    </row>
    <row r="800" customFormat="false" ht="15.75" hidden="false" customHeight="false" outlineLevel="0" collapsed="false">
      <c r="A800" s="2"/>
    </row>
    <row r="801" customFormat="false" ht="15.75" hidden="false" customHeight="false" outlineLevel="0" collapsed="false">
      <c r="A801" s="2"/>
    </row>
    <row r="802" customFormat="false" ht="15.75" hidden="false" customHeight="false" outlineLevel="0" collapsed="false">
      <c r="A802" s="2"/>
    </row>
    <row r="803" customFormat="false" ht="15.75" hidden="false" customHeight="false" outlineLevel="0" collapsed="false">
      <c r="A803" s="2"/>
    </row>
    <row r="804" customFormat="false" ht="15.75" hidden="false" customHeight="false" outlineLevel="0" collapsed="false">
      <c r="A804" s="2"/>
    </row>
    <row r="805" customFormat="false" ht="15.75" hidden="false" customHeight="false" outlineLevel="0" collapsed="false">
      <c r="A805" s="2"/>
    </row>
    <row r="806" customFormat="false" ht="15.75" hidden="false" customHeight="false" outlineLevel="0" collapsed="false">
      <c r="A806" s="2"/>
    </row>
    <row r="807" customFormat="false" ht="15.75" hidden="false" customHeight="false" outlineLevel="0" collapsed="false">
      <c r="A807" s="2"/>
    </row>
    <row r="808" customFormat="false" ht="15.75" hidden="false" customHeight="false" outlineLevel="0" collapsed="false">
      <c r="A808" s="2"/>
    </row>
    <row r="809" customFormat="false" ht="15.75" hidden="false" customHeight="false" outlineLevel="0" collapsed="false">
      <c r="A809" s="2"/>
    </row>
    <row r="810" customFormat="false" ht="15.75" hidden="false" customHeight="false" outlineLevel="0" collapsed="false">
      <c r="A810" s="2"/>
    </row>
    <row r="811" customFormat="false" ht="15.75" hidden="false" customHeight="false" outlineLevel="0" collapsed="false">
      <c r="A811" s="2"/>
    </row>
    <row r="812" customFormat="false" ht="15.75" hidden="false" customHeight="false" outlineLevel="0" collapsed="false">
      <c r="A812" s="2"/>
    </row>
    <row r="813" customFormat="false" ht="15.75" hidden="false" customHeight="false" outlineLevel="0" collapsed="false">
      <c r="A813" s="2"/>
    </row>
    <row r="814" customFormat="false" ht="15.75" hidden="false" customHeight="false" outlineLevel="0" collapsed="false">
      <c r="A814" s="2"/>
    </row>
    <row r="815" customFormat="false" ht="15.75" hidden="false" customHeight="false" outlineLevel="0" collapsed="false">
      <c r="A815" s="2"/>
    </row>
    <row r="816" customFormat="false" ht="15.75" hidden="false" customHeight="false" outlineLevel="0" collapsed="false">
      <c r="A816" s="2"/>
    </row>
    <row r="817" customFormat="false" ht="15.75" hidden="false" customHeight="false" outlineLevel="0" collapsed="false">
      <c r="A817" s="2"/>
    </row>
    <row r="818" customFormat="false" ht="15.75" hidden="false" customHeight="false" outlineLevel="0" collapsed="false">
      <c r="A818" s="2"/>
    </row>
    <row r="819" customFormat="false" ht="15.75" hidden="false" customHeight="false" outlineLevel="0" collapsed="false">
      <c r="A819" s="2"/>
    </row>
    <row r="820" customFormat="false" ht="15.75" hidden="false" customHeight="false" outlineLevel="0" collapsed="false">
      <c r="A820" s="2"/>
    </row>
    <row r="821" customFormat="false" ht="15.75" hidden="false" customHeight="false" outlineLevel="0" collapsed="false">
      <c r="A821" s="2"/>
    </row>
    <row r="822" customFormat="false" ht="15.75" hidden="false" customHeight="false" outlineLevel="0" collapsed="false">
      <c r="A822" s="2"/>
    </row>
    <row r="823" customFormat="false" ht="15.75" hidden="false" customHeight="false" outlineLevel="0" collapsed="false">
      <c r="A823" s="2"/>
    </row>
    <row r="824" customFormat="false" ht="15.75" hidden="false" customHeight="false" outlineLevel="0" collapsed="false">
      <c r="A824" s="2"/>
    </row>
    <row r="825" customFormat="false" ht="15.75" hidden="false" customHeight="false" outlineLevel="0" collapsed="false">
      <c r="A825" s="2"/>
    </row>
    <row r="826" customFormat="false" ht="15.75" hidden="false" customHeight="false" outlineLevel="0" collapsed="false">
      <c r="A826" s="2"/>
    </row>
    <row r="827" customFormat="false" ht="15.75" hidden="false" customHeight="false" outlineLevel="0" collapsed="false">
      <c r="A827" s="2"/>
    </row>
    <row r="828" customFormat="false" ht="15.75" hidden="false" customHeight="false" outlineLevel="0" collapsed="false">
      <c r="A828" s="2"/>
    </row>
    <row r="829" customFormat="false" ht="15.75" hidden="false" customHeight="false" outlineLevel="0" collapsed="false">
      <c r="A829" s="2"/>
    </row>
    <row r="830" customFormat="false" ht="15.75" hidden="false" customHeight="false" outlineLevel="0" collapsed="false">
      <c r="A830" s="2"/>
    </row>
    <row r="831" customFormat="false" ht="15.75" hidden="false" customHeight="false" outlineLevel="0" collapsed="false">
      <c r="A831" s="2"/>
    </row>
    <row r="832" customFormat="false" ht="15.75" hidden="false" customHeight="false" outlineLevel="0" collapsed="false">
      <c r="A832" s="2"/>
    </row>
    <row r="833" customFormat="false" ht="15.75" hidden="false" customHeight="false" outlineLevel="0" collapsed="false">
      <c r="A833" s="2"/>
    </row>
    <row r="834" customFormat="false" ht="15.75" hidden="false" customHeight="false" outlineLevel="0" collapsed="false">
      <c r="A834" s="2"/>
    </row>
    <row r="835" customFormat="false" ht="15.75" hidden="false" customHeight="false" outlineLevel="0" collapsed="false">
      <c r="A835" s="2"/>
    </row>
    <row r="836" customFormat="false" ht="15.75" hidden="false" customHeight="false" outlineLevel="0" collapsed="false">
      <c r="A836" s="2"/>
    </row>
    <row r="837" customFormat="false" ht="15.75" hidden="false" customHeight="false" outlineLevel="0" collapsed="false">
      <c r="A837" s="2"/>
    </row>
    <row r="838" customFormat="false" ht="15.75" hidden="false" customHeight="false" outlineLevel="0" collapsed="false">
      <c r="A838" s="2"/>
    </row>
    <row r="839" customFormat="false" ht="15.75" hidden="false" customHeight="false" outlineLevel="0" collapsed="false">
      <c r="A839" s="2"/>
    </row>
    <row r="840" customFormat="false" ht="15.75" hidden="false" customHeight="false" outlineLevel="0" collapsed="false">
      <c r="A840" s="2"/>
    </row>
    <row r="841" customFormat="false" ht="15.75" hidden="false" customHeight="false" outlineLevel="0" collapsed="false">
      <c r="A841" s="2"/>
    </row>
    <row r="842" customFormat="false" ht="15.75" hidden="false" customHeight="false" outlineLevel="0" collapsed="false">
      <c r="A842" s="2"/>
    </row>
    <row r="843" customFormat="false" ht="15.75" hidden="false" customHeight="false" outlineLevel="0" collapsed="false">
      <c r="A843" s="2"/>
    </row>
    <row r="844" customFormat="false" ht="15.75" hidden="false" customHeight="false" outlineLevel="0" collapsed="false">
      <c r="A844" s="2"/>
    </row>
    <row r="845" customFormat="false" ht="15.75" hidden="false" customHeight="false" outlineLevel="0" collapsed="false">
      <c r="A845" s="2"/>
    </row>
    <row r="846" customFormat="false" ht="15.75" hidden="false" customHeight="false" outlineLevel="0" collapsed="false">
      <c r="A846" s="2"/>
    </row>
    <row r="847" customFormat="false" ht="15.75" hidden="false" customHeight="false" outlineLevel="0" collapsed="false">
      <c r="A847" s="2"/>
    </row>
    <row r="848" customFormat="false" ht="15.75" hidden="false" customHeight="false" outlineLevel="0" collapsed="false">
      <c r="A848" s="2"/>
    </row>
    <row r="849" customFormat="false" ht="15.75" hidden="false" customHeight="false" outlineLevel="0" collapsed="false">
      <c r="A849" s="2"/>
    </row>
    <row r="850" customFormat="false" ht="15.75" hidden="false" customHeight="false" outlineLevel="0" collapsed="false">
      <c r="A850" s="2"/>
    </row>
    <row r="851" customFormat="false" ht="15.75" hidden="false" customHeight="false" outlineLevel="0" collapsed="false">
      <c r="A851" s="2"/>
    </row>
    <row r="852" customFormat="false" ht="15.75" hidden="false" customHeight="false" outlineLevel="0" collapsed="false">
      <c r="A852" s="2"/>
    </row>
    <row r="853" customFormat="false" ht="15.75" hidden="false" customHeight="false" outlineLevel="0" collapsed="false">
      <c r="A853" s="2"/>
    </row>
    <row r="854" customFormat="false" ht="15.75" hidden="false" customHeight="false" outlineLevel="0" collapsed="false">
      <c r="A854" s="2"/>
    </row>
    <row r="855" customFormat="false" ht="15.75" hidden="false" customHeight="false" outlineLevel="0" collapsed="false">
      <c r="A855" s="2"/>
    </row>
    <row r="856" customFormat="false" ht="15.75" hidden="false" customHeight="false" outlineLevel="0" collapsed="false">
      <c r="A856" s="2"/>
    </row>
    <row r="857" customFormat="false" ht="15.75" hidden="false" customHeight="false" outlineLevel="0" collapsed="false">
      <c r="A857" s="2"/>
    </row>
    <row r="858" customFormat="false" ht="15.75" hidden="false" customHeight="false" outlineLevel="0" collapsed="false">
      <c r="A858" s="2"/>
    </row>
    <row r="859" customFormat="false" ht="15.75" hidden="false" customHeight="false" outlineLevel="0" collapsed="false">
      <c r="A859" s="2"/>
    </row>
    <row r="860" customFormat="false" ht="15.75" hidden="false" customHeight="false" outlineLevel="0" collapsed="false">
      <c r="A860" s="2"/>
    </row>
    <row r="861" customFormat="false" ht="15.75" hidden="false" customHeight="false" outlineLevel="0" collapsed="false">
      <c r="A861" s="2"/>
    </row>
    <row r="862" customFormat="false" ht="15.75" hidden="false" customHeight="false" outlineLevel="0" collapsed="false">
      <c r="A862" s="2"/>
    </row>
    <row r="863" customFormat="false" ht="15.75" hidden="false" customHeight="false" outlineLevel="0" collapsed="false">
      <c r="A863" s="2"/>
    </row>
    <row r="864" customFormat="false" ht="15.75" hidden="false" customHeight="false" outlineLevel="0" collapsed="false">
      <c r="A864" s="2"/>
    </row>
    <row r="865" customFormat="false" ht="15.75" hidden="false" customHeight="false" outlineLevel="0" collapsed="false">
      <c r="A865" s="2"/>
    </row>
    <row r="866" customFormat="false" ht="15.75" hidden="false" customHeight="false" outlineLevel="0" collapsed="false">
      <c r="A866" s="2"/>
    </row>
    <row r="867" customFormat="false" ht="15.75" hidden="false" customHeight="false" outlineLevel="0" collapsed="false">
      <c r="A867" s="2"/>
    </row>
    <row r="868" customFormat="false" ht="15.75" hidden="false" customHeight="false" outlineLevel="0" collapsed="false">
      <c r="A868" s="2"/>
    </row>
    <row r="869" customFormat="false" ht="15.75" hidden="false" customHeight="false" outlineLevel="0" collapsed="false">
      <c r="A869" s="2"/>
    </row>
    <row r="870" customFormat="false" ht="15.75" hidden="false" customHeight="false" outlineLevel="0" collapsed="false">
      <c r="A870" s="2"/>
    </row>
    <row r="871" customFormat="false" ht="15.75" hidden="false" customHeight="false" outlineLevel="0" collapsed="false">
      <c r="A871" s="2"/>
    </row>
    <row r="872" customFormat="false" ht="15.75" hidden="false" customHeight="false" outlineLevel="0" collapsed="false">
      <c r="A872" s="2"/>
    </row>
    <row r="873" customFormat="false" ht="15.75" hidden="false" customHeight="false" outlineLevel="0" collapsed="false">
      <c r="A873" s="2"/>
    </row>
    <row r="874" customFormat="false" ht="15.75" hidden="false" customHeight="false" outlineLevel="0" collapsed="false">
      <c r="A874" s="2"/>
    </row>
    <row r="875" customFormat="false" ht="15.75" hidden="false" customHeight="false" outlineLevel="0" collapsed="false">
      <c r="A875" s="2"/>
    </row>
    <row r="876" customFormat="false" ht="15.75" hidden="false" customHeight="false" outlineLevel="0" collapsed="false">
      <c r="A876" s="2"/>
    </row>
    <row r="877" customFormat="false" ht="15.75" hidden="false" customHeight="false" outlineLevel="0" collapsed="false">
      <c r="A877" s="2"/>
    </row>
    <row r="878" customFormat="false" ht="15.75" hidden="false" customHeight="false" outlineLevel="0" collapsed="false">
      <c r="A878" s="2"/>
    </row>
    <row r="879" customFormat="false" ht="15.75" hidden="false" customHeight="false" outlineLevel="0" collapsed="false">
      <c r="A879" s="2"/>
    </row>
    <row r="880" customFormat="false" ht="15.75" hidden="false" customHeight="false" outlineLevel="0" collapsed="false">
      <c r="A880" s="2"/>
    </row>
    <row r="881" customFormat="false" ht="15.75" hidden="false" customHeight="false" outlineLevel="0" collapsed="false">
      <c r="A881" s="2"/>
    </row>
    <row r="882" customFormat="false" ht="15.75" hidden="false" customHeight="false" outlineLevel="0" collapsed="false">
      <c r="A882" s="2"/>
    </row>
    <row r="883" customFormat="false" ht="15.75" hidden="false" customHeight="false" outlineLevel="0" collapsed="false">
      <c r="A883" s="2"/>
    </row>
    <row r="884" customFormat="false" ht="15.75" hidden="false" customHeight="false" outlineLevel="0" collapsed="false">
      <c r="A884" s="2"/>
    </row>
    <row r="885" customFormat="false" ht="15.75" hidden="false" customHeight="false" outlineLevel="0" collapsed="false">
      <c r="A885" s="2"/>
    </row>
    <row r="886" customFormat="false" ht="15.75" hidden="false" customHeight="false" outlineLevel="0" collapsed="false">
      <c r="A886" s="2"/>
    </row>
    <row r="887" customFormat="false" ht="15.75" hidden="false" customHeight="false" outlineLevel="0" collapsed="false">
      <c r="A887" s="2"/>
    </row>
    <row r="888" customFormat="false" ht="15.75" hidden="false" customHeight="false" outlineLevel="0" collapsed="false">
      <c r="A888" s="2"/>
    </row>
    <row r="889" customFormat="false" ht="15.75" hidden="false" customHeight="false" outlineLevel="0" collapsed="false">
      <c r="A889" s="2"/>
    </row>
    <row r="890" customFormat="false" ht="15.75" hidden="false" customHeight="false" outlineLevel="0" collapsed="false">
      <c r="A890" s="2"/>
    </row>
    <row r="891" customFormat="false" ht="15.75" hidden="false" customHeight="false" outlineLevel="0" collapsed="false">
      <c r="A891" s="2"/>
    </row>
    <row r="892" customFormat="false" ht="15.75" hidden="false" customHeight="false" outlineLevel="0" collapsed="false">
      <c r="A892" s="2"/>
    </row>
    <row r="893" customFormat="false" ht="15.75" hidden="false" customHeight="false" outlineLevel="0" collapsed="false">
      <c r="A893" s="2"/>
    </row>
    <row r="894" customFormat="false" ht="15.75" hidden="false" customHeight="false" outlineLevel="0" collapsed="false">
      <c r="A894" s="2"/>
    </row>
    <row r="895" customFormat="false" ht="15.75" hidden="false" customHeight="false" outlineLevel="0" collapsed="false">
      <c r="A895" s="2"/>
    </row>
    <row r="896" customFormat="false" ht="15.75" hidden="false" customHeight="false" outlineLevel="0" collapsed="false">
      <c r="A896" s="2"/>
    </row>
    <row r="897" customFormat="false" ht="15.75" hidden="false" customHeight="false" outlineLevel="0" collapsed="false">
      <c r="A897" s="2"/>
    </row>
    <row r="898" customFormat="false" ht="15.75" hidden="false" customHeight="false" outlineLevel="0" collapsed="false">
      <c r="A898" s="2"/>
    </row>
    <row r="899" customFormat="false" ht="15.75" hidden="false" customHeight="false" outlineLevel="0" collapsed="false">
      <c r="A899" s="2"/>
    </row>
    <row r="900" customFormat="false" ht="15.75" hidden="false" customHeight="false" outlineLevel="0" collapsed="false">
      <c r="A900" s="2"/>
    </row>
    <row r="901" customFormat="false" ht="15.75" hidden="false" customHeight="false" outlineLevel="0" collapsed="false">
      <c r="A901" s="2"/>
    </row>
    <row r="902" customFormat="false" ht="15.75" hidden="false" customHeight="false" outlineLevel="0" collapsed="false">
      <c r="A902" s="2"/>
    </row>
    <row r="903" customFormat="false" ht="15.75" hidden="false" customHeight="false" outlineLevel="0" collapsed="false">
      <c r="A903" s="2"/>
    </row>
    <row r="904" customFormat="false" ht="15.75" hidden="false" customHeight="false" outlineLevel="0" collapsed="false">
      <c r="A904" s="2"/>
    </row>
    <row r="905" customFormat="false" ht="15.75" hidden="false" customHeight="false" outlineLevel="0" collapsed="false">
      <c r="A905" s="2"/>
    </row>
    <row r="906" customFormat="false" ht="15.75" hidden="false" customHeight="false" outlineLevel="0" collapsed="false">
      <c r="A906" s="2"/>
    </row>
    <row r="907" customFormat="false" ht="15.75" hidden="false" customHeight="false" outlineLevel="0" collapsed="false">
      <c r="A907" s="2"/>
    </row>
    <row r="908" customFormat="false" ht="15.75" hidden="false" customHeight="false" outlineLevel="0" collapsed="false">
      <c r="A908" s="2"/>
    </row>
    <row r="909" customFormat="false" ht="15.75" hidden="false" customHeight="false" outlineLevel="0" collapsed="false">
      <c r="A909" s="2"/>
    </row>
    <row r="910" customFormat="false" ht="15.75" hidden="false" customHeight="false" outlineLevel="0" collapsed="false">
      <c r="A910" s="2"/>
    </row>
    <row r="911" customFormat="false" ht="15.75" hidden="false" customHeight="false" outlineLevel="0" collapsed="false">
      <c r="A911" s="2"/>
    </row>
    <row r="912" customFormat="false" ht="15.75" hidden="false" customHeight="false" outlineLevel="0" collapsed="false">
      <c r="A912" s="2"/>
    </row>
    <row r="913" customFormat="false" ht="15.75" hidden="false" customHeight="false" outlineLevel="0" collapsed="false">
      <c r="A913" s="2"/>
    </row>
    <row r="914" customFormat="false" ht="15.75" hidden="false" customHeight="false" outlineLevel="0" collapsed="false">
      <c r="A914" s="2"/>
    </row>
    <row r="915" customFormat="false" ht="15.75" hidden="false" customHeight="false" outlineLevel="0" collapsed="false">
      <c r="A915" s="2"/>
    </row>
    <row r="916" customFormat="false" ht="15.75" hidden="false" customHeight="false" outlineLevel="0" collapsed="false">
      <c r="A916" s="2"/>
    </row>
    <row r="917" customFormat="false" ht="15.75" hidden="false" customHeight="false" outlineLevel="0" collapsed="false">
      <c r="A917" s="2"/>
    </row>
    <row r="918" customFormat="false" ht="15.75" hidden="false" customHeight="false" outlineLevel="0" collapsed="false">
      <c r="A918" s="2"/>
    </row>
    <row r="919" customFormat="false" ht="15.75" hidden="false" customHeight="false" outlineLevel="0" collapsed="false">
      <c r="A919" s="2"/>
    </row>
    <row r="920" customFormat="false" ht="15.75" hidden="false" customHeight="false" outlineLevel="0" collapsed="false">
      <c r="A920" s="2"/>
    </row>
    <row r="921" customFormat="false" ht="15.75" hidden="false" customHeight="false" outlineLevel="0" collapsed="false">
      <c r="A921" s="2"/>
    </row>
    <row r="922" customFormat="false" ht="15.75" hidden="false" customHeight="false" outlineLevel="0" collapsed="false">
      <c r="A922" s="2"/>
    </row>
    <row r="923" customFormat="false" ht="15.75" hidden="false" customHeight="false" outlineLevel="0" collapsed="false">
      <c r="A923" s="2"/>
    </row>
    <row r="924" customFormat="false" ht="15.75" hidden="false" customHeight="false" outlineLevel="0" collapsed="false">
      <c r="A924" s="2"/>
    </row>
    <row r="925" customFormat="false" ht="15.75" hidden="false" customHeight="false" outlineLevel="0" collapsed="false">
      <c r="A925" s="2"/>
    </row>
    <row r="926" customFormat="false" ht="15.75" hidden="false" customHeight="false" outlineLevel="0" collapsed="false">
      <c r="A926" s="2"/>
    </row>
    <row r="927" customFormat="false" ht="15.75" hidden="false" customHeight="false" outlineLevel="0" collapsed="false">
      <c r="A927" s="2"/>
    </row>
    <row r="928" customFormat="false" ht="15.75" hidden="false" customHeight="false" outlineLevel="0" collapsed="false">
      <c r="A928" s="2"/>
    </row>
    <row r="929" customFormat="false" ht="15.75" hidden="false" customHeight="false" outlineLevel="0" collapsed="false">
      <c r="A929" s="2"/>
    </row>
    <row r="930" customFormat="false" ht="15.75" hidden="false" customHeight="false" outlineLevel="0" collapsed="false">
      <c r="A930" s="2"/>
    </row>
    <row r="931" customFormat="false" ht="15.75" hidden="false" customHeight="false" outlineLevel="0" collapsed="false">
      <c r="A931" s="2"/>
    </row>
    <row r="932" customFormat="false" ht="15.75" hidden="false" customHeight="false" outlineLevel="0" collapsed="false">
      <c r="A932" s="2"/>
    </row>
    <row r="933" customFormat="false" ht="15.75" hidden="false" customHeight="false" outlineLevel="0" collapsed="false">
      <c r="A933" s="2"/>
    </row>
    <row r="934" customFormat="false" ht="15.75" hidden="false" customHeight="false" outlineLevel="0" collapsed="false">
      <c r="A934" s="2"/>
    </row>
    <row r="935" customFormat="false" ht="15.75" hidden="false" customHeight="false" outlineLevel="0" collapsed="false">
      <c r="A935" s="2"/>
    </row>
    <row r="936" customFormat="false" ht="15.75" hidden="false" customHeight="false" outlineLevel="0" collapsed="false">
      <c r="A936" s="2"/>
    </row>
    <row r="937" customFormat="false" ht="15.75" hidden="false" customHeight="false" outlineLevel="0" collapsed="false">
      <c r="A937" s="2"/>
    </row>
    <row r="938" customFormat="false" ht="15.75" hidden="false" customHeight="false" outlineLevel="0" collapsed="false">
      <c r="A938" s="2"/>
    </row>
    <row r="939" customFormat="false" ht="15.75" hidden="false" customHeight="false" outlineLevel="0" collapsed="false">
      <c r="A939" s="2"/>
    </row>
    <row r="940" customFormat="false" ht="15.75" hidden="false" customHeight="false" outlineLevel="0" collapsed="false">
      <c r="A940" s="2"/>
    </row>
    <row r="941" customFormat="false" ht="15.75" hidden="false" customHeight="false" outlineLevel="0" collapsed="false">
      <c r="A941" s="2"/>
    </row>
    <row r="942" customFormat="false" ht="15.75" hidden="false" customHeight="false" outlineLevel="0" collapsed="false">
      <c r="A942" s="2"/>
    </row>
    <row r="943" customFormat="false" ht="15.75" hidden="false" customHeight="false" outlineLevel="0" collapsed="false">
      <c r="A943" s="2"/>
    </row>
    <row r="944" customFormat="false" ht="15.75" hidden="false" customHeight="false" outlineLevel="0" collapsed="false">
      <c r="A944" s="2"/>
    </row>
    <row r="945" customFormat="false" ht="15.75" hidden="false" customHeight="false" outlineLevel="0" collapsed="false">
      <c r="A945" s="2"/>
    </row>
    <row r="946" customFormat="false" ht="15.75" hidden="false" customHeight="false" outlineLevel="0" collapsed="false">
      <c r="A946" s="2"/>
    </row>
    <row r="947" customFormat="false" ht="15.75" hidden="false" customHeight="false" outlineLevel="0" collapsed="false">
      <c r="A947" s="2"/>
    </row>
    <row r="948" customFormat="false" ht="15.75" hidden="false" customHeight="false" outlineLevel="0" collapsed="false">
      <c r="A948" s="2"/>
    </row>
    <row r="949" customFormat="false" ht="15.75" hidden="false" customHeight="false" outlineLevel="0" collapsed="false">
      <c r="A949" s="2"/>
    </row>
    <row r="950" customFormat="false" ht="15.75" hidden="false" customHeight="false" outlineLevel="0" collapsed="false">
      <c r="A950" s="2"/>
    </row>
    <row r="951" customFormat="false" ht="15.75" hidden="false" customHeight="false" outlineLevel="0" collapsed="false">
      <c r="A951" s="2"/>
    </row>
    <row r="952" customFormat="false" ht="15.75" hidden="false" customHeight="false" outlineLevel="0" collapsed="false">
      <c r="A952" s="2"/>
    </row>
    <row r="953" customFormat="false" ht="15.75" hidden="false" customHeight="false" outlineLevel="0" collapsed="false">
      <c r="A953" s="2"/>
    </row>
    <row r="954" customFormat="false" ht="15.75" hidden="false" customHeight="false" outlineLevel="0" collapsed="false">
      <c r="A954" s="2"/>
    </row>
    <row r="955" customFormat="false" ht="15.75" hidden="false" customHeight="false" outlineLevel="0" collapsed="false">
      <c r="A955" s="2"/>
    </row>
    <row r="956" customFormat="false" ht="15.75" hidden="false" customHeight="false" outlineLevel="0" collapsed="false">
      <c r="A956" s="2"/>
    </row>
    <row r="957" customFormat="false" ht="15.75" hidden="false" customHeight="false" outlineLevel="0" collapsed="false">
      <c r="A957" s="2"/>
    </row>
    <row r="958" customFormat="false" ht="15.75" hidden="false" customHeight="false" outlineLevel="0" collapsed="false">
      <c r="A958" s="2"/>
    </row>
    <row r="959" customFormat="false" ht="15.75" hidden="false" customHeight="false" outlineLevel="0" collapsed="false">
      <c r="A959" s="2"/>
    </row>
    <row r="960" customFormat="false" ht="15.75" hidden="false" customHeight="false" outlineLevel="0" collapsed="false">
      <c r="A960" s="2"/>
    </row>
    <row r="961" customFormat="false" ht="15.75" hidden="false" customHeight="false" outlineLevel="0" collapsed="false">
      <c r="A961" s="2"/>
    </row>
    <row r="962" customFormat="false" ht="15.75" hidden="false" customHeight="false" outlineLevel="0" collapsed="false">
      <c r="A962" s="2"/>
    </row>
    <row r="963" customFormat="false" ht="15.75" hidden="false" customHeight="false" outlineLevel="0" collapsed="false">
      <c r="A963" s="2"/>
    </row>
    <row r="964" customFormat="false" ht="15.75" hidden="false" customHeight="false" outlineLevel="0" collapsed="false">
      <c r="A964" s="2"/>
    </row>
    <row r="965" customFormat="false" ht="15.75" hidden="false" customHeight="false" outlineLevel="0" collapsed="false">
      <c r="A965" s="2"/>
    </row>
    <row r="966" customFormat="false" ht="15.75" hidden="false" customHeight="false" outlineLevel="0" collapsed="false">
      <c r="A966" s="2"/>
    </row>
    <row r="967" customFormat="false" ht="15.75" hidden="false" customHeight="false" outlineLevel="0" collapsed="false">
      <c r="A967" s="2"/>
    </row>
    <row r="968" customFormat="false" ht="15.75" hidden="false" customHeight="false" outlineLevel="0" collapsed="false">
      <c r="A968" s="2"/>
    </row>
    <row r="969" customFormat="false" ht="15.75" hidden="false" customHeight="false" outlineLevel="0" collapsed="false">
      <c r="A969" s="2"/>
    </row>
    <row r="970" customFormat="false" ht="15.75" hidden="false" customHeight="false" outlineLevel="0" collapsed="false">
      <c r="A970" s="2"/>
    </row>
    <row r="971" customFormat="false" ht="15.75" hidden="false" customHeight="false" outlineLevel="0" collapsed="false">
      <c r="A971" s="2"/>
    </row>
    <row r="972" customFormat="false" ht="15.75" hidden="false" customHeight="false" outlineLevel="0" collapsed="false">
      <c r="A972" s="2"/>
    </row>
    <row r="973" customFormat="false" ht="15.75" hidden="false" customHeight="false" outlineLevel="0" collapsed="false">
      <c r="A973" s="2"/>
    </row>
    <row r="974" customFormat="false" ht="15.75" hidden="false" customHeight="false" outlineLevel="0" collapsed="false">
      <c r="A974" s="2"/>
    </row>
    <row r="975" customFormat="false" ht="15.75" hidden="false" customHeight="false" outlineLevel="0" collapsed="false">
      <c r="A975" s="2"/>
    </row>
    <row r="976" customFormat="false" ht="15.75" hidden="false" customHeight="false" outlineLevel="0" collapsed="false">
      <c r="A976" s="2"/>
    </row>
    <row r="977" customFormat="false" ht="15.75" hidden="false" customHeight="false" outlineLevel="0" collapsed="false">
      <c r="A977" s="2"/>
    </row>
    <row r="978" customFormat="false" ht="15.75" hidden="false" customHeight="false" outlineLevel="0" collapsed="false">
      <c r="A978" s="2"/>
    </row>
    <row r="979" customFormat="false" ht="15.75" hidden="false" customHeight="false" outlineLevel="0" collapsed="false">
      <c r="A979" s="2"/>
    </row>
    <row r="980" customFormat="false" ht="15.75" hidden="false" customHeight="false" outlineLevel="0" collapsed="false">
      <c r="A980" s="2"/>
    </row>
    <row r="981" customFormat="false" ht="15.75" hidden="false" customHeight="false" outlineLevel="0" collapsed="false">
      <c r="A981" s="2"/>
    </row>
    <row r="982" customFormat="false" ht="15.75" hidden="false" customHeight="false" outlineLevel="0" collapsed="false">
      <c r="A982" s="2"/>
    </row>
    <row r="983" customFormat="false" ht="15.75" hidden="false" customHeight="false" outlineLevel="0" collapsed="false">
      <c r="A983" s="2"/>
    </row>
    <row r="984" customFormat="false" ht="15.75" hidden="false" customHeight="false" outlineLevel="0" collapsed="false">
      <c r="A984" s="2"/>
    </row>
    <row r="985" customFormat="false" ht="15.75" hidden="false" customHeight="false" outlineLevel="0" collapsed="false">
      <c r="A985" s="2"/>
    </row>
    <row r="986" customFormat="false" ht="15.75" hidden="false" customHeight="false" outlineLevel="0" collapsed="false">
      <c r="A986" s="2"/>
    </row>
    <row r="987" customFormat="false" ht="15.75" hidden="false" customHeight="false" outlineLevel="0" collapsed="false">
      <c r="A987" s="2"/>
    </row>
    <row r="988" customFormat="false" ht="15.75" hidden="false" customHeight="false" outlineLevel="0" collapsed="false">
      <c r="A988" s="2"/>
    </row>
    <row r="989" customFormat="false" ht="15.75" hidden="false" customHeight="false" outlineLevel="0" collapsed="false">
      <c r="A989" s="2"/>
    </row>
    <row r="990" customFormat="false" ht="15.75" hidden="false" customHeight="false" outlineLevel="0" collapsed="false">
      <c r="A990" s="2"/>
    </row>
    <row r="991" customFormat="false" ht="15.75" hidden="false" customHeight="false" outlineLevel="0" collapsed="false">
      <c r="A991" s="2"/>
    </row>
    <row r="992" customFormat="false" ht="15.75" hidden="false" customHeight="false" outlineLevel="0" collapsed="false">
      <c r="A992" s="2"/>
    </row>
    <row r="993" customFormat="false" ht="15.75" hidden="false" customHeight="false" outlineLevel="0" collapsed="false">
      <c r="A993" s="2"/>
    </row>
    <row r="994" customFormat="false" ht="15.75" hidden="false" customHeight="false" outlineLevel="0" collapsed="false">
      <c r="A994" s="2"/>
    </row>
    <row r="995" customFormat="false" ht="15.75" hidden="false" customHeight="false" outlineLevel="0" collapsed="false">
      <c r="A995" s="2"/>
    </row>
    <row r="996" customFormat="false" ht="15.75" hidden="false" customHeight="false" outlineLevel="0" collapsed="false">
      <c r="A996" s="2"/>
    </row>
    <row r="997" customFormat="false" ht="15.75" hidden="false" customHeight="false" outlineLevel="0" collapsed="false">
      <c r="A997" s="2"/>
    </row>
    <row r="998" customFormat="false" ht="15.75" hidden="false" customHeight="false" outlineLevel="0" collapsed="false">
      <c r="A998" s="2"/>
    </row>
    <row r="999" customFormat="false" ht="15.75" hidden="false" customHeight="false" outlineLevel="0" collapsed="false">
      <c r="A999" s="2"/>
    </row>
  </sheetData>
  <conditionalFormatting sqref="A2:A16">
    <cfRule type="expression" priority="2" aboveAverage="0" equalAverage="0" bottom="0" percent="0" rank="0" text="" dxfId="1">
      <formula>AND(NOT(regexmatch(to_text(A2), " - \d+\.\d%$")),regexmatch(to_text(A2), "%$"))</formula>
    </cfRule>
  </conditionalFormatting>
  <conditionalFormatting sqref="A1:A999">
    <cfRule type="expression" priority="3" aboveAverage="0" equalAverage="0" bottom="0" percent="0" rank="0" text="" dxfId="0">
      <formula>NOT(regexmatch(to_text(A1), "\d+\.\d$|\d+\.\d%$"))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s">
        <v>1220</v>
      </c>
      <c r="B1" s="2" t="n">
        <v>128.04</v>
      </c>
      <c r="C1" s="2" t="s">
        <v>1221</v>
      </c>
    </row>
    <row r="2" customFormat="false" ht="15.75" hidden="false" customHeight="false" outlineLevel="0" collapsed="false">
      <c r="A2" s="2" t="s">
        <v>1222</v>
      </c>
      <c r="B2" s="2" t="n">
        <v>24.93</v>
      </c>
      <c r="C2" s="2" t="s">
        <v>1233</v>
      </c>
    </row>
    <row r="3" customFormat="false" ht="15.75" hidden="false" customHeight="false" outlineLevel="0" collapsed="false">
      <c r="A3" s="2" t="s">
        <v>1224</v>
      </c>
      <c r="B3" s="2" t="n">
        <v>74.38</v>
      </c>
      <c r="C3" s="2" t="s">
        <v>1225</v>
      </c>
    </row>
    <row r="4" customFormat="false" ht="15.75" hidden="false" customHeight="false" outlineLevel="0" collapsed="false">
      <c r="A4" s="2" t="s">
        <v>1226</v>
      </c>
      <c r="B4" s="2" t="n">
        <v>81.24</v>
      </c>
      <c r="C4" s="2" t="s">
        <v>1221</v>
      </c>
    </row>
    <row r="5" customFormat="false" ht="15.75" hidden="false" customHeight="false" outlineLevel="0" collapsed="false">
      <c r="A5" s="2" t="s">
        <v>1227</v>
      </c>
      <c r="B5" s="2" t="n">
        <v>74.41</v>
      </c>
      <c r="C5" s="2" t="s">
        <v>1225</v>
      </c>
    </row>
    <row r="6" customFormat="false" ht="15.75" hidden="false" customHeight="false" outlineLevel="0" collapsed="false">
      <c r="A6" s="2" t="s">
        <v>1228</v>
      </c>
      <c r="B6" s="2" t="n">
        <v>2.11</v>
      </c>
      <c r="C6" s="2" t="s">
        <v>1229</v>
      </c>
    </row>
    <row r="7" customFormat="false" ht="15.75" hidden="false" customHeight="false" outlineLevel="0" collapsed="false">
      <c r="A7" s="2" t="s">
        <v>1230</v>
      </c>
      <c r="B7" s="2" t="n">
        <v>31.47</v>
      </c>
      <c r="C7" s="2" t="s">
        <v>1233</v>
      </c>
    </row>
    <row r="8" customFormat="false" ht="15.75" hidden="false" customHeight="false" outlineLevel="0" collapsed="false">
      <c r="A8" s="2" t="s">
        <v>1231</v>
      </c>
      <c r="B8" s="2" t="n">
        <v>52.01</v>
      </c>
      <c r="C8" s="2" t="s">
        <v>1223</v>
      </c>
    </row>
    <row r="9" customFormat="false" ht="15.75" hidden="false" customHeight="true" outlineLevel="0" collapsed="false">
      <c r="A9" s="5"/>
      <c r="B9" s="5"/>
      <c r="C9" s="5"/>
    </row>
    <row r="10" customFormat="false" ht="15.75" hidden="false" customHeight="false" outlineLevel="0" collapsed="false">
      <c r="A10" s="2" t="s">
        <v>1232</v>
      </c>
      <c r="B10" s="2" t="n">
        <v>160.55</v>
      </c>
      <c r="C10" s="2" t="s">
        <v>1221</v>
      </c>
    </row>
  </sheetData>
  <mergeCells count="1">
    <mergeCell ref="A9:C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s">
        <v>1220</v>
      </c>
      <c r="B1" s="2" t="n">
        <v>122.51</v>
      </c>
      <c r="C1" s="2" t="s">
        <v>1221</v>
      </c>
    </row>
    <row r="2" customFormat="false" ht="15.75" hidden="false" customHeight="false" outlineLevel="0" collapsed="false">
      <c r="A2" s="2" t="s">
        <v>1222</v>
      </c>
      <c r="B2" s="2" t="n">
        <v>58.35</v>
      </c>
      <c r="C2" s="2" t="s">
        <v>1223</v>
      </c>
    </row>
    <row r="3" customFormat="false" ht="15.75" hidden="false" customHeight="false" outlineLevel="0" collapsed="false">
      <c r="A3" s="2" t="s">
        <v>1224</v>
      </c>
      <c r="B3" s="2" t="n">
        <v>68.7</v>
      </c>
      <c r="C3" s="2" t="s">
        <v>1225</v>
      </c>
    </row>
    <row r="4" customFormat="false" ht="15.75" hidden="false" customHeight="false" outlineLevel="0" collapsed="false">
      <c r="A4" s="2" t="s">
        <v>1226</v>
      </c>
      <c r="B4" s="2" t="n">
        <v>71.73</v>
      </c>
      <c r="C4" s="2" t="s">
        <v>1225</v>
      </c>
    </row>
    <row r="5" customFormat="false" ht="15.75" hidden="false" customHeight="false" outlineLevel="0" collapsed="false">
      <c r="A5" s="2" t="s">
        <v>1227</v>
      </c>
      <c r="B5" s="2" t="n">
        <v>87.18</v>
      </c>
      <c r="C5" s="2" t="s">
        <v>1225</v>
      </c>
    </row>
    <row r="6" customFormat="false" ht="15.75" hidden="false" customHeight="false" outlineLevel="0" collapsed="false">
      <c r="A6" s="2" t="s">
        <v>1228</v>
      </c>
      <c r="B6" s="2" t="n">
        <v>7.73</v>
      </c>
      <c r="C6" s="2" t="s">
        <v>1233</v>
      </c>
    </row>
    <row r="7" customFormat="false" ht="15.75" hidden="false" customHeight="false" outlineLevel="0" collapsed="false">
      <c r="A7" s="2" t="s">
        <v>1230</v>
      </c>
      <c r="B7" s="2" t="n">
        <v>46.58</v>
      </c>
      <c r="C7" s="2" t="s">
        <v>1225</v>
      </c>
    </row>
    <row r="8" customFormat="false" ht="15.75" hidden="false" customHeight="false" outlineLevel="0" collapsed="false">
      <c r="A8" s="2" t="s">
        <v>1231</v>
      </c>
      <c r="B8" s="2" t="n">
        <v>36.05</v>
      </c>
      <c r="C8" s="2" t="s">
        <v>1233</v>
      </c>
    </row>
    <row r="9" customFormat="false" ht="15.75" hidden="false" customHeight="true" outlineLevel="0" collapsed="false">
      <c r="A9" s="5"/>
      <c r="B9" s="5"/>
      <c r="C9" s="5"/>
    </row>
    <row r="10" customFormat="false" ht="15.75" hidden="false" customHeight="false" outlineLevel="0" collapsed="false">
      <c r="A10" s="2" t="s">
        <v>1232</v>
      </c>
      <c r="B10" s="2" t="n">
        <v>165.8</v>
      </c>
      <c r="C10" s="2" t="s">
        <v>1221</v>
      </c>
    </row>
  </sheetData>
  <mergeCells count="1">
    <mergeCell ref="A9:C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s">
        <v>1220</v>
      </c>
      <c r="B1" s="2" t="n">
        <v>129.1</v>
      </c>
      <c r="C1" s="2" t="s">
        <v>1221</v>
      </c>
    </row>
    <row r="2" customFormat="false" ht="15.75" hidden="false" customHeight="false" outlineLevel="0" collapsed="false">
      <c r="A2" s="2" t="s">
        <v>1222</v>
      </c>
      <c r="B2" s="2" t="n">
        <v>33.61</v>
      </c>
      <c r="C2" s="2" t="s">
        <v>1233</v>
      </c>
    </row>
    <row r="3" customFormat="false" ht="15.75" hidden="false" customHeight="false" outlineLevel="0" collapsed="false">
      <c r="A3" s="2" t="s">
        <v>1224</v>
      </c>
      <c r="B3" s="2" t="n">
        <v>63.93</v>
      </c>
      <c r="C3" s="2" t="s">
        <v>1225</v>
      </c>
    </row>
    <row r="4" customFormat="false" ht="15.75" hidden="false" customHeight="false" outlineLevel="0" collapsed="false">
      <c r="A4" s="2" t="s">
        <v>1226</v>
      </c>
      <c r="B4" s="2" t="n">
        <v>66.11</v>
      </c>
      <c r="C4" s="2" t="s">
        <v>1225</v>
      </c>
    </row>
    <row r="5" customFormat="false" ht="15.75" hidden="false" customHeight="false" outlineLevel="0" collapsed="false">
      <c r="A5" s="2" t="s">
        <v>1227</v>
      </c>
      <c r="B5" s="2" t="n">
        <v>81.1</v>
      </c>
      <c r="C5" s="2" t="s">
        <v>1225</v>
      </c>
    </row>
    <row r="6" customFormat="false" ht="15.75" hidden="false" customHeight="false" outlineLevel="0" collapsed="false">
      <c r="A6" s="2" t="s">
        <v>1228</v>
      </c>
      <c r="B6" s="2" t="n">
        <v>2.83</v>
      </c>
      <c r="C6" s="2" t="s">
        <v>1229</v>
      </c>
    </row>
    <row r="7" customFormat="false" ht="15.75" hidden="false" customHeight="false" outlineLevel="0" collapsed="false">
      <c r="A7" s="2" t="s">
        <v>1230</v>
      </c>
      <c r="B7" s="2" t="n">
        <v>42.9</v>
      </c>
      <c r="C7" s="2" t="s">
        <v>1225</v>
      </c>
    </row>
    <row r="8" customFormat="false" ht="15.75" hidden="false" customHeight="false" outlineLevel="0" collapsed="false">
      <c r="A8" s="2" t="s">
        <v>1231</v>
      </c>
      <c r="B8" s="2" t="n">
        <v>52.33</v>
      </c>
      <c r="C8" s="2" t="s">
        <v>1223</v>
      </c>
    </row>
    <row r="9" customFormat="false" ht="15.75" hidden="false" customHeight="true" outlineLevel="0" collapsed="false">
      <c r="A9" s="5"/>
      <c r="B9" s="5"/>
      <c r="C9" s="5"/>
    </row>
    <row r="10" customFormat="false" ht="15.75" hidden="false" customHeight="false" outlineLevel="0" collapsed="false">
      <c r="A10" s="2" t="s">
        <v>1232</v>
      </c>
      <c r="B10" s="2" t="n">
        <v>148.78</v>
      </c>
      <c r="C10" s="2" t="s">
        <v>1225</v>
      </c>
    </row>
  </sheetData>
  <mergeCells count="1">
    <mergeCell ref="A9:C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s">
        <v>1220</v>
      </c>
      <c r="B1" s="2" t="n">
        <v>146.57</v>
      </c>
      <c r="C1" s="2" t="s">
        <v>1221</v>
      </c>
    </row>
    <row r="2" customFormat="false" ht="15.75" hidden="false" customHeight="false" outlineLevel="0" collapsed="false">
      <c r="A2" s="2" t="s">
        <v>1222</v>
      </c>
      <c r="B2" s="2" t="n">
        <v>48.56</v>
      </c>
      <c r="C2" s="2" t="s">
        <v>1223</v>
      </c>
    </row>
    <row r="3" customFormat="false" ht="15.75" hidden="false" customHeight="false" outlineLevel="0" collapsed="false">
      <c r="A3" s="2" t="s">
        <v>1224</v>
      </c>
      <c r="B3" s="2" t="n">
        <v>66.15</v>
      </c>
      <c r="C3" s="2" t="s">
        <v>1225</v>
      </c>
    </row>
    <row r="4" customFormat="false" ht="15.75" hidden="false" customHeight="false" outlineLevel="0" collapsed="false">
      <c r="A4" s="2" t="s">
        <v>1226</v>
      </c>
      <c r="B4" s="2" t="n">
        <v>81.85</v>
      </c>
      <c r="C4" s="2" t="s">
        <v>1221</v>
      </c>
    </row>
    <row r="5" customFormat="false" ht="15.75" hidden="false" customHeight="false" outlineLevel="0" collapsed="false">
      <c r="A5" s="2" t="s">
        <v>1227</v>
      </c>
      <c r="B5" s="2" t="n">
        <v>73.44</v>
      </c>
      <c r="C5" s="2" t="s">
        <v>1225</v>
      </c>
    </row>
    <row r="6" customFormat="false" ht="15.75" hidden="false" customHeight="false" outlineLevel="0" collapsed="false">
      <c r="A6" s="2" t="s">
        <v>1228</v>
      </c>
      <c r="B6" s="2" t="n">
        <v>2.74</v>
      </c>
      <c r="C6" s="2" t="s">
        <v>1229</v>
      </c>
    </row>
    <row r="7" customFormat="false" ht="15.75" hidden="false" customHeight="false" outlineLevel="0" collapsed="false">
      <c r="A7" s="2" t="s">
        <v>1230</v>
      </c>
      <c r="B7" s="2" t="n">
        <v>36.22</v>
      </c>
      <c r="C7" s="2" t="s">
        <v>1223</v>
      </c>
    </row>
    <row r="8" customFormat="false" ht="15.75" hidden="false" customHeight="false" outlineLevel="0" collapsed="false">
      <c r="A8" s="2" t="s">
        <v>1231</v>
      </c>
      <c r="B8" s="2" t="n">
        <v>43.25</v>
      </c>
      <c r="C8" s="2" t="s">
        <v>1223</v>
      </c>
    </row>
    <row r="9" customFormat="false" ht="15.75" hidden="false" customHeight="true" outlineLevel="0" collapsed="false">
      <c r="A9" s="5"/>
      <c r="B9" s="5"/>
      <c r="C9" s="5"/>
    </row>
    <row r="10" customFormat="false" ht="15.75" hidden="false" customHeight="false" outlineLevel="0" collapsed="false">
      <c r="A10" s="2" t="s">
        <v>1232</v>
      </c>
      <c r="B10" s="2" t="n">
        <v>179.63</v>
      </c>
      <c r="C10" s="2" t="s">
        <v>1221</v>
      </c>
    </row>
  </sheetData>
  <mergeCells count="1">
    <mergeCell ref="A9:C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s">
        <v>1220</v>
      </c>
      <c r="B1" s="2" t="n">
        <v>126.78</v>
      </c>
      <c r="C1" s="2" t="s">
        <v>1221</v>
      </c>
    </row>
    <row r="2" customFormat="false" ht="15.75" hidden="false" customHeight="false" outlineLevel="0" collapsed="false">
      <c r="A2" s="2" t="s">
        <v>1222</v>
      </c>
      <c r="B2" s="2" t="n">
        <v>53.11</v>
      </c>
      <c r="C2" s="2" t="s">
        <v>1223</v>
      </c>
    </row>
    <row r="3" customFormat="false" ht="15.75" hidden="false" customHeight="false" outlineLevel="0" collapsed="false">
      <c r="A3" s="2" t="s">
        <v>1224</v>
      </c>
      <c r="B3" s="2" t="n">
        <v>69.25</v>
      </c>
      <c r="C3" s="2" t="s">
        <v>1225</v>
      </c>
    </row>
    <row r="4" customFormat="false" ht="15.75" hidden="false" customHeight="false" outlineLevel="0" collapsed="false">
      <c r="A4" s="2" t="s">
        <v>1226</v>
      </c>
      <c r="B4" s="2" t="n">
        <v>56.28</v>
      </c>
      <c r="C4" s="2" t="s">
        <v>1223</v>
      </c>
    </row>
    <row r="5" customFormat="false" ht="15.75" hidden="false" customHeight="false" outlineLevel="0" collapsed="false">
      <c r="A5" s="2" t="s">
        <v>1227</v>
      </c>
      <c r="B5" s="2" t="n">
        <v>79.07</v>
      </c>
      <c r="C5" s="2" t="s">
        <v>1225</v>
      </c>
    </row>
    <row r="6" customFormat="false" ht="15.75" hidden="false" customHeight="false" outlineLevel="0" collapsed="false">
      <c r="A6" s="2" t="s">
        <v>1228</v>
      </c>
      <c r="B6" s="2" t="n">
        <v>4.1</v>
      </c>
      <c r="C6" s="2" t="s">
        <v>1229</v>
      </c>
    </row>
    <row r="7" customFormat="false" ht="15.75" hidden="false" customHeight="false" outlineLevel="0" collapsed="false">
      <c r="A7" s="2" t="s">
        <v>1230</v>
      </c>
      <c r="B7" s="2" t="n">
        <v>36.62</v>
      </c>
      <c r="C7" s="2" t="s">
        <v>1223</v>
      </c>
    </row>
    <row r="8" customFormat="false" ht="15.75" hidden="false" customHeight="false" outlineLevel="0" collapsed="false">
      <c r="A8" s="2" t="s">
        <v>1231</v>
      </c>
      <c r="B8" s="2" t="n">
        <v>44.83</v>
      </c>
      <c r="C8" s="2" t="s">
        <v>1223</v>
      </c>
    </row>
    <row r="9" customFormat="false" ht="15.75" hidden="false" customHeight="true" outlineLevel="0" collapsed="false">
      <c r="A9" s="5"/>
      <c r="B9" s="5"/>
      <c r="C9" s="5"/>
    </row>
    <row r="10" customFormat="false" ht="15.75" hidden="false" customHeight="false" outlineLevel="0" collapsed="false">
      <c r="A10" s="2" t="s">
        <v>1232</v>
      </c>
      <c r="B10" s="2" t="n">
        <v>163.53</v>
      </c>
      <c r="C10" s="2" t="s">
        <v>1221</v>
      </c>
    </row>
  </sheetData>
  <mergeCells count="1">
    <mergeCell ref="A9:C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s">
        <v>1220</v>
      </c>
      <c r="B1" s="2" t="n">
        <v>122.98</v>
      </c>
      <c r="C1" s="2" t="s">
        <v>1221</v>
      </c>
    </row>
    <row r="2" customFormat="false" ht="15.75" hidden="false" customHeight="false" outlineLevel="0" collapsed="false">
      <c r="A2" s="2" t="s">
        <v>1222</v>
      </c>
      <c r="B2" s="2" t="n">
        <v>25.67</v>
      </c>
      <c r="C2" s="2" t="s">
        <v>1233</v>
      </c>
    </row>
    <row r="3" customFormat="false" ht="15.75" hidden="false" customHeight="false" outlineLevel="0" collapsed="false">
      <c r="A3" s="2" t="s">
        <v>1224</v>
      </c>
      <c r="B3" s="2" t="n">
        <v>63.15</v>
      </c>
      <c r="C3" s="2" t="s">
        <v>1225</v>
      </c>
    </row>
    <row r="4" customFormat="false" ht="15.75" hidden="false" customHeight="false" outlineLevel="0" collapsed="false">
      <c r="A4" s="2" t="s">
        <v>1226</v>
      </c>
      <c r="B4" s="2" t="n">
        <v>66.03</v>
      </c>
      <c r="C4" s="2" t="s">
        <v>1225</v>
      </c>
    </row>
    <row r="5" customFormat="false" ht="15.75" hidden="false" customHeight="false" outlineLevel="0" collapsed="false">
      <c r="A5" s="2" t="s">
        <v>1227</v>
      </c>
      <c r="B5" s="2" t="n">
        <v>71.77</v>
      </c>
      <c r="C5" s="2" t="s">
        <v>1223</v>
      </c>
    </row>
    <row r="6" customFormat="false" ht="15.75" hidden="false" customHeight="false" outlineLevel="0" collapsed="false">
      <c r="A6" s="2" t="s">
        <v>1228</v>
      </c>
      <c r="B6" s="2" t="n">
        <v>1.23</v>
      </c>
      <c r="C6" s="2" t="s">
        <v>1229</v>
      </c>
    </row>
    <row r="7" customFormat="false" ht="15.75" hidden="false" customHeight="false" outlineLevel="0" collapsed="false">
      <c r="A7" s="2" t="s">
        <v>1230</v>
      </c>
      <c r="B7" s="2" t="n">
        <v>44.19</v>
      </c>
      <c r="C7" s="2" t="s">
        <v>1225</v>
      </c>
    </row>
    <row r="8" customFormat="false" ht="15.75" hidden="false" customHeight="false" outlineLevel="0" collapsed="false">
      <c r="A8" s="2" t="s">
        <v>1231</v>
      </c>
      <c r="B8" s="2" t="n">
        <v>60.73</v>
      </c>
      <c r="C8" s="2" t="s">
        <v>1225</v>
      </c>
    </row>
    <row r="9" customFormat="false" ht="15.75" hidden="false" customHeight="true" outlineLevel="0" collapsed="false">
      <c r="A9" s="5"/>
      <c r="B9" s="5"/>
      <c r="C9" s="5"/>
    </row>
    <row r="10" customFormat="false" ht="15.75" hidden="false" customHeight="false" outlineLevel="0" collapsed="false">
      <c r="A10" s="2" t="s">
        <v>1232</v>
      </c>
      <c r="B10" s="2" t="n">
        <v>138.3</v>
      </c>
      <c r="C10" s="2" t="s">
        <v>1223</v>
      </c>
    </row>
  </sheetData>
  <mergeCells count="1">
    <mergeCell ref="A9:C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s">
        <v>1220</v>
      </c>
      <c r="B1" s="2" t="n">
        <v>146.36</v>
      </c>
      <c r="C1" s="2" t="s">
        <v>1221</v>
      </c>
    </row>
    <row r="2" customFormat="false" ht="15.75" hidden="false" customHeight="false" outlineLevel="0" collapsed="false">
      <c r="A2" s="2" t="s">
        <v>1222</v>
      </c>
      <c r="B2" s="2" t="n">
        <v>36.51</v>
      </c>
      <c r="C2" s="2" t="s">
        <v>1233</v>
      </c>
    </row>
    <row r="3" customFormat="false" ht="15.75" hidden="false" customHeight="false" outlineLevel="0" collapsed="false">
      <c r="A3" s="2" t="s">
        <v>1224</v>
      </c>
      <c r="B3" s="2" t="n">
        <v>68.43</v>
      </c>
      <c r="C3" s="2" t="s">
        <v>1225</v>
      </c>
    </row>
    <row r="4" customFormat="false" ht="15.75" hidden="false" customHeight="false" outlineLevel="0" collapsed="false">
      <c r="A4" s="2" t="s">
        <v>1226</v>
      </c>
      <c r="B4" s="2" t="n">
        <v>85.53</v>
      </c>
      <c r="C4" s="2" t="s">
        <v>1221</v>
      </c>
    </row>
    <row r="5" customFormat="false" ht="15.75" hidden="false" customHeight="false" outlineLevel="0" collapsed="false">
      <c r="A5" s="2" t="s">
        <v>1227</v>
      </c>
      <c r="B5" s="2" t="n">
        <v>67.11</v>
      </c>
      <c r="C5" s="2" t="s">
        <v>1223</v>
      </c>
    </row>
    <row r="6" customFormat="false" ht="15.75" hidden="false" customHeight="false" outlineLevel="0" collapsed="false">
      <c r="A6" s="2" t="s">
        <v>1228</v>
      </c>
      <c r="B6" s="2" t="n">
        <v>4.2</v>
      </c>
      <c r="C6" s="2" t="s">
        <v>1229</v>
      </c>
    </row>
    <row r="7" customFormat="false" ht="15.75" hidden="false" customHeight="false" outlineLevel="0" collapsed="false">
      <c r="A7" s="2" t="s">
        <v>1230</v>
      </c>
      <c r="B7" s="2" t="n">
        <v>42.49</v>
      </c>
      <c r="C7" s="2" t="s">
        <v>1225</v>
      </c>
    </row>
    <row r="8" customFormat="false" ht="15.75" hidden="false" customHeight="false" outlineLevel="0" collapsed="false">
      <c r="A8" s="2" t="s">
        <v>1231</v>
      </c>
      <c r="B8" s="2" t="n">
        <v>56.82</v>
      </c>
      <c r="C8" s="2" t="s">
        <v>1223</v>
      </c>
    </row>
    <row r="9" customFormat="false" ht="15.75" hidden="false" customHeight="true" outlineLevel="0" collapsed="false">
      <c r="A9" s="5"/>
      <c r="B9" s="5"/>
      <c r="C9" s="5"/>
    </row>
    <row r="10" customFormat="false" ht="15.75" hidden="false" customHeight="false" outlineLevel="0" collapsed="false">
      <c r="A10" s="2" t="s">
        <v>1232</v>
      </c>
      <c r="B10" s="2" t="n">
        <v>162.65</v>
      </c>
      <c r="C10" s="2" t="s">
        <v>1221</v>
      </c>
    </row>
  </sheetData>
  <mergeCells count="1">
    <mergeCell ref="A9:C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s">
        <v>1220</v>
      </c>
      <c r="B1" s="2" t="n">
        <v>122.23</v>
      </c>
      <c r="C1" s="2" t="s">
        <v>1221</v>
      </c>
    </row>
    <row r="2" customFormat="false" ht="15.75" hidden="false" customHeight="false" outlineLevel="0" collapsed="false">
      <c r="A2" s="2" t="s">
        <v>1222</v>
      </c>
      <c r="B2" s="2" t="n">
        <v>44.45</v>
      </c>
      <c r="C2" s="2" t="s">
        <v>1223</v>
      </c>
    </row>
    <row r="3" customFormat="false" ht="15.75" hidden="false" customHeight="false" outlineLevel="0" collapsed="false">
      <c r="A3" s="2" t="s">
        <v>1224</v>
      </c>
      <c r="B3" s="2" t="n">
        <v>54.36</v>
      </c>
      <c r="C3" s="2" t="s">
        <v>1223</v>
      </c>
    </row>
    <row r="4" customFormat="false" ht="15.75" hidden="false" customHeight="false" outlineLevel="0" collapsed="false">
      <c r="A4" s="2" t="s">
        <v>1226</v>
      </c>
      <c r="B4" s="2" t="n">
        <v>57.4</v>
      </c>
      <c r="C4" s="2" t="s">
        <v>1223</v>
      </c>
    </row>
    <row r="5" customFormat="false" ht="15.75" hidden="false" customHeight="false" outlineLevel="0" collapsed="false">
      <c r="A5" s="2" t="s">
        <v>1227</v>
      </c>
      <c r="B5" s="2" t="n">
        <v>69.32</v>
      </c>
      <c r="C5" s="2" t="s">
        <v>1223</v>
      </c>
    </row>
    <row r="6" customFormat="false" ht="15.75" hidden="false" customHeight="false" outlineLevel="0" collapsed="false">
      <c r="A6" s="2" t="s">
        <v>1228</v>
      </c>
      <c r="B6" s="2" t="n">
        <v>3.49</v>
      </c>
      <c r="C6" s="2" t="s">
        <v>1229</v>
      </c>
    </row>
    <row r="7" customFormat="false" ht="15.75" hidden="false" customHeight="false" outlineLevel="0" collapsed="false">
      <c r="A7" s="2" t="s">
        <v>1230</v>
      </c>
      <c r="B7" s="2" t="n">
        <v>27.7</v>
      </c>
      <c r="C7" s="2" t="s">
        <v>1233</v>
      </c>
    </row>
    <row r="8" customFormat="false" ht="15.75" hidden="false" customHeight="false" outlineLevel="0" collapsed="false">
      <c r="A8" s="2" t="s">
        <v>1231</v>
      </c>
      <c r="B8" s="2" t="n">
        <v>51.99</v>
      </c>
      <c r="C8" s="2" t="s">
        <v>1223</v>
      </c>
    </row>
    <row r="9" customFormat="false" ht="15.75" hidden="false" customHeight="true" outlineLevel="0" collapsed="false">
      <c r="A9" s="5"/>
      <c r="B9" s="5"/>
      <c r="C9" s="5"/>
    </row>
    <row r="10" customFormat="false" ht="15.75" hidden="false" customHeight="false" outlineLevel="0" collapsed="false">
      <c r="A10" s="2" t="s">
        <v>1232</v>
      </c>
      <c r="B10" s="2" t="n">
        <v>153.06</v>
      </c>
      <c r="C10" s="2" t="s">
        <v>1225</v>
      </c>
    </row>
  </sheetData>
  <mergeCells count="1">
    <mergeCell ref="A9:C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s">
        <v>1220</v>
      </c>
      <c r="B1" s="2" t="n">
        <v>142.2</v>
      </c>
      <c r="C1" s="2" t="s">
        <v>1221</v>
      </c>
    </row>
    <row r="2" customFormat="false" ht="15.75" hidden="false" customHeight="false" outlineLevel="0" collapsed="false">
      <c r="A2" s="2" t="s">
        <v>1222</v>
      </c>
      <c r="B2" s="2" t="n">
        <v>47.05</v>
      </c>
      <c r="C2" s="2" t="s">
        <v>1223</v>
      </c>
    </row>
    <row r="3" customFormat="false" ht="15.75" hidden="false" customHeight="false" outlineLevel="0" collapsed="false">
      <c r="A3" s="2" t="s">
        <v>1224</v>
      </c>
      <c r="B3" s="2" t="n">
        <v>61.11</v>
      </c>
      <c r="C3" s="2" t="s">
        <v>1225</v>
      </c>
    </row>
    <row r="4" customFormat="false" ht="15.75" hidden="false" customHeight="false" outlineLevel="0" collapsed="false">
      <c r="A4" s="2" t="s">
        <v>1226</v>
      </c>
      <c r="B4" s="2" t="n">
        <v>95.5</v>
      </c>
      <c r="C4" s="2" t="s">
        <v>1221</v>
      </c>
    </row>
    <row r="5" customFormat="false" ht="15.75" hidden="false" customHeight="false" outlineLevel="0" collapsed="false">
      <c r="A5" s="2" t="s">
        <v>1227</v>
      </c>
      <c r="B5" s="2" t="n">
        <v>83.52</v>
      </c>
      <c r="C5" s="2" t="s">
        <v>1225</v>
      </c>
    </row>
    <row r="6" customFormat="false" ht="15.75" hidden="false" customHeight="false" outlineLevel="0" collapsed="false">
      <c r="A6" s="2" t="s">
        <v>1228</v>
      </c>
      <c r="B6" s="2" t="n">
        <v>5.64</v>
      </c>
      <c r="C6" s="2" t="s">
        <v>1233</v>
      </c>
    </row>
    <row r="7" customFormat="false" ht="15.75" hidden="false" customHeight="false" outlineLevel="0" collapsed="false">
      <c r="A7" s="2" t="s">
        <v>1230</v>
      </c>
      <c r="B7" s="2" t="n">
        <v>57.76</v>
      </c>
      <c r="C7" s="2" t="s">
        <v>1221</v>
      </c>
    </row>
    <row r="8" customFormat="false" ht="15.75" hidden="false" customHeight="false" outlineLevel="0" collapsed="false">
      <c r="A8" s="2" t="s">
        <v>1231</v>
      </c>
      <c r="B8" s="2" t="n">
        <v>67.19</v>
      </c>
      <c r="C8" s="2" t="s">
        <v>1225</v>
      </c>
    </row>
    <row r="9" customFormat="false" ht="15.75" hidden="false" customHeight="true" outlineLevel="0" collapsed="false">
      <c r="A9" s="5"/>
      <c r="B9" s="5"/>
      <c r="C9" s="5"/>
    </row>
    <row r="10" customFormat="false" ht="15.75" hidden="false" customHeight="false" outlineLevel="0" collapsed="false">
      <c r="A10" s="2" t="s">
        <v>1232</v>
      </c>
      <c r="B10" s="2" t="n">
        <v>149.02</v>
      </c>
      <c r="C10" s="2" t="s">
        <v>1225</v>
      </c>
    </row>
  </sheetData>
  <mergeCells count="1">
    <mergeCell ref="A9:C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s">
        <v>1220</v>
      </c>
      <c r="B1" s="2" t="n">
        <v>97.17</v>
      </c>
      <c r="C1" s="2" t="s">
        <v>1225</v>
      </c>
    </row>
    <row r="2" customFormat="false" ht="15.75" hidden="false" customHeight="false" outlineLevel="0" collapsed="false">
      <c r="A2" s="2" t="s">
        <v>1222</v>
      </c>
      <c r="B2" s="2" t="n">
        <v>46.69</v>
      </c>
      <c r="C2" s="2" t="s">
        <v>1223</v>
      </c>
    </row>
    <row r="3" customFormat="false" ht="15.75" hidden="false" customHeight="false" outlineLevel="0" collapsed="false">
      <c r="A3" s="2" t="s">
        <v>1224</v>
      </c>
      <c r="B3" s="2" t="n">
        <v>62.78</v>
      </c>
      <c r="C3" s="2" t="s">
        <v>1225</v>
      </c>
    </row>
    <row r="4" customFormat="false" ht="15.75" hidden="false" customHeight="false" outlineLevel="0" collapsed="false">
      <c r="A4" s="2" t="s">
        <v>1226</v>
      </c>
      <c r="B4" s="2" t="n">
        <v>85.69</v>
      </c>
      <c r="C4" s="2" t="s">
        <v>1221</v>
      </c>
    </row>
    <row r="5" customFormat="false" ht="15.75" hidden="false" customHeight="false" outlineLevel="0" collapsed="false">
      <c r="A5" s="2" t="s">
        <v>1227</v>
      </c>
      <c r="B5" s="2" t="n">
        <v>76.17</v>
      </c>
      <c r="C5" s="2" t="s">
        <v>1225</v>
      </c>
    </row>
    <row r="6" customFormat="false" ht="15.75" hidden="false" customHeight="false" outlineLevel="0" collapsed="false">
      <c r="A6" s="2" t="s">
        <v>1228</v>
      </c>
      <c r="B6" s="2" t="n">
        <v>5.8</v>
      </c>
      <c r="C6" s="2" t="s">
        <v>1233</v>
      </c>
    </row>
    <row r="7" customFormat="false" ht="15.75" hidden="false" customHeight="false" outlineLevel="0" collapsed="false">
      <c r="A7" s="2" t="s">
        <v>1230</v>
      </c>
      <c r="B7" s="2" t="n">
        <v>42.91</v>
      </c>
      <c r="C7" s="2" t="s">
        <v>1225</v>
      </c>
    </row>
    <row r="8" customFormat="false" ht="15.75" hidden="false" customHeight="false" outlineLevel="0" collapsed="false">
      <c r="A8" s="2" t="s">
        <v>1231</v>
      </c>
      <c r="B8" s="2" t="n">
        <v>40.69</v>
      </c>
      <c r="C8" s="2" t="s">
        <v>1223</v>
      </c>
    </row>
    <row r="9" customFormat="false" ht="15.75" hidden="false" customHeight="true" outlineLevel="0" collapsed="false">
      <c r="A9" s="5"/>
      <c r="B9" s="5"/>
      <c r="C9" s="5"/>
    </row>
    <row r="10" customFormat="false" ht="15.75" hidden="false" customHeight="false" outlineLevel="0" collapsed="false">
      <c r="A10" s="2" t="s">
        <v>1232</v>
      </c>
      <c r="B10" s="2" t="n">
        <v>153.89</v>
      </c>
      <c r="C10" s="2" t="s">
        <v>1225</v>
      </c>
    </row>
  </sheetData>
  <mergeCells count="1">
    <mergeCell ref="A9:C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1" width="68.88"/>
    <col collapsed="false" customWidth="true" hidden="false" outlineLevel="0" max="2" min="2" style="1" width="15.63"/>
  </cols>
  <sheetData>
    <row r="1" customFormat="false" ht="15.75" hidden="false" customHeight="false" outlineLevel="0" collapsed="false">
      <c r="A1" s="2" t="s">
        <v>0</v>
      </c>
    </row>
    <row r="2" customFormat="false" ht="15.75" hidden="false" customHeight="false" outlineLevel="0" collapsed="false">
      <c r="A2" s="2" t="s">
        <v>118</v>
      </c>
      <c r="B2" s="2"/>
      <c r="C2" s="2"/>
    </row>
    <row r="3" customFormat="false" ht="15.75" hidden="false" customHeight="false" outlineLevel="0" collapsed="false">
      <c r="A3" s="2" t="s">
        <v>119</v>
      </c>
      <c r="B3" s="2"/>
      <c r="C3" s="2"/>
    </row>
    <row r="4" customFormat="false" ht="15.75" hidden="false" customHeight="false" outlineLevel="0" collapsed="false">
      <c r="A4" s="2" t="s">
        <v>120</v>
      </c>
      <c r="B4" s="2"/>
      <c r="C4" s="2"/>
    </row>
    <row r="5" customFormat="false" ht="15.75" hidden="false" customHeight="false" outlineLevel="0" collapsed="false">
      <c r="A5" s="2" t="s">
        <v>121</v>
      </c>
      <c r="B5" s="2"/>
      <c r="C5" s="2"/>
    </row>
    <row r="6" customFormat="false" ht="15.75" hidden="false" customHeight="false" outlineLevel="0" collapsed="false">
      <c r="A6" s="2" t="s">
        <v>122</v>
      </c>
      <c r="B6" s="2"/>
      <c r="C6" s="2"/>
    </row>
    <row r="7" customFormat="false" ht="15.75" hidden="false" customHeight="false" outlineLevel="0" collapsed="false">
      <c r="A7" s="2" t="s">
        <v>123</v>
      </c>
      <c r="B7" s="2"/>
      <c r="C7" s="2"/>
    </row>
    <row r="8" customFormat="false" ht="15.75" hidden="false" customHeight="false" outlineLevel="0" collapsed="false">
      <c r="A8" s="2" t="s">
        <v>124</v>
      </c>
      <c r="B8" s="2"/>
      <c r="C8" s="2"/>
    </row>
    <row r="9" customFormat="false" ht="15.75" hidden="false" customHeight="false" outlineLevel="0" collapsed="false">
      <c r="A9" s="2" t="s">
        <v>125</v>
      </c>
      <c r="B9" s="2"/>
      <c r="C9" s="2"/>
    </row>
    <row r="10" customFormat="false" ht="15.75" hidden="false" customHeight="false" outlineLevel="0" collapsed="false">
      <c r="A10" s="2" t="s">
        <v>126</v>
      </c>
      <c r="B10" s="2"/>
      <c r="C10" s="2"/>
    </row>
    <row r="11" customFormat="false" ht="15.75" hidden="false" customHeight="false" outlineLevel="0" collapsed="false">
      <c r="A11" s="2" t="s">
        <v>127</v>
      </c>
      <c r="B11" s="2"/>
      <c r="C11" s="2"/>
    </row>
    <row r="12" customFormat="false" ht="15.75" hidden="false" customHeight="false" outlineLevel="0" collapsed="false">
      <c r="A12" s="2" t="s">
        <v>128</v>
      </c>
      <c r="B12" s="2"/>
      <c r="C12" s="2"/>
    </row>
    <row r="13" customFormat="false" ht="15.75" hidden="false" customHeight="false" outlineLevel="0" collapsed="false">
      <c r="A13" s="2" t="s">
        <v>129</v>
      </c>
      <c r="B13" s="2"/>
      <c r="C13" s="2"/>
    </row>
    <row r="14" customFormat="false" ht="15.75" hidden="false" customHeight="false" outlineLevel="0" collapsed="false">
      <c r="A14" s="2" t="s">
        <v>130</v>
      </c>
      <c r="B14" s="2"/>
      <c r="C14" s="2"/>
    </row>
    <row r="15" customFormat="false" ht="15.75" hidden="false" customHeight="false" outlineLevel="0" collapsed="false">
      <c r="A15" s="2" t="s">
        <v>131</v>
      </c>
      <c r="B15" s="2"/>
      <c r="C15" s="2"/>
    </row>
    <row r="16" customFormat="false" ht="15.75" hidden="false" customHeight="false" outlineLevel="0" collapsed="false">
      <c r="A16" s="2" t="s">
        <v>132</v>
      </c>
      <c r="B16" s="2"/>
      <c r="C16" s="2"/>
    </row>
    <row r="17" customFormat="false" ht="15.75" hidden="false" customHeight="false" outlineLevel="0" collapsed="false">
      <c r="A17" s="2" t="s">
        <v>133</v>
      </c>
    </row>
    <row r="18" customFormat="false" ht="15.75" hidden="false" customHeight="false" outlineLevel="0" collapsed="false">
      <c r="A18" s="2" t="s">
        <v>134</v>
      </c>
      <c r="B18" s="2"/>
    </row>
    <row r="19" customFormat="false" ht="15.75" hidden="false" customHeight="false" outlineLevel="0" collapsed="false">
      <c r="A19" s="2" t="s">
        <v>135</v>
      </c>
      <c r="B19" s="2"/>
    </row>
    <row r="20" customFormat="false" ht="15.75" hidden="false" customHeight="false" outlineLevel="0" collapsed="false">
      <c r="A20" s="2" t="s">
        <v>136</v>
      </c>
      <c r="B20" s="2"/>
    </row>
    <row r="21" customFormat="false" ht="15.75" hidden="false" customHeight="false" outlineLevel="0" collapsed="false">
      <c r="A21" s="2" t="s">
        <v>137</v>
      </c>
      <c r="B21" s="2"/>
    </row>
    <row r="22" customFormat="false" ht="15.75" hidden="false" customHeight="false" outlineLevel="0" collapsed="false">
      <c r="A22" s="2" t="s">
        <v>138</v>
      </c>
      <c r="B22" s="2"/>
    </row>
    <row r="23" customFormat="false" ht="15.75" hidden="false" customHeight="false" outlineLevel="0" collapsed="false">
      <c r="A23" s="2" t="s">
        <v>139</v>
      </c>
      <c r="B23" s="2"/>
    </row>
    <row r="24" customFormat="false" ht="15.75" hidden="false" customHeight="false" outlineLevel="0" collapsed="false">
      <c r="A24" s="2" t="s">
        <v>23</v>
      </c>
      <c r="B24" s="2"/>
    </row>
    <row r="25" customFormat="false" ht="15.75" hidden="false" customHeight="false" outlineLevel="0" collapsed="false">
      <c r="A25" s="2" t="s">
        <v>140</v>
      </c>
      <c r="B25" s="2"/>
    </row>
    <row r="26" customFormat="false" ht="15.75" hidden="false" customHeight="false" outlineLevel="0" collapsed="false">
      <c r="A26" s="2" t="s">
        <v>141</v>
      </c>
      <c r="B26" s="2"/>
    </row>
    <row r="27" customFormat="false" ht="15.75" hidden="false" customHeight="false" outlineLevel="0" collapsed="false">
      <c r="A27" s="2" t="s">
        <v>26</v>
      </c>
      <c r="B27" s="2"/>
    </row>
    <row r="28" customFormat="false" ht="15.75" hidden="false" customHeight="false" outlineLevel="0" collapsed="false">
      <c r="A28" s="2" t="s">
        <v>142</v>
      </c>
      <c r="B28" s="2"/>
    </row>
    <row r="29" customFormat="false" ht="15.75" hidden="false" customHeight="false" outlineLevel="0" collapsed="false">
      <c r="A29" s="2" t="s">
        <v>143</v>
      </c>
      <c r="B29" s="2"/>
    </row>
    <row r="30" customFormat="false" ht="15.75" hidden="false" customHeight="false" outlineLevel="0" collapsed="false">
      <c r="A30" s="2" t="s">
        <v>29</v>
      </c>
      <c r="B30" s="2"/>
    </row>
    <row r="31" customFormat="false" ht="15.75" hidden="false" customHeight="false" outlineLevel="0" collapsed="false">
      <c r="A31" s="2" t="s">
        <v>144</v>
      </c>
      <c r="B31" s="2"/>
    </row>
    <row r="32" customFormat="false" ht="15.75" hidden="false" customHeight="false" outlineLevel="0" collapsed="false">
      <c r="A32" s="2" t="s">
        <v>145</v>
      </c>
      <c r="B32" s="2"/>
    </row>
    <row r="33" customFormat="false" ht="15.75" hidden="false" customHeight="false" outlineLevel="0" collapsed="false">
      <c r="A33" s="2" t="s">
        <v>146</v>
      </c>
      <c r="B33" s="2"/>
    </row>
    <row r="34" customFormat="false" ht="15.75" hidden="false" customHeight="false" outlineLevel="0" collapsed="false">
      <c r="A34" s="2" t="s">
        <v>147</v>
      </c>
      <c r="B34" s="2"/>
    </row>
    <row r="35" customFormat="false" ht="15.75" hidden="false" customHeight="false" outlineLevel="0" collapsed="false">
      <c r="A35" s="2" t="s">
        <v>148</v>
      </c>
      <c r="B35" s="2"/>
    </row>
    <row r="36" customFormat="false" ht="15.75" hidden="false" customHeight="false" outlineLevel="0" collapsed="false">
      <c r="A36" s="2" t="s">
        <v>35</v>
      </c>
      <c r="B36" s="2"/>
    </row>
    <row r="37" customFormat="false" ht="15.75" hidden="false" customHeight="false" outlineLevel="0" collapsed="false">
      <c r="A37" s="2" t="s">
        <v>149</v>
      </c>
      <c r="B37" s="2"/>
    </row>
    <row r="38" customFormat="false" ht="15.75" hidden="false" customHeight="false" outlineLevel="0" collapsed="false">
      <c r="A38" s="2" t="s">
        <v>150</v>
      </c>
      <c r="B38" s="2"/>
    </row>
    <row r="39" customFormat="false" ht="15.75" hidden="false" customHeight="false" outlineLevel="0" collapsed="false">
      <c r="A39" s="2" t="s">
        <v>151</v>
      </c>
      <c r="B39" s="2"/>
    </row>
    <row r="40" customFormat="false" ht="15.75" hidden="false" customHeight="false" outlineLevel="0" collapsed="false">
      <c r="A40" s="2" t="s">
        <v>152</v>
      </c>
      <c r="B40" s="2"/>
    </row>
    <row r="41" customFormat="false" ht="15.75" hidden="false" customHeight="false" outlineLevel="0" collapsed="false">
      <c r="A41" s="2" t="s">
        <v>133</v>
      </c>
      <c r="B41" s="2"/>
    </row>
    <row r="42" customFormat="false" ht="15.75" hidden="false" customHeight="false" outlineLevel="0" collapsed="false">
      <c r="A42" s="2" t="s">
        <v>153</v>
      </c>
      <c r="B42" s="2"/>
    </row>
    <row r="43" customFormat="false" ht="15.75" hidden="false" customHeight="false" outlineLevel="0" collapsed="false">
      <c r="A43" s="2" t="s">
        <v>154</v>
      </c>
      <c r="B43" s="2"/>
    </row>
    <row r="44" customFormat="false" ht="15.75" hidden="false" customHeight="false" outlineLevel="0" collapsed="false">
      <c r="A44" s="2" t="s">
        <v>155</v>
      </c>
      <c r="B44" s="2"/>
    </row>
    <row r="45" customFormat="false" ht="15.75" hidden="false" customHeight="false" outlineLevel="0" collapsed="false">
      <c r="A45" s="2" t="s">
        <v>156</v>
      </c>
      <c r="B45" s="2"/>
    </row>
    <row r="46" customFormat="false" ht="15.75" hidden="false" customHeight="false" outlineLevel="0" collapsed="false">
      <c r="A46" s="2" t="s">
        <v>157</v>
      </c>
      <c r="B46" s="2"/>
    </row>
    <row r="47" customFormat="false" ht="15.75" hidden="false" customHeight="false" outlineLevel="0" collapsed="false">
      <c r="A47" s="2" t="s">
        <v>158</v>
      </c>
      <c r="B47" s="2"/>
    </row>
    <row r="48" customFormat="false" ht="15.75" hidden="false" customHeight="false" outlineLevel="0" collapsed="false">
      <c r="A48" s="2" t="s">
        <v>23</v>
      </c>
      <c r="B48" s="2"/>
    </row>
    <row r="49" customFormat="false" ht="15.75" hidden="false" customHeight="false" outlineLevel="0" collapsed="false">
      <c r="A49" s="2" t="s">
        <v>159</v>
      </c>
      <c r="B49" s="2"/>
    </row>
    <row r="50" customFormat="false" ht="15.75" hidden="false" customHeight="false" outlineLevel="0" collapsed="false">
      <c r="A50" s="2" t="s">
        <v>160</v>
      </c>
      <c r="B50" s="2"/>
    </row>
    <row r="51" customFormat="false" ht="15.75" hidden="false" customHeight="false" outlineLevel="0" collapsed="false">
      <c r="A51" s="2" t="s">
        <v>161</v>
      </c>
      <c r="B51" s="2"/>
    </row>
    <row r="52" customFormat="false" ht="15.75" hidden="false" customHeight="false" outlineLevel="0" collapsed="false">
      <c r="A52" s="2" t="s">
        <v>162</v>
      </c>
      <c r="B52" s="2"/>
    </row>
    <row r="53" customFormat="false" ht="15.75" hidden="false" customHeight="false" outlineLevel="0" collapsed="false">
      <c r="A53" s="2" t="s">
        <v>163</v>
      </c>
      <c r="B53" s="2"/>
    </row>
    <row r="54" customFormat="false" ht="15.75" hidden="false" customHeight="false" outlineLevel="0" collapsed="false">
      <c r="A54" s="2" t="s">
        <v>164</v>
      </c>
      <c r="B54" s="2"/>
    </row>
    <row r="55" customFormat="false" ht="15.75" hidden="false" customHeight="false" outlineLevel="0" collapsed="false">
      <c r="A55" s="2" t="s">
        <v>165</v>
      </c>
      <c r="B55" s="2"/>
    </row>
    <row r="56" customFormat="false" ht="15.75" hidden="false" customHeight="false" outlineLevel="0" collapsed="false">
      <c r="A56" s="2" t="s">
        <v>29</v>
      </c>
      <c r="B56" s="2"/>
    </row>
    <row r="57" customFormat="false" ht="15.75" hidden="false" customHeight="false" outlineLevel="0" collapsed="false">
      <c r="A57" s="2" t="s">
        <v>166</v>
      </c>
      <c r="B57" s="2"/>
    </row>
    <row r="58" customFormat="false" ht="15.75" hidden="false" customHeight="false" outlineLevel="0" collapsed="false">
      <c r="A58" s="2" t="s">
        <v>167</v>
      </c>
      <c r="B58" s="2"/>
    </row>
    <row r="59" customFormat="false" ht="15.75" hidden="false" customHeight="false" outlineLevel="0" collapsed="false">
      <c r="A59" s="2" t="s">
        <v>168</v>
      </c>
      <c r="B59" s="2"/>
    </row>
    <row r="60" customFormat="false" ht="15.75" hidden="false" customHeight="false" outlineLevel="0" collapsed="false">
      <c r="A60" s="2" t="s">
        <v>169</v>
      </c>
      <c r="B60" s="2"/>
    </row>
    <row r="61" customFormat="false" ht="15.75" hidden="false" customHeight="false" outlineLevel="0" collapsed="false">
      <c r="A61" s="2" t="s">
        <v>35</v>
      </c>
      <c r="B61" s="2"/>
    </row>
    <row r="62" customFormat="false" ht="15.75" hidden="false" customHeight="false" outlineLevel="0" collapsed="false">
      <c r="A62" s="2" t="s">
        <v>170</v>
      </c>
      <c r="B62" s="2"/>
    </row>
    <row r="63" customFormat="false" ht="15.75" hidden="false" customHeight="false" outlineLevel="0" collapsed="false">
      <c r="A63" s="2" t="s">
        <v>171</v>
      </c>
      <c r="B63" s="2"/>
    </row>
    <row r="64" customFormat="false" ht="15.75" hidden="false" customHeight="false" outlineLevel="0" collapsed="false">
      <c r="A64" s="2" t="s">
        <v>172</v>
      </c>
      <c r="B64" s="2"/>
    </row>
    <row r="65" customFormat="false" ht="15.75" hidden="false" customHeight="false" outlineLevel="0" collapsed="false">
      <c r="A65" s="2" t="s">
        <v>173</v>
      </c>
      <c r="B65" s="2"/>
    </row>
    <row r="66" customFormat="false" ht="15.75" hidden="false" customHeight="false" outlineLevel="0" collapsed="false">
      <c r="A66" s="2"/>
    </row>
    <row r="67" customFormat="false" ht="15.75" hidden="false" customHeight="false" outlineLevel="0" collapsed="false">
      <c r="A67" s="2"/>
    </row>
    <row r="68" customFormat="false" ht="15.75" hidden="false" customHeight="false" outlineLevel="0" collapsed="false">
      <c r="A68" s="2"/>
    </row>
    <row r="69" customFormat="false" ht="15.75" hidden="false" customHeight="false" outlineLevel="0" collapsed="false">
      <c r="A69" s="2"/>
    </row>
    <row r="70" customFormat="false" ht="15.75" hidden="false" customHeight="false" outlineLevel="0" collapsed="false">
      <c r="A70" s="2"/>
    </row>
    <row r="71" customFormat="false" ht="15.75" hidden="false" customHeight="false" outlineLevel="0" collapsed="false">
      <c r="A71" s="2"/>
    </row>
    <row r="72" customFormat="false" ht="15.75" hidden="false" customHeight="false" outlineLevel="0" collapsed="false">
      <c r="A72" s="2"/>
    </row>
    <row r="73" customFormat="false" ht="15.75" hidden="false" customHeight="false" outlineLevel="0" collapsed="false">
      <c r="A73" s="2"/>
    </row>
    <row r="74" customFormat="false" ht="15.75" hidden="false" customHeight="false" outlineLevel="0" collapsed="false">
      <c r="A74" s="2"/>
    </row>
    <row r="75" customFormat="false" ht="15.75" hidden="false" customHeight="false" outlineLevel="0" collapsed="false">
      <c r="A75" s="2"/>
    </row>
    <row r="76" customFormat="false" ht="15.75" hidden="false" customHeight="false" outlineLevel="0" collapsed="false">
      <c r="A76" s="2"/>
    </row>
    <row r="77" customFormat="false" ht="15.75" hidden="false" customHeight="false" outlineLevel="0" collapsed="false">
      <c r="A77" s="2"/>
    </row>
    <row r="78" customFormat="false" ht="15.75" hidden="false" customHeight="false" outlineLevel="0" collapsed="false">
      <c r="A78" s="2"/>
    </row>
    <row r="79" customFormat="false" ht="15.75" hidden="false" customHeight="false" outlineLevel="0" collapsed="false">
      <c r="A79" s="2"/>
    </row>
    <row r="80" customFormat="false" ht="15.75" hidden="false" customHeight="false" outlineLevel="0" collapsed="false">
      <c r="A80" s="2"/>
    </row>
    <row r="81" customFormat="false" ht="15.75" hidden="false" customHeight="false" outlineLevel="0" collapsed="false">
      <c r="A81" s="2"/>
    </row>
    <row r="82" customFormat="false" ht="15.75" hidden="false" customHeight="false" outlineLevel="0" collapsed="false">
      <c r="A82" s="2"/>
    </row>
    <row r="83" customFormat="false" ht="15.75" hidden="false" customHeight="false" outlineLevel="0" collapsed="false">
      <c r="A83" s="2"/>
    </row>
    <row r="84" customFormat="false" ht="15.75" hidden="false" customHeight="false" outlineLevel="0" collapsed="false">
      <c r="A84" s="2"/>
    </row>
    <row r="85" customFormat="false" ht="15.75" hidden="false" customHeight="false" outlineLevel="0" collapsed="false">
      <c r="A85" s="2"/>
    </row>
    <row r="86" customFormat="false" ht="15.75" hidden="false" customHeight="false" outlineLevel="0" collapsed="false">
      <c r="A86" s="2"/>
    </row>
    <row r="87" customFormat="false" ht="15.75" hidden="false" customHeight="false" outlineLevel="0" collapsed="false">
      <c r="A87" s="2"/>
    </row>
    <row r="88" customFormat="false" ht="15.75" hidden="false" customHeight="false" outlineLevel="0" collapsed="false">
      <c r="A88" s="2"/>
    </row>
    <row r="89" customFormat="false" ht="15.75" hidden="false" customHeight="false" outlineLevel="0" collapsed="false">
      <c r="A89" s="2"/>
    </row>
    <row r="90" customFormat="false" ht="15.75" hidden="false" customHeight="false" outlineLevel="0" collapsed="false">
      <c r="A90" s="2"/>
    </row>
    <row r="91" customFormat="false" ht="15.75" hidden="false" customHeight="false" outlineLevel="0" collapsed="false">
      <c r="A91" s="2"/>
    </row>
    <row r="92" customFormat="false" ht="15.75" hidden="false" customHeight="false" outlineLevel="0" collapsed="false">
      <c r="A92" s="2"/>
    </row>
    <row r="93" customFormat="false" ht="15.75" hidden="false" customHeight="false" outlineLevel="0" collapsed="false">
      <c r="A93" s="2"/>
    </row>
    <row r="94" customFormat="false" ht="15.75" hidden="false" customHeight="false" outlineLevel="0" collapsed="false">
      <c r="A94" s="2"/>
    </row>
    <row r="95" customFormat="false" ht="15.75" hidden="false" customHeight="false" outlineLevel="0" collapsed="false">
      <c r="A95" s="2"/>
    </row>
    <row r="96" customFormat="false" ht="15.75" hidden="false" customHeight="false" outlineLevel="0" collapsed="false">
      <c r="A96" s="2"/>
    </row>
    <row r="97" customFormat="false" ht="15.75" hidden="false" customHeight="false" outlineLevel="0" collapsed="false">
      <c r="A97" s="2"/>
    </row>
    <row r="98" customFormat="false" ht="15.75" hidden="false" customHeight="false" outlineLevel="0" collapsed="false">
      <c r="A98" s="2"/>
    </row>
    <row r="99" customFormat="false" ht="15.75" hidden="false" customHeight="false" outlineLevel="0" collapsed="false">
      <c r="A99" s="2"/>
    </row>
    <row r="100" customFormat="false" ht="15.75" hidden="false" customHeight="false" outlineLevel="0" collapsed="false">
      <c r="A100" s="2"/>
    </row>
    <row r="101" customFormat="false" ht="15.75" hidden="false" customHeight="false" outlineLevel="0" collapsed="false">
      <c r="A101" s="2"/>
    </row>
    <row r="102" customFormat="false" ht="15.75" hidden="false" customHeight="false" outlineLevel="0" collapsed="false">
      <c r="A102" s="2"/>
    </row>
    <row r="103" customFormat="false" ht="15.75" hidden="false" customHeight="false" outlineLevel="0" collapsed="false">
      <c r="A103" s="2"/>
    </row>
    <row r="104" customFormat="false" ht="15.75" hidden="false" customHeight="false" outlineLevel="0" collapsed="false">
      <c r="A104" s="2"/>
    </row>
    <row r="105" customFormat="false" ht="15.75" hidden="false" customHeight="false" outlineLevel="0" collapsed="false">
      <c r="A105" s="2"/>
    </row>
    <row r="106" customFormat="false" ht="15.75" hidden="false" customHeight="false" outlineLevel="0" collapsed="false">
      <c r="A106" s="2"/>
    </row>
    <row r="107" customFormat="false" ht="15.75" hidden="false" customHeight="false" outlineLevel="0" collapsed="false">
      <c r="A107" s="2"/>
    </row>
    <row r="108" customFormat="false" ht="15.75" hidden="false" customHeight="false" outlineLevel="0" collapsed="false">
      <c r="A108" s="2"/>
    </row>
    <row r="109" customFormat="false" ht="15.75" hidden="false" customHeight="false" outlineLevel="0" collapsed="false">
      <c r="A109" s="2"/>
    </row>
    <row r="110" customFormat="false" ht="15.75" hidden="false" customHeight="false" outlineLevel="0" collapsed="false">
      <c r="A110" s="2"/>
    </row>
    <row r="111" customFormat="false" ht="15.75" hidden="false" customHeight="false" outlineLevel="0" collapsed="false">
      <c r="A111" s="2"/>
    </row>
    <row r="112" customFormat="false" ht="15.75" hidden="false" customHeight="false" outlineLevel="0" collapsed="false">
      <c r="A112" s="2"/>
    </row>
    <row r="113" customFormat="false" ht="15.75" hidden="false" customHeight="false" outlineLevel="0" collapsed="false">
      <c r="A113" s="2"/>
    </row>
    <row r="114" customFormat="false" ht="15.75" hidden="false" customHeight="false" outlineLevel="0" collapsed="false">
      <c r="A114" s="2"/>
    </row>
    <row r="115" customFormat="false" ht="15.75" hidden="false" customHeight="false" outlineLevel="0" collapsed="false">
      <c r="A115" s="2"/>
    </row>
    <row r="116" customFormat="false" ht="15.75" hidden="false" customHeight="false" outlineLevel="0" collapsed="false">
      <c r="A116" s="2"/>
    </row>
    <row r="117" customFormat="false" ht="15.75" hidden="false" customHeight="false" outlineLevel="0" collapsed="false">
      <c r="A117" s="2"/>
    </row>
    <row r="118" customFormat="false" ht="15.75" hidden="false" customHeight="false" outlineLevel="0" collapsed="false">
      <c r="A118" s="2"/>
    </row>
    <row r="119" customFormat="false" ht="15.75" hidden="false" customHeight="false" outlineLevel="0" collapsed="false">
      <c r="A119" s="2"/>
    </row>
    <row r="120" customFormat="false" ht="15.75" hidden="false" customHeight="false" outlineLevel="0" collapsed="false">
      <c r="A120" s="2"/>
    </row>
    <row r="121" customFormat="false" ht="15.75" hidden="false" customHeight="false" outlineLevel="0" collapsed="false">
      <c r="A121" s="2"/>
    </row>
    <row r="122" customFormat="false" ht="15.75" hidden="false" customHeight="false" outlineLevel="0" collapsed="false">
      <c r="A122" s="2"/>
    </row>
    <row r="123" customFormat="false" ht="15.75" hidden="false" customHeight="false" outlineLevel="0" collapsed="false">
      <c r="A123" s="2"/>
    </row>
    <row r="124" customFormat="false" ht="15.75" hidden="false" customHeight="false" outlineLevel="0" collapsed="false">
      <c r="A124" s="2"/>
    </row>
    <row r="125" customFormat="false" ht="15.75" hidden="false" customHeight="false" outlineLevel="0" collapsed="false">
      <c r="A125" s="2"/>
    </row>
    <row r="126" customFormat="false" ht="15.75" hidden="false" customHeight="false" outlineLevel="0" collapsed="false">
      <c r="A126" s="2"/>
    </row>
    <row r="127" customFormat="false" ht="15.75" hidden="false" customHeight="false" outlineLevel="0" collapsed="false">
      <c r="A127" s="2"/>
    </row>
    <row r="128" customFormat="false" ht="15.75" hidden="false" customHeight="false" outlineLevel="0" collapsed="false">
      <c r="A128" s="2"/>
    </row>
    <row r="129" customFormat="false" ht="15.75" hidden="false" customHeight="false" outlineLevel="0" collapsed="false">
      <c r="A129" s="2"/>
    </row>
    <row r="130" customFormat="false" ht="15.75" hidden="false" customHeight="false" outlineLevel="0" collapsed="false">
      <c r="A130" s="2"/>
    </row>
    <row r="131" customFormat="false" ht="15.75" hidden="false" customHeight="false" outlineLevel="0" collapsed="false">
      <c r="A131" s="2"/>
    </row>
    <row r="132" customFormat="false" ht="15.75" hidden="false" customHeight="false" outlineLevel="0" collapsed="false">
      <c r="A132" s="2"/>
    </row>
    <row r="133" customFormat="false" ht="15.75" hidden="false" customHeight="false" outlineLevel="0" collapsed="false">
      <c r="A133" s="2"/>
    </row>
    <row r="134" customFormat="false" ht="15.75" hidden="false" customHeight="false" outlineLevel="0" collapsed="false">
      <c r="A134" s="2"/>
    </row>
    <row r="135" customFormat="false" ht="15.75" hidden="false" customHeight="false" outlineLevel="0" collapsed="false">
      <c r="A135" s="2"/>
    </row>
    <row r="136" customFormat="false" ht="15.75" hidden="false" customHeight="false" outlineLevel="0" collapsed="false">
      <c r="A136" s="2"/>
    </row>
    <row r="137" customFormat="false" ht="15.75" hidden="false" customHeight="false" outlineLevel="0" collapsed="false">
      <c r="A137" s="2"/>
    </row>
    <row r="138" customFormat="false" ht="15.75" hidden="false" customHeight="false" outlineLevel="0" collapsed="false">
      <c r="A138" s="2"/>
    </row>
    <row r="139" customFormat="false" ht="15.75" hidden="false" customHeight="false" outlineLevel="0" collapsed="false">
      <c r="A139" s="2"/>
    </row>
    <row r="140" customFormat="false" ht="15.75" hidden="false" customHeight="false" outlineLevel="0" collapsed="false">
      <c r="A140" s="2"/>
    </row>
    <row r="141" customFormat="false" ht="15.75" hidden="false" customHeight="false" outlineLevel="0" collapsed="false">
      <c r="A141" s="2"/>
    </row>
    <row r="142" customFormat="false" ht="15.75" hidden="false" customHeight="false" outlineLevel="0" collapsed="false">
      <c r="A142" s="2"/>
    </row>
    <row r="143" customFormat="false" ht="15.75" hidden="false" customHeight="false" outlineLevel="0" collapsed="false">
      <c r="A143" s="2"/>
    </row>
    <row r="144" customFormat="false" ht="15.75" hidden="false" customHeight="false" outlineLevel="0" collapsed="false">
      <c r="A144" s="2"/>
    </row>
    <row r="145" customFormat="false" ht="15.75" hidden="false" customHeight="false" outlineLevel="0" collapsed="false">
      <c r="A145" s="2"/>
    </row>
    <row r="146" customFormat="false" ht="15.75" hidden="false" customHeight="false" outlineLevel="0" collapsed="false">
      <c r="A146" s="2"/>
    </row>
    <row r="147" customFormat="false" ht="15.75" hidden="false" customHeight="false" outlineLevel="0" collapsed="false">
      <c r="A147" s="2"/>
    </row>
    <row r="148" customFormat="false" ht="15.75" hidden="false" customHeight="false" outlineLevel="0" collapsed="false">
      <c r="A148" s="2"/>
    </row>
    <row r="149" customFormat="false" ht="15.75" hidden="false" customHeight="false" outlineLevel="0" collapsed="false">
      <c r="A149" s="2"/>
    </row>
    <row r="150" customFormat="false" ht="15.75" hidden="false" customHeight="false" outlineLevel="0" collapsed="false">
      <c r="A150" s="2"/>
    </row>
    <row r="151" customFormat="false" ht="15.75" hidden="false" customHeight="false" outlineLevel="0" collapsed="false">
      <c r="A151" s="2"/>
    </row>
    <row r="152" customFormat="false" ht="15.75" hidden="false" customHeight="false" outlineLevel="0" collapsed="false">
      <c r="A152" s="2"/>
    </row>
    <row r="153" customFormat="false" ht="15.75" hidden="false" customHeight="false" outlineLevel="0" collapsed="false">
      <c r="A153" s="2"/>
    </row>
    <row r="154" customFormat="false" ht="15.75" hidden="false" customHeight="false" outlineLevel="0" collapsed="false">
      <c r="A154" s="2"/>
    </row>
    <row r="155" customFormat="false" ht="15.75" hidden="false" customHeight="false" outlineLevel="0" collapsed="false">
      <c r="A155" s="2"/>
    </row>
    <row r="156" customFormat="false" ht="15.75" hidden="false" customHeight="false" outlineLevel="0" collapsed="false">
      <c r="A156" s="2"/>
    </row>
    <row r="157" customFormat="false" ht="15.75" hidden="false" customHeight="false" outlineLevel="0" collapsed="false">
      <c r="A157" s="2"/>
    </row>
    <row r="158" customFormat="false" ht="15.75" hidden="false" customHeight="false" outlineLevel="0" collapsed="false">
      <c r="A158" s="2"/>
    </row>
    <row r="159" customFormat="false" ht="15.75" hidden="false" customHeight="false" outlineLevel="0" collapsed="false">
      <c r="A159" s="2"/>
    </row>
    <row r="160" customFormat="false" ht="15.75" hidden="false" customHeight="false" outlineLevel="0" collapsed="false">
      <c r="A160" s="2"/>
    </row>
    <row r="161" customFormat="false" ht="15.75" hidden="false" customHeight="false" outlineLevel="0" collapsed="false">
      <c r="A161" s="2"/>
    </row>
    <row r="162" customFormat="false" ht="15.75" hidden="false" customHeight="false" outlineLevel="0" collapsed="false">
      <c r="A162" s="2"/>
    </row>
    <row r="163" customFormat="false" ht="15.75" hidden="false" customHeight="false" outlineLevel="0" collapsed="false">
      <c r="A163" s="2"/>
    </row>
    <row r="164" customFormat="false" ht="15.75" hidden="false" customHeight="false" outlineLevel="0" collapsed="false">
      <c r="A164" s="2"/>
    </row>
    <row r="165" customFormat="false" ht="15.75" hidden="false" customHeight="false" outlineLevel="0" collapsed="false">
      <c r="A165" s="2"/>
    </row>
    <row r="166" customFormat="false" ht="15.75" hidden="false" customHeight="false" outlineLevel="0" collapsed="false">
      <c r="A166" s="2"/>
    </row>
    <row r="167" customFormat="false" ht="15.75" hidden="false" customHeight="false" outlineLevel="0" collapsed="false">
      <c r="A167" s="2"/>
    </row>
    <row r="168" customFormat="false" ht="15.75" hidden="false" customHeight="false" outlineLevel="0" collapsed="false">
      <c r="A168" s="2"/>
    </row>
    <row r="169" customFormat="false" ht="15.75" hidden="false" customHeight="false" outlineLevel="0" collapsed="false">
      <c r="A169" s="2"/>
    </row>
    <row r="170" customFormat="false" ht="15.75" hidden="false" customHeight="false" outlineLevel="0" collapsed="false">
      <c r="A170" s="2"/>
    </row>
    <row r="171" customFormat="false" ht="15.75" hidden="false" customHeight="false" outlineLevel="0" collapsed="false">
      <c r="A171" s="2"/>
    </row>
    <row r="172" customFormat="false" ht="15.75" hidden="false" customHeight="false" outlineLevel="0" collapsed="false">
      <c r="A172" s="2"/>
    </row>
    <row r="173" customFormat="false" ht="15.75" hidden="false" customHeight="false" outlineLevel="0" collapsed="false">
      <c r="A173" s="2"/>
    </row>
    <row r="174" customFormat="false" ht="15.75" hidden="false" customHeight="false" outlineLevel="0" collapsed="false">
      <c r="A174" s="2"/>
    </row>
    <row r="175" customFormat="false" ht="15.75" hidden="false" customHeight="false" outlineLevel="0" collapsed="false">
      <c r="A175" s="2"/>
    </row>
    <row r="176" customFormat="false" ht="15.75" hidden="false" customHeight="false" outlineLevel="0" collapsed="false">
      <c r="A176" s="2"/>
    </row>
    <row r="177" customFormat="false" ht="15.75" hidden="false" customHeight="false" outlineLevel="0" collapsed="false">
      <c r="A177" s="2"/>
    </row>
    <row r="178" customFormat="false" ht="15.75" hidden="false" customHeight="false" outlineLevel="0" collapsed="false">
      <c r="A178" s="2"/>
    </row>
    <row r="179" customFormat="false" ht="15.75" hidden="false" customHeight="false" outlineLevel="0" collapsed="false">
      <c r="A179" s="2"/>
    </row>
    <row r="180" customFormat="false" ht="15.75" hidden="false" customHeight="false" outlineLevel="0" collapsed="false">
      <c r="A180" s="2"/>
    </row>
    <row r="181" customFormat="false" ht="15.75" hidden="false" customHeight="false" outlineLevel="0" collapsed="false">
      <c r="A181" s="2"/>
    </row>
    <row r="182" customFormat="false" ht="15.75" hidden="false" customHeight="false" outlineLevel="0" collapsed="false">
      <c r="A182" s="2"/>
    </row>
    <row r="183" customFormat="false" ht="15.75" hidden="false" customHeight="false" outlineLevel="0" collapsed="false">
      <c r="A183" s="2"/>
    </row>
    <row r="184" customFormat="false" ht="15.75" hidden="false" customHeight="false" outlineLevel="0" collapsed="false">
      <c r="A184" s="2"/>
    </row>
    <row r="185" customFormat="false" ht="15.75" hidden="false" customHeight="false" outlineLevel="0" collapsed="false">
      <c r="A185" s="2"/>
    </row>
    <row r="186" customFormat="false" ht="15.75" hidden="false" customHeight="false" outlineLevel="0" collapsed="false">
      <c r="A186" s="2"/>
    </row>
    <row r="187" customFormat="false" ht="15.75" hidden="false" customHeight="false" outlineLevel="0" collapsed="false">
      <c r="A187" s="2"/>
    </row>
    <row r="188" customFormat="false" ht="15.75" hidden="false" customHeight="false" outlineLevel="0" collapsed="false">
      <c r="A188" s="2"/>
    </row>
    <row r="189" customFormat="false" ht="15.75" hidden="false" customHeight="false" outlineLevel="0" collapsed="false">
      <c r="A189" s="2"/>
    </row>
    <row r="190" customFormat="false" ht="15.75" hidden="false" customHeight="false" outlineLevel="0" collapsed="false">
      <c r="A190" s="2"/>
    </row>
    <row r="191" customFormat="false" ht="15.75" hidden="false" customHeight="false" outlineLevel="0" collapsed="false">
      <c r="A191" s="2"/>
    </row>
    <row r="192" customFormat="false" ht="15.75" hidden="false" customHeight="false" outlineLevel="0" collapsed="false">
      <c r="A192" s="2"/>
    </row>
    <row r="193" customFormat="false" ht="15.75" hidden="false" customHeight="false" outlineLevel="0" collapsed="false">
      <c r="A193" s="2"/>
    </row>
    <row r="194" customFormat="false" ht="15.75" hidden="false" customHeight="false" outlineLevel="0" collapsed="false">
      <c r="A194" s="2"/>
    </row>
    <row r="195" customFormat="false" ht="15.75" hidden="false" customHeight="false" outlineLevel="0" collapsed="false">
      <c r="A195" s="2"/>
    </row>
    <row r="196" customFormat="false" ht="15.75" hidden="false" customHeight="false" outlineLevel="0" collapsed="false">
      <c r="A196" s="2"/>
    </row>
    <row r="197" customFormat="false" ht="15.75" hidden="false" customHeight="false" outlineLevel="0" collapsed="false">
      <c r="A197" s="2"/>
    </row>
    <row r="198" customFormat="false" ht="15.75" hidden="false" customHeight="false" outlineLevel="0" collapsed="false">
      <c r="A198" s="2"/>
    </row>
    <row r="199" customFormat="false" ht="15.75" hidden="false" customHeight="false" outlineLevel="0" collapsed="false">
      <c r="A199" s="2"/>
    </row>
    <row r="200" customFormat="false" ht="15.75" hidden="false" customHeight="false" outlineLevel="0" collapsed="false">
      <c r="A200" s="2"/>
    </row>
    <row r="201" customFormat="false" ht="15.75" hidden="false" customHeight="false" outlineLevel="0" collapsed="false">
      <c r="A201" s="2"/>
    </row>
    <row r="202" customFormat="false" ht="15.75" hidden="false" customHeight="false" outlineLevel="0" collapsed="false">
      <c r="A202" s="2"/>
    </row>
    <row r="203" customFormat="false" ht="15.75" hidden="false" customHeight="false" outlineLevel="0" collapsed="false">
      <c r="A203" s="2"/>
    </row>
    <row r="204" customFormat="false" ht="15.75" hidden="false" customHeight="false" outlineLevel="0" collapsed="false">
      <c r="A204" s="2"/>
    </row>
    <row r="205" customFormat="false" ht="15.75" hidden="false" customHeight="false" outlineLevel="0" collapsed="false">
      <c r="A205" s="2"/>
    </row>
    <row r="206" customFormat="false" ht="15.75" hidden="false" customHeight="false" outlineLevel="0" collapsed="false">
      <c r="A206" s="2"/>
    </row>
    <row r="207" customFormat="false" ht="15.75" hidden="false" customHeight="false" outlineLevel="0" collapsed="false">
      <c r="A207" s="2"/>
    </row>
    <row r="208" customFormat="false" ht="15.75" hidden="false" customHeight="false" outlineLevel="0" collapsed="false">
      <c r="A208" s="2"/>
    </row>
    <row r="209" customFormat="false" ht="15.75" hidden="false" customHeight="false" outlineLevel="0" collapsed="false">
      <c r="A209" s="2"/>
    </row>
    <row r="210" customFormat="false" ht="15.75" hidden="false" customHeight="false" outlineLevel="0" collapsed="false">
      <c r="A210" s="2"/>
    </row>
    <row r="211" customFormat="false" ht="15.75" hidden="false" customHeight="false" outlineLevel="0" collapsed="false">
      <c r="A211" s="2"/>
    </row>
    <row r="212" customFormat="false" ht="15.75" hidden="false" customHeight="false" outlineLevel="0" collapsed="false">
      <c r="A212" s="2"/>
    </row>
    <row r="213" customFormat="false" ht="15.75" hidden="false" customHeight="false" outlineLevel="0" collapsed="false">
      <c r="A213" s="2"/>
    </row>
    <row r="214" customFormat="false" ht="15.75" hidden="false" customHeight="false" outlineLevel="0" collapsed="false">
      <c r="A214" s="2"/>
    </row>
    <row r="215" customFormat="false" ht="15.75" hidden="false" customHeight="false" outlineLevel="0" collapsed="false">
      <c r="A215" s="2"/>
    </row>
    <row r="216" customFormat="false" ht="15.75" hidden="false" customHeight="false" outlineLevel="0" collapsed="false">
      <c r="A216" s="2"/>
    </row>
    <row r="217" customFormat="false" ht="15.75" hidden="false" customHeight="false" outlineLevel="0" collapsed="false">
      <c r="A217" s="2"/>
    </row>
    <row r="218" customFormat="false" ht="15.75" hidden="false" customHeight="false" outlineLevel="0" collapsed="false">
      <c r="A218" s="2"/>
    </row>
    <row r="219" customFormat="false" ht="15.75" hidden="false" customHeight="false" outlineLevel="0" collapsed="false">
      <c r="A219" s="2"/>
    </row>
    <row r="220" customFormat="false" ht="15.75" hidden="false" customHeight="false" outlineLevel="0" collapsed="false">
      <c r="A220" s="2"/>
    </row>
    <row r="221" customFormat="false" ht="15.75" hidden="false" customHeight="false" outlineLevel="0" collapsed="false">
      <c r="A221" s="2"/>
    </row>
    <row r="222" customFormat="false" ht="15.75" hidden="false" customHeight="false" outlineLevel="0" collapsed="false">
      <c r="A222" s="2"/>
    </row>
    <row r="223" customFormat="false" ht="15.75" hidden="false" customHeight="false" outlineLevel="0" collapsed="false">
      <c r="A223" s="2"/>
    </row>
    <row r="224" customFormat="false" ht="15.75" hidden="false" customHeight="false" outlineLevel="0" collapsed="false">
      <c r="A224" s="2"/>
    </row>
    <row r="225" customFormat="false" ht="15.75" hidden="false" customHeight="false" outlineLevel="0" collapsed="false">
      <c r="A225" s="2"/>
    </row>
    <row r="226" customFormat="false" ht="15.75" hidden="false" customHeight="false" outlineLevel="0" collapsed="false">
      <c r="A226" s="2"/>
    </row>
    <row r="227" customFormat="false" ht="15.75" hidden="false" customHeight="false" outlineLevel="0" collapsed="false">
      <c r="A227" s="2"/>
    </row>
    <row r="228" customFormat="false" ht="15.75" hidden="false" customHeight="false" outlineLevel="0" collapsed="false">
      <c r="A228" s="2"/>
    </row>
    <row r="229" customFormat="false" ht="15.75" hidden="false" customHeight="false" outlineLevel="0" collapsed="false">
      <c r="A229" s="2"/>
    </row>
    <row r="230" customFormat="false" ht="15.75" hidden="false" customHeight="false" outlineLevel="0" collapsed="false">
      <c r="A230" s="2"/>
    </row>
    <row r="231" customFormat="false" ht="15.75" hidden="false" customHeight="false" outlineLevel="0" collapsed="false">
      <c r="A231" s="2"/>
    </row>
    <row r="232" customFormat="false" ht="15.75" hidden="false" customHeight="false" outlineLevel="0" collapsed="false">
      <c r="A232" s="2"/>
    </row>
    <row r="233" customFormat="false" ht="15.75" hidden="false" customHeight="false" outlineLevel="0" collapsed="false">
      <c r="A233" s="2"/>
    </row>
    <row r="234" customFormat="false" ht="15.75" hidden="false" customHeight="false" outlineLevel="0" collapsed="false">
      <c r="A234" s="2"/>
    </row>
    <row r="235" customFormat="false" ht="15.75" hidden="false" customHeight="false" outlineLevel="0" collapsed="false">
      <c r="A235" s="2"/>
    </row>
    <row r="236" customFormat="false" ht="15.75" hidden="false" customHeight="false" outlineLevel="0" collapsed="false">
      <c r="A236" s="2"/>
    </row>
    <row r="237" customFormat="false" ht="15.75" hidden="false" customHeight="false" outlineLevel="0" collapsed="false">
      <c r="A237" s="2"/>
    </row>
    <row r="238" customFormat="false" ht="15.75" hidden="false" customHeight="false" outlineLevel="0" collapsed="false">
      <c r="A238" s="2"/>
    </row>
    <row r="239" customFormat="false" ht="15.75" hidden="false" customHeight="false" outlineLevel="0" collapsed="false">
      <c r="A239" s="2"/>
    </row>
    <row r="240" customFormat="false" ht="15.75" hidden="false" customHeight="false" outlineLevel="0" collapsed="false">
      <c r="A240" s="2"/>
    </row>
    <row r="241" customFormat="false" ht="15.75" hidden="false" customHeight="false" outlineLevel="0" collapsed="false">
      <c r="A241" s="2"/>
    </row>
    <row r="242" customFormat="false" ht="15.75" hidden="false" customHeight="false" outlineLevel="0" collapsed="false">
      <c r="A242" s="2"/>
    </row>
    <row r="243" customFormat="false" ht="15.75" hidden="false" customHeight="false" outlineLevel="0" collapsed="false">
      <c r="A243" s="2"/>
    </row>
    <row r="244" customFormat="false" ht="15.75" hidden="false" customHeight="false" outlineLevel="0" collapsed="false">
      <c r="A244" s="2"/>
    </row>
    <row r="245" customFormat="false" ht="15.75" hidden="false" customHeight="false" outlineLevel="0" collapsed="false">
      <c r="A245" s="2"/>
    </row>
    <row r="246" customFormat="false" ht="15.75" hidden="false" customHeight="false" outlineLevel="0" collapsed="false">
      <c r="A246" s="2"/>
    </row>
    <row r="247" customFormat="false" ht="15.75" hidden="false" customHeight="false" outlineLevel="0" collapsed="false">
      <c r="A247" s="2"/>
    </row>
    <row r="248" customFormat="false" ht="15.75" hidden="false" customHeight="false" outlineLevel="0" collapsed="false">
      <c r="A248" s="2"/>
    </row>
    <row r="249" customFormat="false" ht="15.75" hidden="false" customHeight="false" outlineLevel="0" collapsed="false">
      <c r="A249" s="2"/>
    </row>
    <row r="250" customFormat="false" ht="15.75" hidden="false" customHeight="false" outlineLevel="0" collapsed="false">
      <c r="A250" s="2"/>
    </row>
    <row r="251" customFormat="false" ht="15.75" hidden="false" customHeight="false" outlineLevel="0" collapsed="false">
      <c r="A251" s="2"/>
    </row>
    <row r="252" customFormat="false" ht="15.75" hidden="false" customHeight="false" outlineLevel="0" collapsed="false">
      <c r="A252" s="2"/>
    </row>
    <row r="253" customFormat="false" ht="15.75" hidden="false" customHeight="false" outlineLevel="0" collapsed="false">
      <c r="A253" s="2"/>
    </row>
    <row r="254" customFormat="false" ht="15.75" hidden="false" customHeight="false" outlineLevel="0" collapsed="false">
      <c r="A254" s="2"/>
    </row>
    <row r="255" customFormat="false" ht="15.75" hidden="false" customHeight="false" outlineLevel="0" collapsed="false">
      <c r="A255" s="2"/>
    </row>
    <row r="256" customFormat="false" ht="15.75" hidden="false" customHeight="false" outlineLevel="0" collapsed="false">
      <c r="A256" s="2"/>
    </row>
    <row r="257" customFormat="false" ht="15.75" hidden="false" customHeight="false" outlineLevel="0" collapsed="false">
      <c r="A257" s="2"/>
    </row>
    <row r="258" customFormat="false" ht="15.75" hidden="false" customHeight="false" outlineLevel="0" collapsed="false">
      <c r="A258" s="2"/>
    </row>
    <row r="259" customFormat="false" ht="15.75" hidden="false" customHeight="false" outlineLevel="0" collapsed="false">
      <c r="A259" s="2"/>
    </row>
    <row r="260" customFormat="false" ht="15.75" hidden="false" customHeight="false" outlineLevel="0" collapsed="false">
      <c r="A260" s="2"/>
    </row>
    <row r="261" customFormat="false" ht="15.75" hidden="false" customHeight="false" outlineLevel="0" collapsed="false">
      <c r="A261" s="2"/>
    </row>
    <row r="262" customFormat="false" ht="15.75" hidden="false" customHeight="false" outlineLevel="0" collapsed="false">
      <c r="A262" s="2"/>
    </row>
    <row r="263" customFormat="false" ht="15.75" hidden="false" customHeight="false" outlineLevel="0" collapsed="false">
      <c r="A263" s="2"/>
    </row>
    <row r="264" customFormat="false" ht="15.75" hidden="false" customHeight="false" outlineLevel="0" collapsed="false">
      <c r="A264" s="2"/>
    </row>
    <row r="265" customFormat="false" ht="15.75" hidden="false" customHeight="false" outlineLevel="0" collapsed="false">
      <c r="A265" s="2"/>
    </row>
    <row r="266" customFormat="false" ht="15.75" hidden="false" customHeight="false" outlineLevel="0" collapsed="false">
      <c r="A266" s="2"/>
    </row>
    <row r="267" customFormat="false" ht="15.75" hidden="false" customHeight="false" outlineLevel="0" collapsed="false">
      <c r="A267" s="2"/>
    </row>
    <row r="268" customFormat="false" ht="15.75" hidden="false" customHeight="false" outlineLevel="0" collapsed="false">
      <c r="A268" s="2"/>
    </row>
    <row r="269" customFormat="false" ht="15.75" hidden="false" customHeight="false" outlineLevel="0" collapsed="false">
      <c r="A269" s="2"/>
    </row>
    <row r="270" customFormat="false" ht="15.75" hidden="false" customHeight="false" outlineLevel="0" collapsed="false">
      <c r="A270" s="2"/>
    </row>
    <row r="271" customFormat="false" ht="15.75" hidden="false" customHeight="false" outlineLevel="0" collapsed="false">
      <c r="A271" s="2"/>
    </row>
    <row r="272" customFormat="false" ht="15.75" hidden="false" customHeight="false" outlineLevel="0" collapsed="false">
      <c r="A272" s="2"/>
    </row>
    <row r="273" customFormat="false" ht="15.75" hidden="false" customHeight="false" outlineLevel="0" collapsed="false">
      <c r="A273" s="2"/>
    </row>
    <row r="274" customFormat="false" ht="15.75" hidden="false" customHeight="false" outlineLevel="0" collapsed="false">
      <c r="A274" s="2"/>
    </row>
    <row r="275" customFormat="false" ht="15.75" hidden="false" customHeight="false" outlineLevel="0" collapsed="false">
      <c r="A275" s="2"/>
    </row>
    <row r="276" customFormat="false" ht="15.75" hidden="false" customHeight="false" outlineLevel="0" collapsed="false">
      <c r="A276" s="2"/>
    </row>
    <row r="277" customFormat="false" ht="15.75" hidden="false" customHeight="false" outlineLevel="0" collapsed="false">
      <c r="A277" s="2"/>
    </row>
    <row r="278" customFormat="false" ht="15.75" hidden="false" customHeight="false" outlineLevel="0" collapsed="false">
      <c r="A278" s="2"/>
    </row>
    <row r="279" customFormat="false" ht="15.75" hidden="false" customHeight="false" outlineLevel="0" collapsed="false">
      <c r="A279" s="2"/>
    </row>
    <row r="280" customFormat="false" ht="15.75" hidden="false" customHeight="false" outlineLevel="0" collapsed="false">
      <c r="A280" s="2"/>
    </row>
    <row r="281" customFormat="false" ht="15.75" hidden="false" customHeight="false" outlineLevel="0" collapsed="false">
      <c r="A281" s="2"/>
    </row>
    <row r="282" customFormat="false" ht="15.75" hidden="false" customHeight="false" outlineLevel="0" collapsed="false">
      <c r="A282" s="2"/>
    </row>
    <row r="283" customFormat="false" ht="15.75" hidden="false" customHeight="false" outlineLevel="0" collapsed="false">
      <c r="A283" s="2"/>
    </row>
    <row r="284" customFormat="false" ht="15.75" hidden="false" customHeight="false" outlineLevel="0" collapsed="false">
      <c r="A284" s="2"/>
    </row>
    <row r="285" customFormat="false" ht="15.75" hidden="false" customHeight="false" outlineLevel="0" collapsed="false">
      <c r="A285" s="2"/>
    </row>
    <row r="286" customFormat="false" ht="15.75" hidden="false" customHeight="false" outlineLevel="0" collapsed="false">
      <c r="A286" s="2"/>
    </row>
    <row r="287" customFormat="false" ht="15.75" hidden="false" customHeight="false" outlineLevel="0" collapsed="false">
      <c r="A287" s="2"/>
    </row>
    <row r="288" customFormat="false" ht="15.75" hidden="false" customHeight="false" outlineLevel="0" collapsed="false">
      <c r="A288" s="2"/>
    </row>
    <row r="289" customFormat="false" ht="15.75" hidden="false" customHeight="false" outlineLevel="0" collapsed="false">
      <c r="A289" s="2"/>
    </row>
    <row r="290" customFormat="false" ht="15.75" hidden="false" customHeight="false" outlineLevel="0" collapsed="false">
      <c r="A290" s="2"/>
    </row>
    <row r="291" customFormat="false" ht="15.75" hidden="false" customHeight="false" outlineLevel="0" collapsed="false">
      <c r="A291" s="2"/>
    </row>
    <row r="292" customFormat="false" ht="15.75" hidden="false" customHeight="false" outlineLevel="0" collapsed="false">
      <c r="A292" s="2"/>
    </row>
    <row r="293" customFormat="false" ht="15.75" hidden="false" customHeight="false" outlineLevel="0" collapsed="false">
      <c r="A293" s="2"/>
    </row>
    <row r="294" customFormat="false" ht="15.75" hidden="false" customHeight="false" outlineLevel="0" collapsed="false">
      <c r="A294" s="2"/>
    </row>
    <row r="295" customFormat="false" ht="15.75" hidden="false" customHeight="false" outlineLevel="0" collapsed="false">
      <c r="A295" s="2"/>
    </row>
    <row r="296" customFormat="false" ht="15.75" hidden="false" customHeight="false" outlineLevel="0" collapsed="false">
      <c r="A296" s="2"/>
    </row>
    <row r="297" customFormat="false" ht="15.75" hidden="false" customHeight="false" outlineLevel="0" collapsed="false">
      <c r="A297" s="2"/>
    </row>
    <row r="298" customFormat="false" ht="15.75" hidden="false" customHeight="false" outlineLevel="0" collapsed="false">
      <c r="A298" s="2"/>
    </row>
    <row r="299" customFormat="false" ht="15.75" hidden="false" customHeight="false" outlineLevel="0" collapsed="false">
      <c r="A299" s="2"/>
    </row>
    <row r="300" customFormat="false" ht="15.75" hidden="false" customHeight="false" outlineLevel="0" collapsed="false">
      <c r="A300" s="2"/>
    </row>
    <row r="301" customFormat="false" ht="15.75" hidden="false" customHeight="false" outlineLevel="0" collapsed="false">
      <c r="A301" s="2"/>
    </row>
    <row r="302" customFormat="false" ht="15.75" hidden="false" customHeight="false" outlineLevel="0" collapsed="false">
      <c r="A302" s="2"/>
    </row>
    <row r="303" customFormat="false" ht="15.75" hidden="false" customHeight="false" outlineLevel="0" collapsed="false">
      <c r="A303" s="2"/>
    </row>
    <row r="304" customFormat="false" ht="15.75" hidden="false" customHeight="false" outlineLevel="0" collapsed="false">
      <c r="A304" s="2"/>
    </row>
    <row r="305" customFormat="false" ht="15.75" hidden="false" customHeight="false" outlineLevel="0" collapsed="false">
      <c r="A305" s="2"/>
    </row>
    <row r="306" customFormat="false" ht="15.75" hidden="false" customHeight="false" outlineLevel="0" collapsed="false">
      <c r="A306" s="2"/>
    </row>
    <row r="307" customFormat="false" ht="15.75" hidden="false" customHeight="false" outlineLevel="0" collapsed="false">
      <c r="A307" s="2"/>
    </row>
    <row r="308" customFormat="false" ht="15.75" hidden="false" customHeight="false" outlineLevel="0" collapsed="false">
      <c r="A308" s="2"/>
    </row>
    <row r="309" customFormat="false" ht="15.75" hidden="false" customHeight="false" outlineLevel="0" collapsed="false">
      <c r="A309" s="2"/>
    </row>
    <row r="310" customFormat="false" ht="15.75" hidden="false" customHeight="false" outlineLevel="0" collapsed="false">
      <c r="A310" s="2"/>
    </row>
    <row r="311" customFormat="false" ht="15.75" hidden="false" customHeight="false" outlineLevel="0" collapsed="false">
      <c r="A311" s="2"/>
    </row>
    <row r="312" customFormat="false" ht="15.75" hidden="false" customHeight="false" outlineLevel="0" collapsed="false">
      <c r="A312" s="2"/>
    </row>
    <row r="313" customFormat="false" ht="15.75" hidden="false" customHeight="false" outlineLevel="0" collapsed="false">
      <c r="A313" s="2"/>
    </row>
    <row r="314" customFormat="false" ht="15.75" hidden="false" customHeight="false" outlineLevel="0" collapsed="false">
      <c r="A314" s="2"/>
    </row>
    <row r="315" customFormat="false" ht="15.75" hidden="false" customHeight="false" outlineLevel="0" collapsed="false">
      <c r="A315" s="2"/>
    </row>
    <row r="316" customFormat="false" ht="15.75" hidden="false" customHeight="false" outlineLevel="0" collapsed="false">
      <c r="A316" s="2"/>
    </row>
    <row r="317" customFormat="false" ht="15.75" hidden="false" customHeight="false" outlineLevel="0" collapsed="false">
      <c r="A317" s="2"/>
    </row>
    <row r="318" customFormat="false" ht="15.75" hidden="false" customHeight="false" outlineLevel="0" collapsed="false">
      <c r="A318" s="2"/>
    </row>
    <row r="319" customFormat="false" ht="15.75" hidden="false" customHeight="false" outlineLevel="0" collapsed="false">
      <c r="A319" s="2"/>
    </row>
    <row r="320" customFormat="false" ht="15.75" hidden="false" customHeight="false" outlineLevel="0" collapsed="false">
      <c r="A320" s="2"/>
    </row>
    <row r="321" customFormat="false" ht="15.75" hidden="false" customHeight="false" outlineLevel="0" collapsed="false">
      <c r="A321" s="2"/>
    </row>
    <row r="322" customFormat="false" ht="15.75" hidden="false" customHeight="false" outlineLevel="0" collapsed="false">
      <c r="A322" s="2"/>
    </row>
    <row r="323" customFormat="false" ht="15.75" hidden="false" customHeight="false" outlineLevel="0" collapsed="false">
      <c r="A323" s="2"/>
    </row>
    <row r="324" customFormat="false" ht="15.75" hidden="false" customHeight="false" outlineLevel="0" collapsed="false">
      <c r="A324" s="2"/>
    </row>
    <row r="325" customFormat="false" ht="15.75" hidden="false" customHeight="false" outlineLevel="0" collapsed="false">
      <c r="A325" s="2"/>
    </row>
    <row r="326" customFormat="false" ht="15.75" hidden="false" customHeight="false" outlineLevel="0" collapsed="false">
      <c r="A326" s="2"/>
    </row>
    <row r="327" customFormat="false" ht="15.75" hidden="false" customHeight="false" outlineLevel="0" collapsed="false">
      <c r="A327" s="2"/>
    </row>
    <row r="328" customFormat="false" ht="15.75" hidden="false" customHeight="false" outlineLevel="0" collapsed="false">
      <c r="A328" s="2"/>
    </row>
    <row r="329" customFormat="false" ht="15.75" hidden="false" customHeight="false" outlineLevel="0" collapsed="false">
      <c r="A329" s="2"/>
    </row>
    <row r="330" customFormat="false" ht="15.75" hidden="false" customHeight="false" outlineLevel="0" collapsed="false">
      <c r="A330" s="2"/>
    </row>
    <row r="331" customFormat="false" ht="15.75" hidden="false" customHeight="false" outlineLevel="0" collapsed="false">
      <c r="A331" s="2"/>
    </row>
    <row r="332" customFormat="false" ht="15.75" hidden="false" customHeight="false" outlineLevel="0" collapsed="false">
      <c r="A332" s="2"/>
    </row>
    <row r="333" customFormat="false" ht="15.75" hidden="false" customHeight="false" outlineLevel="0" collapsed="false">
      <c r="A333" s="2"/>
    </row>
    <row r="334" customFormat="false" ht="15.75" hidden="false" customHeight="false" outlineLevel="0" collapsed="false">
      <c r="A334" s="2"/>
    </row>
    <row r="335" customFormat="false" ht="15.75" hidden="false" customHeight="false" outlineLevel="0" collapsed="false">
      <c r="A335" s="2"/>
    </row>
    <row r="336" customFormat="false" ht="15.75" hidden="false" customHeight="false" outlineLevel="0" collapsed="false">
      <c r="A336" s="2"/>
    </row>
    <row r="337" customFormat="false" ht="15.75" hidden="false" customHeight="false" outlineLevel="0" collapsed="false">
      <c r="A337" s="2"/>
    </row>
    <row r="338" customFormat="false" ht="15.75" hidden="false" customHeight="false" outlineLevel="0" collapsed="false">
      <c r="A338" s="2"/>
    </row>
    <row r="339" customFormat="false" ht="15.75" hidden="false" customHeight="false" outlineLevel="0" collapsed="false">
      <c r="A339" s="2"/>
    </row>
    <row r="340" customFormat="false" ht="15.75" hidden="false" customHeight="false" outlineLevel="0" collapsed="false">
      <c r="A340" s="2"/>
    </row>
    <row r="341" customFormat="false" ht="15.75" hidden="false" customHeight="false" outlineLevel="0" collapsed="false">
      <c r="A341" s="2"/>
    </row>
    <row r="342" customFormat="false" ht="15.75" hidden="false" customHeight="false" outlineLevel="0" collapsed="false">
      <c r="A342" s="2"/>
    </row>
    <row r="343" customFormat="false" ht="15.75" hidden="false" customHeight="false" outlineLevel="0" collapsed="false">
      <c r="A343" s="2"/>
    </row>
    <row r="344" customFormat="false" ht="15.75" hidden="false" customHeight="false" outlineLevel="0" collapsed="false">
      <c r="A344" s="2"/>
    </row>
    <row r="345" customFormat="false" ht="15.75" hidden="false" customHeight="false" outlineLevel="0" collapsed="false">
      <c r="A345" s="2"/>
    </row>
    <row r="346" customFormat="false" ht="15.75" hidden="false" customHeight="false" outlineLevel="0" collapsed="false">
      <c r="A346" s="2"/>
    </row>
    <row r="347" customFormat="false" ht="15.75" hidden="false" customHeight="false" outlineLevel="0" collapsed="false">
      <c r="A347" s="2"/>
    </row>
    <row r="348" customFormat="false" ht="15.75" hidden="false" customHeight="false" outlineLevel="0" collapsed="false">
      <c r="A348" s="2"/>
    </row>
    <row r="349" customFormat="false" ht="15.75" hidden="false" customHeight="false" outlineLevel="0" collapsed="false">
      <c r="A349" s="2"/>
    </row>
    <row r="350" customFormat="false" ht="15.75" hidden="false" customHeight="false" outlineLevel="0" collapsed="false">
      <c r="A350" s="2"/>
    </row>
    <row r="351" customFormat="false" ht="15.75" hidden="false" customHeight="false" outlineLevel="0" collapsed="false">
      <c r="A351" s="2"/>
    </row>
    <row r="352" customFormat="false" ht="15.75" hidden="false" customHeight="false" outlineLevel="0" collapsed="false">
      <c r="A352" s="2"/>
    </row>
    <row r="353" customFormat="false" ht="15.75" hidden="false" customHeight="false" outlineLevel="0" collapsed="false">
      <c r="A353" s="2"/>
    </row>
    <row r="354" customFormat="false" ht="15.75" hidden="false" customHeight="false" outlineLevel="0" collapsed="false">
      <c r="A354" s="2"/>
    </row>
    <row r="355" customFormat="false" ht="15.75" hidden="false" customHeight="false" outlineLevel="0" collapsed="false">
      <c r="A355" s="2"/>
    </row>
    <row r="356" customFormat="false" ht="15.75" hidden="false" customHeight="false" outlineLevel="0" collapsed="false">
      <c r="A356" s="2"/>
    </row>
    <row r="357" customFormat="false" ht="15.75" hidden="false" customHeight="false" outlineLevel="0" collapsed="false">
      <c r="A357" s="2"/>
    </row>
    <row r="358" customFormat="false" ht="15.75" hidden="false" customHeight="false" outlineLevel="0" collapsed="false">
      <c r="A358" s="2"/>
    </row>
    <row r="359" customFormat="false" ht="15.75" hidden="false" customHeight="false" outlineLevel="0" collapsed="false">
      <c r="A359" s="2"/>
    </row>
    <row r="360" customFormat="false" ht="15.75" hidden="false" customHeight="false" outlineLevel="0" collapsed="false">
      <c r="A360" s="2"/>
    </row>
    <row r="361" customFormat="false" ht="15.75" hidden="false" customHeight="false" outlineLevel="0" collapsed="false">
      <c r="A361" s="2"/>
    </row>
    <row r="362" customFormat="false" ht="15.75" hidden="false" customHeight="false" outlineLevel="0" collapsed="false">
      <c r="A362" s="2"/>
    </row>
    <row r="363" customFormat="false" ht="15.75" hidden="false" customHeight="false" outlineLevel="0" collapsed="false">
      <c r="A363" s="2"/>
    </row>
    <row r="364" customFormat="false" ht="15.75" hidden="false" customHeight="false" outlineLevel="0" collapsed="false">
      <c r="A364" s="2"/>
    </row>
    <row r="365" customFormat="false" ht="15.75" hidden="false" customHeight="false" outlineLevel="0" collapsed="false">
      <c r="A365" s="2"/>
    </row>
    <row r="366" customFormat="false" ht="15.75" hidden="false" customHeight="false" outlineLevel="0" collapsed="false">
      <c r="A366" s="2"/>
    </row>
    <row r="367" customFormat="false" ht="15.75" hidden="false" customHeight="false" outlineLevel="0" collapsed="false">
      <c r="A367" s="2"/>
    </row>
    <row r="368" customFormat="false" ht="15.75" hidden="false" customHeight="false" outlineLevel="0" collapsed="false">
      <c r="A368" s="2"/>
    </row>
    <row r="369" customFormat="false" ht="15.75" hidden="false" customHeight="false" outlineLevel="0" collapsed="false">
      <c r="A369" s="2"/>
    </row>
    <row r="370" customFormat="false" ht="15.75" hidden="false" customHeight="false" outlineLevel="0" collapsed="false">
      <c r="A370" s="2"/>
    </row>
    <row r="371" customFormat="false" ht="15.75" hidden="false" customHeight="false" outlineLevel="0" collapsed="false">
      <c r="A371" s="2"/>
    </row>
    <row r="372" customFormat="false" ht="15.75" hidden="false" customHeight="false" outlineLevel="0" collapsed="false">
      <c r="A372" s="2"/>
    </row>
    <row r="373" customFormat="false" ht="15.75" hidden="false" customHeight="false" outlineLevel="0" collapsed="false">
      <c r="A373" s="2"/>
    </row>
    <row r="374" customFormat="false" ht="15.75" hidden="false" customHeight="false" outlineLevel="0" collapsed="false">
      <c r="A374" s="2"/>
    </row>
    <row r="375" customFormat="false" ht="15.75" hidden="false" customHeight="false" outlineLevel="0" collapsed="false">
      <c r="A375" s="2"/>
    </row>
    <row r="376" customFormat="false" ht="15.75" hidden="false" customHeight="false" outlineLevel="0" collapsed="false">
      <c r="A376" s="2"/>
    </row>
    <row r="377" customFormat="false" ht="15.75" hidden="false" customHeight="false" outlineLevel="0" collapsed="false">
      <c r="A377" s="2"/>
    </row>
    <row r="378" customFormat="false" ht="15.75" hidden="false" customHeight="false" outlineLevel="0" collapsed="false">
      <c r="A378" s="2"/>
    </row>
    <row r="379" customFormat="false" ht="15.75" hidden="false" customHeight="false" outlineLevel="0" collapsed="false">
      <c r="A379" s="2"/>
    </row>
    <row r="380" customFormat="false" ht="15.75" hidden="false" customHeight="false" outlineLevel="0" collapsed="false">
      <c r="A380" s="2"/>
    </row>
    <row r="381" customFormat="false" ht="15.75" hidden="false" customHeight="false" outlineLevel="0" collapsed="false">
      <c r="A381" s="2"/>
    </row>
    <row r="382" customFormat="false" ht="15.75" hidden="false" customHeight="false" outlineLevel="0" collapsed="false">
      <c r="A382" s="2"/>
    </row>
    <row r="383" customFormat="false" ht="15.75" hidden="false" customHeight="false" outlineLevel="0" collapsed="false">
      <c r="A383" s="2"/>
    </row>
    <row r="384" customFormat="false" ht="15.75" hidden="false" customHeight="false" outlineLevel="0" collapsed="false">
      <c r="A384" s="2"/>
    </row>
    <row r="385" customFormat="false" ht="15.75" hidden="false" customHeight="false" outlineLevel="0" collapsed="false">
      <c r="A385" s="2"/>
    </row>
    <row r="386" customFormat="false" ht="15.75" hidden="false" customHeight="false" outlineLevel="0" collapsed="false">
      <c r="A386" s="2"/>
    </row>
    <row r="387" customFormat="false" ht="15.75" hidden="false" customHeight="false" outlineLevel="0" collapsed="false">
      <c r="A387" s="2"/>
    </row>
    <row r="388" customFormat="false" ht="15.75" hidden="false" customHeight="false" outlineLevel="0" collapsed="false">
      <c r="A388" s="2"/>
    </row>
    <row r="389" customFormat="false" ht="15.75" hidden="false" customHeight="false" outlineLevel="0" collapsed="false">
      <c r="A389" s="2"/>
    </row>
    <row r="390" customFormat="false" ht="15.75" hidden="false" customHeight="false" outlineLevel="0" collapsed="false">
      <c r="A390" s="2"/>
    </row>
    <row r="391" customFormat="false" ht="15.75" hidden="false" customHeight="false" outlineLevel="0" collapsed="false">
      <c r="A391" s="2"/>
    </row>
    <row r="392" customFormat="false" ht="15.75" hidden="false" customHeight="false" outlineLevel="0" collapsed="false">
      <c r="A392" s="2"/>
    </row>
    <row r="393" customFormat="false" ht="15.75" hidden="false" customHeight="false" outlineLevel="0" collapsed="false">
      <c r="A393" s="2"/>
    </row>
    <row r="394" customFormat="false" ht="15.75" hidden="false" customHeight="false" outlineLevel="0" collapsed="false">
      <c r="A394" s="2"/>
    </row>
    <row r="395" customFormat="false" ht="15.75" hidden="false" customHeight="false" outlineLevel="0" collapsed="false">
      <c r="A395" s="2"/>
    </row>
    <row r="396" customFormat="false" ht="15.75" hidden="false" customHeight="false" outlineLevel="0" collapsed="false">
      <c r="A396" s="2"/>
    </row>
    <row r="397" customFormat="false" ht="15.75" hidden="false" customHeight="false" outlineLevel="0" collapsed="false">
      <c r="A397" s="2"/>
    </row>
    <row r="398" customFormat="false" ht="15.75" hidden="false" customHeight="false" outlineLevel="0" collapsed="false">
      <c r="A398" s="2"/>
    </row>
    <row r="399" customFormat="false" ht="15.75" hidden="false" customHeight="false" outlineLevel="0" collapsed="false">
      <c r="A399" s="2"/>
    </row>
    <row r="400" customFormat="false" ht="15.75" hidden="false" customHeight="false" outlineLevel="0" collapsed="false">
      <c r="A400" s="2"/>
    </row>
    <row r="401" customFormat="false" ht="15.75" hidden="false" customHeight="false" outlineLevel="0" collapsed="false">
      <c r="A401" s="2"/>
    </row>
    <row r="402" customFormat="false" ht="15.75" hidden="false" customHeight="false" outlineLevel="0" collapsed="false">
      <c r="A402" s="2"/>
    </row>
    <row r="403" customFormat="false" ht="15.75" hidden="false" customHeight="false" outlineLevel="0" collapsed="false">
      <c r="A403" s="2"/>
    </row>
    <row r="404" customFormat="false" ht="15.75" hidden="false" customHeight="false" outlineLevel="0" collapsed="false">
      <c r="A404" s="2"/>
    </row>
    <row r="405" customFormat="false" ht="15.75" hidden="false" customHeight="false" outlineLevel="0" collapsed="false">
      <c r="A405" s="2"/>
    </row>
    <row r="406" customFormat="false" ht="15.75" hidden="false" customHeight="false" outlineLevel="0" collapsed="false">
      <c r="A406" s="2"/>
    </row>
    <row r="407" customFormat="false" ht="15.75" hidden="false" customHeight="false" outlineLevel="0" collapsed="false">
      <c r="A407" s="2"/>
    </row>
    <row r="408" customFormat="false" ht="15.75" hidden="false" customHeight="false" outlineLevel="0" collapsed="false">
      <c r="A408" s="2"/>
    </row>
    <row r="409" customFormat="false" ht="15.75" hidden="false" customHeight="false" outlineLevel="0" collapsed="false">
      <c r="A409" s="2"/>
    </row>
    <row r="410" customFormat="false" ht="15.75" hidden="false" customHeight="false" outlineLevel="0" collapsed="false">
      <c r="A410" s="2"/>
    </row>
    <row r="411" customFormat="false" ht="15.75" hidden="false" customHeight="false" outlineLevel="0" collapsed="false">
      <c r="A411" s="2"/>
    </row>
    <row r="412" customFormat="false" ht="15.75" hidden="false" customHeight="false" outlineLevel="0" collapsed="false">
      <c r="A412" s="2"/>
    </row>
    <row r="413" customFormat="false" ht="15.75" hidden="false" customHeight="false" outlineLevel="0" collapsed="false">
      <c r="A413" s="2"/>
    </row>
    <row r="414" customFormat="false" ht="15.75" hidden="false" customHeight="false" outlineLevel="0" collapsed="false">
      <c r="A414" s="2"/>
    </row>
    <row r="415" customFormat="false" ht="15.75" hidden="false" customHeight="false" outlineLevel="0" collapsed="false">
      <c r="A415" s="2"/>
    </row>
    <row r="416" customFormat="false" ht="15.75" hidden="false" customHeight="false" outlineLevel="0" collapsed="false">
      <c r="A416" s="2"/>
    </row>
    <row r="417" customFormat="false" ht="15.75" hidden="false" customHeight="false" outlineLevel="0" collapsed="false">
      <c r="A417" s="2"/>
    </row>
    <row r="418" customFormat="false" ht="15.75" hidden="false" customHeight="false" outlineLevel="0" collapsed="false">
      <c r="A418" s="2"/>
    </row>
    <row r="419" customFormat="false" ht="15.75" hidden="false" customHeight="false" outlineLevel="0" collapsed="false">
      <c r="A419" s="2"/>
    </row>
    <row r="420" customFormat="false" ht="15.75" hidden="false" customHeight="false" outlineLevel="0" collapsed="false">
      <c r="A420" s="2"/>
    </row>
    <row r="421" customFormat="false" ht="15.75" hidden="false" customHeight="false" outlineLevel="0" collapsed="false">
      <c r="A421" s="2"/>
    </row>
    <row r="422" customFormat="false" ht="15.75" hidden="false" customHeight="false" outlineLevel="0" collapsed="false">
      <c r="A422" s="2"/>
    </row>
    <row r="423" customFormat="false" ht="15.75" hidden="false" customHeight="false" outlineLevel="0" collapsed="false">
      <c r="A423" s="2"/>
    </row>
    <row r="424" customFormat="false" ht="15.75" hidden="false" customHeight="false" outlineLevel="0" collapsed="false">
      <c r="A424" s="2"/>
    </row>
    <row r="425" customFormat="false" ht="15.75" hidden="false" customHeight="false" outlineLevel="0" collapsed="false">
      <c r="A425" s="2"/>
    </row>
    <row r="426" customFormat="false" ht="15.75" hidden="false" customHeight="false" outlineLevel="0" collapsed="false">
      <c r="A426" s="2"/>
    </row>
    <row r="427" customFormat="false" ht="15.75" hidden="false" customHeight="false" outlineLevel="0" collapsed="false">
      <c r="A427" s="2"/>
    </row>
    <row r="428" customFormat="false" ht="15.75" hidden="false" customHeight="false" outlineLevel="0" collapsed="false">
      <c r="A428" s="2"/>
    </row>
    <row r="429" customFormat="false" ht="15.75" hidden="false" customHeight="false" outlineLevel="0" collapsed="false">
      <c r="A429" s="2"/>
    </row>
    <row r="430" customFormat="false" ht="15.75" hidden="false" customHeight="false" outlineLevel="0" collapsed="false">
      <c r="A430" s="2"/>
    </row>
    <row r="431" customFormat="false" ht="15.75" hidden="false" customHeight="false" outlineLevel="0" collapsed="false">
      <c r="A431" s="2"/>
    </row>
    <row r="432" customFormat="false" ht="15.75" hidden="false" customHeight="false" outlineLevel="0" collapsed="false">
      <c r="A432" s="2"/>
    </row>
    <row r="433" customFormat="false" ht="15.75" hidden="false" customHeight="false" outlineLevel="0" collapsed="false">
      <c r="A433" s="2"/>
    </row>
    <row r="434" customFormat="false" ht="15.75" hidden="false" customHeight="false" outlineLevel="0" collapsed="false">
      <c r="A434" s="2"/>
    </row>
    <row r="435" customFormat="false" ht="15.75" hidden="false" customHeight="false" outlineLevel="0" collapsed="false">
      <c r="A435" s="2"/>
    </row>
    <row r="436" customFormat="false" ht="15.75" hidden="false" customHeight="false" outlineLevel="0" collapsed="false">
      <c r="A436" s="2"/>
    </row>
    <row r="437" customFormat="false" ht="15.75" hidden="false" customHeight="false" outlineLevel="0" collapsed="false">
      <c r="A437" s="2"/>
    </row>
    <row r="438" customFormat="false" ht="15.75" hidden="false" customHeight="false" outlineLevel="0" collapsed="false">
      <c r="A438" s="2"/>
    </row>
    <row r="439" customFormat="false" ht="15.75" hidden="false" customHeight="false" outlineLevel="0" collapsed="false">
      <c r="A439" s="2"/>
    </row>
    <row r="440" customFormat="false" ht="15.75" hidden="false" customHeight="false" outlineLevel="0" collapsed="false">
      <c r="A440" s="2"/>
    </row>
    <row r="441" customFormat="false" ht="15.75" hidden="false" customHeight="false" outlineLevel="0" collapsed="false">
      <c r="A441" s="2"/>
    </row>
    <row r="442" customFormat="false" ht="15.75" hidden="false" customHeight="false" outlineLevel="0" collapsed="false">
      <c r="A442" s="2"/>
    </row>
    <row r="443" customFormat="false" ht="15.75" hidden="false" customHeight="false" outlineLevel="0" collapsed="false">
      <c r="A443" s="2"/>
    </row>
    <row r="444" customFormat="false" ht="15.75" hidden="false" customHeight="false" outlineLevel="0" collapsed="false">
      <c r="A444" s="2"/>
    </row>
    <row r="445" customFormat="false" ht="15.75" hidden="false" customHeight="false" outlineLevel="0" collapsed="false">
      <c r="A445" s="2"/>
    </row>
    <row r="446" customFormat="false" ht="15.75" hidden="false" customHeight="false" outlineLevel="0" collapsed="false">
      <c r="A446" s="2"/>
    </row>
    <row r="447" customFormat="false" ht="15.75" hidden="false" customHeight="false" outlineLevel="0" collapsed="false">
      <c r="A447" s="2"/>
    </row>
    <row r="448" customFormat="false" ht="15.75" hidden="false" customHeight="false" outlineLevel="0" collapsed="false">
      <c r="A448" s="2"/>
    </row>
    <row r="449" customFormat="false" ht="15.75" hidden="false" customHeight="false" outlineLevel="0" collapsed="false">
      <c r="A449" s="2"/>
    </row>
    <row r="450" customFormat="false" ht="15.75" hidden="false" customHeight="false" outlineLevel="0" collapsed="false">
      <c r="A450" s="2"/>
    </row>
    <row r="451" customFormat="false" ht="15.75" hidden="false" customHeight="false" outlineLevel="0" collapsed="false">
      <c r="A451" s="2"/>
    </row>
    <row r="452" customFormat="false" ht="15.75" hidden="false" customHeight="false" outlineLevel="0" collapsed="false">
      <c r="A452" s="2"/>
    </row>
    <row r="453" customFormat="false" ht="15.75" hidden="false" customHeight="false" outlineLevel="0" collapsed="false">
      <c r="A453" s="2"/>
    </row>
    <row r="454" customFormat="false" ht="15.75" hidden="false" customHeight="false" outlineLevel="0" collapsed="false">
      <c r="A454" s="2"/>
    </row>
    <row r="455" customFormat="false" ht="15.75" hidden="false" customHeight="false" outlineLevel="0" collapsed="false">
      <c r="A455" s="2"/>
    </row>
    <row r="456" customFormat="false" ht="15.75" hidden="false" customHeight="false" outlineLevel="0" collapsed="false">
      <c r="A456" s="2"/>
    </row>
    <row r="457" customFormat="false" ht="15.75" hidden="false" customHeight="false" outlineLevel="0" collapsed="false">
      <c r="A457" s="2"/>
    </row>
    <row r="458" customFormat="false" ht="15.75" hidden="false" customHeight="false" outlineLevel="0" collapsed="false">
      <c r="A458" s="2"/>
    </row>
    <row r="459" customFormat="false" ht="15.75" hidden="false" customHeight="false" outlineLevel="0" collapsed="false">
      <c r="A459" s="2"/>
    </row>
    <row r="460" customFormat="false" ht="15.75" hidden="false" customHeight="false" outlineLevel="0" collapsed="false">
      <c r="A460" s="2"/>
    </row>
    <row r="461" customFormat="false" ht="15.75" hidden="false" customHeight="false" outlineLevel="0" collapsed="false">
      <c r="A461" s="2"/>
    </row>
    <row r="462" customFormat="false" ht="15.75" hidden="false" customHeight="false" outlineLevel="0" collapsed="false">
      <c r="A462" s="2"/>
    </row>
    <row r="463" customFormat="false" ht="15.75" hidden="false" customHeight="false" outlineLevel="0" collapsed="false">
      <c r="A463" s="2"/>
    </row>
    <row r="464" customFormat="false" ht="15.75" hidden="false" customHeight="false" outlineLevel="0" collapsed="false">
      <c r="A464" s="2"/>
    </row>
    <row r="465" customFormat="false" ht="15.75" hidden="false" customHeight="false" outlineLevel="0" collapsed="false">
      <c r="A465" s="2"/>
    </row>
    <row r="466" customFormat="false" ht="15.75" hidden="false" customHeight="false" outlineLevel="0" collapsed="false">
      <c r="A466" s="2"/>
    </row>
    <row r="467" customFormat="false" ht="15.75" hidden="false" customHeight="false" outlineLevel="0" collapsed="false">
      <c r="A467" s="2"/>
    </row>
    <row r="468" customFormat="false" ht="15.75" hidden="false" customHeight="false" outlineLevel="0" collapsed="false">
      <c r="A468" s="2"/>
    </row>
    <row r="469" customFormat="false" ht="15.75" hidden="false" customHeight="false" outlineLevel="0" collapsed="false">
      <c r="A469" s="2"/>
    </row>
    <row r="470" customFormat="false" ht="15.75" hidden="false" customHeight="false" outlineLevel="0" collapsed="false">
      <c r="A470" s="2"/>
    </row>
    <row r="471" customFormat="false" ht="15.75" hidden="false" customHeight="false" outlineLevel="0" collapsed="false">
      <c r="A471" s="2"/>
    </row>
    <row r="472" customFormat="false" ht="15.75" hidden="false" customHeight="false" outlineLevel="0" collapsed="false">
      <c r="A472" s="2"/>
    </row>
    <row r="473" customFormat="false" ht="15.75" hidden="false" customHeight="false" outlineLevel="0" collapsed="false">
      <c r="A473" s="2"/>
    </row>
    <row r="474" customFormat="false" ht="15.75" hidden="false" customHeight="false" outlineLevel="0" collapsed="false">
      <c r="A474" s="2"/>
    </row>
    <row r="475" customFormat="false" ht="15.75" hidden="false" customHeight="false" outlineLevel="0" collapsed="false">
      <c r="A475" s="2"/>
    </row>
    <row r="476" customFormat="false" ht="15.75" hidden="false" customHeight="false" outlineLevel="0" collapsed="false">
      <c r="A476" s="2"/>
    </row>
    <row r="477" customFormat="false" ht="15.75" hidden="false" customHeight="false" outlineLevel="0" collapsed="false">
      <c r="A477" s="2"/>
    </row>
    <row r="478" customFormat="false" ht="15.75" hidden="false" customHeight="false" outlineLevel="0" collapsed="false">
      <c r="A478" s="2"/>
    </row>
    <row r="479" customFormat="false" ht="15.75" hidden="false" customHeight="false" outlineLevel="0" collapsed="false">
      <c r="A479" s="2"/>
    </row>
    <row r="480" customFormat="false" ht="15.75" hidden="false" customHeight="false" outlineLevel="0" collapsed="false">
      <c r="A480" s="2"/>
    </row>
    <row r="481" customFormat="false" ht="15.75" hidden="false" customHeight="false" outlineLevel="0" collapsed="false">
      <c r="A481" s="2"/>
    </row>
    <row r="482" customFormat="false" ht="15.75" hidden="false" customHeight="false" outlineLevel="0" collapsed="false">
      <c r="A482" s="2"/>
    </row>
    <row r="483" customFormat="false" ht="15.75" hidden="false" customHeight="false" outlineLevel="0" collapsed="false">
      <c r="A483" s="2"/>
    </row>
    <row r="484" customFormat="false" ht="15.75" hidden="false" customHeight="false" outlineLevel="0" collapsed="false">
      <c r="A484" s="2"/>
    </row>
    <row r="485" customFormat="false" ht="15.75" hidden="false" customHeight="false" outlineLevel="0" collapsed="false">
      <c r="A485" s="2"/>
    </row>
    <row r="486" customFormat="false" ht="15.75" hidden="false" customHeight="false" outlineLevel="0" collapsed="false">
      <c r="A486" s="2"/>
    </row>
    <row r="487" customFormat="false" ht="15.75" hidden="false" customHeight="false" outlineLevel="0" collapsed="false">
      <c r="A487" s="2"/>
    </row>
    <row r="488" customFormat="false" ht="15.75" hidden="false" customHeight="false" outlineLevel="0" collapsed="false">
      <c r="A488" s="2"/>
    </row>
    <row r="489" customFormat="false" ht="15.75" hidden="false" customHeight="false" outlineLevel="0" collapsed="false">
      <c r="A489" s="2"/>
    </row>
    <row r="490" customFormat="false" ht="15.75" hidden="false" customHeight="false" outlineLevel="0" collapsed="false">
      <c r="A490" s="2"/>
    </row>
    <row r="491" customFormat="false" ht="15.75" hidden="false" customHeight="false" outlineLevel="0" collapsed="false">
      <c r="A491" s="2"/>
    </row>
    <row r="492" customFormat="false" ht="15.75" hidden="false" customHeight="false" outlineLevel="0" collapsed="false">
      <c r="A492" s="2"/>
    </row>
    <row r="493" customFormat="false" ht="15.75" hidden="false" customHeight="false" outlineLevel="0" collapsed="false">
      <c r="A493" s="2"/>
    </row>
    <row r="494" customFormat="false" ht="15.75" hidden="false" customHeight="false" outlineLevel="0" collapsed="false">
      <c r="A494" s="2"/>
    </row>
    <row r="495" customFormat="false" ht="15.75" hidden="false" customHeight="false" outlineLevel="0" collapsed="false">
      <c r="A495" s="2"/>
    </row>
    <row r="496" customFormat="false" ht="15.75" hidden="false" customHeight="false" outlineLevel="0" collapsed="false">
      <c r="A496" s="2"/>
    </row>
    <row r="497" customFormat="false" ht="15.75" hidden="false" customHeight="false" outlineLevel="0" collapsed="false">
      <c r="A497" s="2"/>
    </row>
    <row r="498" customFormat="false" ht="15.75" hidden="false" customHeight="false" outlineLevel="0" collapsed="false">
      <c r="A498" s="2"/>
    </row>
    <row r="499" customFormat="false" ht="15.75" hidden="false" customHeight="false" outlineLevel="0" collapsed="false">
      <c r="A499" s="2"/>
    </row>
    <row r="500" customFormat="false" ht="15.75" hidden="false" customHeight="false" outlineLevel="0" collapsed="false">
      <c r="A500" s="2"/>
    </row>
    <row r="501" customFormat="false" ht="15.75" hidden="false" customHeight="false" outlineLevel="0" collapsed="false">
      <c r="A501" s="2"/>
    </row>
    <row r="502" customFormat="false" ht="15.75" hidden="false" customHeight="false" outlineLevel="0" collapsed="false">
      <c r="A502" s="2"/>
    </row>
    <row r="503" customFormat="false" ht="15.75" hidden="false" customHeight="false" outlineLevel="0" collapsed="false">
      <c r="A503" s="2"/>
    </row>
    <row r="504" customFormat="false" ht="15.75" hidden="false" customHeight="false" outlineLevel="0" collapsed="false">
      <c r="A504" s="2"/>
    </row>
    <row r="505" customFormat="false" ht="15.75" hidden="false" customHeight="false" outlineLevel="0" collapsed="false">
      <c r="A505" s="2"/>
    </row>
    <row r="506" customFormat="false" ht="15.75" hidden="false" customHeight="false" outlineLevel="0" collapsed="false">
      <c r="A506" s="2"/>
    </row>
    <row r="507" customFormat="false" ht="15.75" hidden="false" customHeight="false" outlineLevel="0" collapsed="false">
      <c r="A507" s="2"/>
    </row>
    <row r="508" customFormat="false" ht="15.75" hidden="false" customHeight="false" outlineLevel="0" collapsed="false">
      <c r="A508" s="2"/>
    </row>
    <row r="509" customFormat="false" ht="15.75" hidden="false" customHeight="false" outlineLevel="0" collapsed="false">
      <c r="A509" s="2"/>
    </row>
    <row r="510" customFormat="false" ht="15.75" hidden="false" customHeight="false" outlineLevel="0" collapsed="false">
      <c r="A510" s="2"/>
    </row>
    <row r="511" customFormat="false" ht="15.75" hidden="false" customHeight="false" outlineLevel="0" collapsed="false">
      <c r="A511" s="2"/>
    </row>
    <row r="512" customFormat="false" ht="15.75" hidden="false" customHeight="false" outlineLevel="0" collapsed="false">
      <c r="A512" s="2"/>
    </row>
    <row r="513" customFormat="false" ht="15.75" hidden="false" customHeight="false" outlineLevel="0" collapsed="false">
      <c r="A513" s="2"/>
    </row>
    <row r="514" customFormat="false" ht="15.75" hidden="false" customHeight="false" outlineLevel="0" collapsed="false">
      <c r="A514" s="2"/>
    </row>
    <row r="515" customFormat="false" ht="15.75" hidden="false" customHeight="false" outlineLevel="0" collapsed="false">
      <c r="A515" s="2"/>
    </row>
    <row r="516" customFormat="false" ht="15.75" hidden="false" customHeight="false" outlineLevel="0" collapsed="false">
      <c r="A516" s="2"/>
    </row>
    <row r="517" customFormat="false" ht="15.75" hidden="false" customHeight="false" outlineLevel="0" collapsed="false">
      <c r="A517" s="2"/>
    </row>
    <row r="518" customFormat="false" ht="15.75" hidden="false" customHeight="false" outlineLevel="0" collapsed="false">
      <c r="A518" s="2"/>
    </row>
    <row r="519" customFormat="false" ht="15.75" hidden="false" customHeight="false" outlineLevel="0" collapsed="false">
      <c r="A519" s="2"/>
    </row>
    <row r="520" customFormat="false" ht="15.75" hidden="false" customHeight="false" outlineLevel="0" collapsed="false">
      <c r="A520" s="2"/>
    </row>
    <row r="521" customFormat="false" ht="15.75" hidden="false" customHeight="false" outlineLevel="0" collapsed="false">
      <c r="A521" s="2"/>
    </row>
    <row r="522" customFormat="false" ht="15.75" hidden="false" customHeight="false" outlineLevel="0" collapsed="false">
      <c r="A522" s="2"/>
    </row>
    <row r="523" customFormat="false" ht="15.75" hidden="false" customHeight="false" outlineLevel="0" collapsed="false">
      <c r="A523" s="2"/>
    </row>
    <row r="524" customFormat="false" ht="15.75" hidden="false" customHeight="false" outlineLevel="0" collapsed="false">
      <c r="A524" s="2"/>
    </row>
    <row r="525" customFormat="false" ht="15.75" hidden="false" customHeight="false" outlineLevel="0" collapsed="false">
      <c r="A525" s="2"/>
    </row>
    <row r="526" customFormat="false" ht="15.75" hidden="false" customHeight="false" outlineLevel="0" collapsed="false">
      <c r="A526" s="2"/>
    </row>
    <row r="527" customFormat="false" ht="15.75" hidden="false" customHeight="false" outlineLevel="0" collapsed="false">
      <c r="A527" s="2"/>
    </row>
    <row r="528" customFormat="false" ht="15.75" hidden="false" customHeight="false" outlineLevel="0" collapsed="false">
      <c r="A528" s="2"/>
    </row>
    <row r="529" customFormat="false" ht="15.75" hidden="false" customHeight="false" outlineLevel="0" collapsed="false">
      <c r="A529" s="2"/>
    </row>
    <row r="530" customFormat="false" ht="15.75" hidden="false" customHeight="false" outlineLevel="0" collapsed="false">
      <c r="A530" s="2"/>
    </row>
    <row r="531" customFormat="false" ht="15.75" hidden="false" customHeight="false" outlineLevel="0" collapsed="false">
      <c r="A531" s="2"/>
    </row>
    <row r="532" customFormat="false" ht="15.75" hidden="false" customHeight="false" outlineLevel="0" collapsed="false">
      <c r="A532" s="2"/>
    </row>
    <row r="533" customFormat="false" ht="15.75" hidden="false" customHeight="false" outlineLevel="0" collapsed="false">
      <c r="A533" s="2"/>
    </row>
    <row r="534" customFormat="false" ht="15.75" hidden="false" customHeight="false" outlineLevel="0" collapsed="false">
      <c r="A534" s="2"/>
    </row>
    <row r="535" customFormat="false" ht="15.75" hidden="false" customHeight="false" outlineLevel="0" collapsed="false">
      <c r="A535" s="2"/>
    </row>
    <row r="536" customFormat="false" ht="15.75" hidden="false" customHeight="false" outlineLevel="0" collapsed="false">
      <c r="A536" s="2"/>
    </row>
    <row r="537" customFormat="false" ht="15.75" hidden="false" customHeight="false" outlineLevel="0" collapsed="false">
      <c r="A537" s="2"/>
    </row>
    <row r="538" customFormat="false" ht="15.75" hidden="false" customHeight="false" outlineLevel="0" collapsed="false">
      <c r="A538" s="2"/>
    </row>
    <row r="539" customFormat="false" ht="15.75" hidden="false" customHeight="false" outlineLevel="0" collapsed="false">
      <c r="A539" s="2"/>
    </row>
    <row r="540" customFormat="false" ht="15.75" hidden="false" customHeight="false" outlineLevel="0" collapsed="false">
      <c r="A540" s="2"/>
    </row>
    <row r="541" customFormat="false" ht="15.75" hidden="false" customHeight="false" outlineLevel="0" collapsed="false">
      <c r="A541" s="2"/>
    </row>
    <row r="542" customFormat="false" ht="15.75" hidden="false" customHeight="false" outlineLevel="0" collapsed="false">
      <c r="A542" s="2"/>
    </row>
    <row r="543" customFormat="false" ht="15.75" hidden="false" customHeight="false" outlineLevel="0" collapsed="false">
      <c r="A543" s="2"/>
    </row>
    <row r="544" customFormat="false" ht="15.75" hidden="false" customHeight="false" outlineLevel="0" collapsed="false">
      <c r="A544" s="2"/>
    </row>
    <row r="545" customFormat="false" ht="15.75" hidden="false" customHeight="false" outlineLevel="0" collapsed="false">
      <c r="A545" s="2"/>
    </row>
    <row r="546" customFormat="false" ht="15.75" hidden="false" customHeight="false" outlineLevel="0" collapsed="false">
      <c r="A546" s="2"/>
    </row>
    <row r="547" customFormat="false" ht="15.75" hidden="false" customHeight="false" outlineLevel="0" collapsed="false">
      <c r="A547" s="2"/>
    </row>
    <row r="548" customFormat="false" ht="15.75" hidden="false" customHeight="false" outlineLevel="0" collapsed="false">
      <c r="A548" s="2"/>
    </row>
    <row r="549" customFormat="false" ht="15.75" hidden="false" customHeight="false" outlineLevel="0" collapsed="false">
      <c r="A549" s="2"/>
    </row>
    <row r="550" customFormat="false" ht="15.75" hidden="false" customHeight="false" outlineLevel="0" collapsed="false">
      <c r="A550" s="2"/>
    </row>
    <row r="551" customFormat="false" ht="15.75" hidden="false" customHeight="false" outlineLevel="0" collapsed="false">
      <c r="A551" s="2"/>
    </row>
    <row r="552" customFormat="false" ht="15.75" hidden="false" customHeight="false" outlineLevel="0" collapsed="false">
      <c r="A552" s="2"/>
    </row>
    <row r="553" customFormat="false" ht="15.75" hidden="false" customHeight="false" outlineLevel="0" collapsed="false">
      <c r="A553" s="2"/>
    </row>
    <row r="554" customFormat="false" ht="15.75" hidden="false" customHeight="false" outlineLevel="0" collapsed="false">
      <c r="A554" s="2"/>
    </row>
    <row r="555" customFormat="false" ht="15.75" hidden="false" customHeight="false" outlineLevel="0" collapsed="false">
      <c r="A555" s="2"/>
    </row>
    <row r="556" customFormat="false" ht="15.75" hidden="false" customHeight="false" outlineLevel="0" collapsed="false">
      <c r="A556" s="2"/>
    </row>
    <row r="557" customFormat="false" ht="15.75" hidden="false" customHeight="false" outlineLevel="0" collapsed="false">
      <c r="A557" s="2"/>
    </row>
    <row r="558" customFormat="false" ht="15.75" hidden="false" customHeight="false" outlineLevel="0" collapsed="false">
      <c r="A558" s="2"/>
    </row>
    <row r="559" customFormat="false" ht="15.75" hidden="false" customHeight="false" outlineLevel="0" collapsed="false">
      <c r="A559" s="2"/>
    </row>
    <row r="560" customFormat="false" ht="15.75" hidden="false" customHeight="false" outlineLevel="0" collapsed="false">
      <c r="A560" s="2"/>
    </row>
    <row r="561" customFormat="false" ht="15.75" hidden="false" customHeight="false" outlineLevel="0" collapsed="false">
      <c r="A561" s="2"/>
    </row>
    <row r="562" customFormat="false" ht="15.75" hidden="false" customHeight="false" outlineLevel="0" collapsed="false">
      <c r="A562" s="2"/>
    </row>
    <row r="563" customFormat="false" ht="15.75" hidden="false" customHeight="false" outlineLevel="0" collapsed="false">
      <c r="A563" s="2"/>
    </row>
    <row r="564" customFormat="false" ht="15.75" hidden="false" customHeight="false" outlineLevel="0" collapsed="false">
      <c r="A564" s="2"/>
    </row>
    <row r="565" customFormat="false" ht="15.75" hidden="false" customHeight="false" outlineLevel="0" collapsed="false">
      <c r="A565" s="2"/>
    </row>
    <row r="566" customFormat="false" ht="15.75" hidden="false" customHeight="false" outlineLevel="0" collapsed="false">
      <c r="A566" s="2"/>
    </row>
    <row r="567" customFormat="false" ht="15.75" hidden="false" customHeight="false" outlineLevel="0" collapsed="false">
      <c r="A567" s="2"/>
    </row>
    <row r="568" customFormat="false" ht="15.75" hidden="false" customHeight="false" outlineLevel="0" collapsed="false">
      <c r="A568" s="2"/>
    </row>
    <row r="569" customFormat="false" ht="15.75" hidden="false" customHeight="false" outlineLevel="0" collapsed="false">
      <c r="A569" s="2"/>
    </row>
    <row r="570" customFormat="false" ht="15.75" hidden="false" customHeight="false" outlineLevel="0" collapsed="false">
      <c r="A570" s="2"/>
    </row>
    <row r="571" customFormat="false" ht="15.75" hidden="false" customHeight="false" outlineLevel="0" collapsed="false">
      <c r="A571" s="2"/>
    </row>
    <row r="572" customFormat="false" ht="15.75" hidden="false" customHeight="false" outlineLevel="0" collapsed="false">
      <c r="A572" s="2"/>
    </row>
    <row r="573" customFormat="false" ht="15.75" hidden="false" customHeight="false" outlineLevel="0" collapsed="false">
      <c r="A573" s="2"/>
    </row>
    <row r="574" customFormat="false" ht="15.75" hidden="false" customHeight="false" outlineLevel="0" collapsed="false">
      <c r="A574" s="2"/>
    </row>
    <row r="575" customFormat="false" ht="15.75" hidden="false" customHeight="false" outlineLevel="0" collapsed="false">
      <c r="A575" s="2"/>
    </row>
    <row r="576" customFormat="false" ht="15.75" hidden="false" customHeight="false" outlineLevel="0" collapsed="false">
      <c r="A576" s="2"/>
    </row>
    <row r="577" customFormat="false" ht="15.75" hidden="false" customHeight="false" outlineLevel="0" collapsed="false">
      <c r="A577" s="2"/>
    </row>
    <row r="578" customFormat="false" ht="15.75" hidden="false" customHeight="false" outlineLevel="0" collapsed="false">
      <c r="A578" s="2"/>
    </row>
    <row r="579" customFormat="false" ht="15.75" hidden="false" customHeight="false" outlineLevel="0" collapsed="false">
      <c r="A579" s="2"/>
    </row>
    <row r="580" customFormat="false" ht="15.75" hidden="false" customHeight="false" outlineLevel="0" collapsed="false">
      <c r="A580" s="2"/>
    </row>
    <row r="581" customFormat="false" ht="15.75" hidden="false" customHeight="false" outlineLevel="0" collapsed="false">
      <c r="A581" s="2"/>
    </row>
    <row r="582" customFormat="false" ht="15.75" hidden="false" customHeight="false" outlineLevel="0" collapsed="false">
      <c r="A582" s="2"/>
    </row>
    <row r="583" customFormat="false" ht="15.75" hidden="false" customHeight="false" outlineLevel="0" collapsed="false">
      <c r="A583" s="2"/>
    </row>
    <row r="584" customFormat="false" ht="15.75" hidden="false" customHeight="false" outlineLevel="0" collapsed="false">
      <c r="A584" s="2"/>
    </row>
    <row r="585" customFormat="false" ht="15.75" hidden="false" customHeight="false" outlineLevel="0" collapsed="false">
      <c r="A585" s="2"/>
    </row>
    <row r="586" customFormat="false" ht="15.75" hidden="false" customHeight="false" outlineLevel="0" collapsed="false">
      <c r="A586" s="2"/>
    </row>
    <row r="587" customFormat="false" ht="15.75" hidden="false" customHeight="false" outlineLevel="0" collapsed="false">
      <c r="A587" s="2"/>
    </row>
    <row r="588" customFormat="false" ht="15.75" hidden="false" customHeight="false" outlineLevel="0" collapsed="false">
      <c r="A588" s="2"/>
    </row>
    <row r="589" customFormat="false" ht="15.75" hidden="false" customHeight="false" outlineLevel="0" collapsed="false">
      <c r="A589" s="2"/>
    </row>
    <row r="590" customFormat="false" ht="15.75" hidden="false" customHeight="false" outlineLevel="0" collapsed="false">
      <c r="A590" s="2"/>
    </row>
    <row r="591" customFormat="false" ht="15.75" hidden="false" customHeight="false" outlineLevel="0" collapsed="false">
      <c r="A591" s="2"/>
    </row>
    <row r="592" customFormat="false" ht="15.75" hidden="false" customHeight="false" outlineLevel="0" collapsed="false">
      <c r="A592" s="2"/>
    </row>
    <row r="593" customFormat="false" ht="15.75" hidden="false" customHeight="false" outlineLevel="0" collapsed="false">
      <c r="A593" s="2"/>
    </row>
    <row r="594" customFormat="false" ht="15.75" hidden="false" customHeight="false" outlineLevel="0" collapsed="false">
      <c r="A594" s="2"/>
    </row>
    <row r="595" customFormat="false" ht="15.75" hidden="false" customHeight="false" outlineLevel="0" collapsed="false">
      <c r="A595" s="2"/>
    </row>
    <row r="596" customFormat="false" ht="15.75" hidden="false" customHeight="false" outlineLevel="0" collapsed="false">
      <c r="A596" s="2"/>
    </row>
    <row r="597" customFormat="false" ht="15.75" hidden="false" customHeight="false" outlineLevel="0" collapsed="false">
      <c r="A597" s="2"/>
    </row>
    <row r="598" customFormat="false" ht="15.75" hidden="false" customHeight="false" outlineLevel="0" collapsed="false">
      <c r="A598" s="2"/>
    </row>
    <row r="599" customFormat="false" ht="15.75" hidden="false" customHeight="false" outlineLevel="0" collapsed="false">
      <c r="A599" s="2"/>
    </row>
    <row r="600" customFormat="false" ht="15.75" hidden="false" customHeight="false" outlineLevel="0" collapsed="false">
      <c r="A600" s="2"/>
    </row>
    <row r="601" customFormat="false" ht="15.75" hidden="false" customHeight="false" outlineLevel="0" collapsed="false">
      <c r="A601" s="2"/>
    </row>
    <row r="602" customFormat="false" ht="15.75" hidden="false" customHeight="false" outlineLevel="0" collapsed="false">
      <c r="A602" s="2"/>
    </row>
    <row r="603" customFormat="false" ht="15.75" hidden="false" customHeight="false" outlineLevel="0" collapsed="false">
      <c r="A603" s="2"/>
    </row>
    <row r="604" customFormat="false" ht="15.75" hidden="false" customHeight="false" outlineLevel="0" collapsed="false">
      <c r="A604" s="2"/>
    </row>
    <row r="605" customFormat="false" ht="15.75" hidden="false" customHeight="false" outlineLevel="0" collapsed="false">
      <c r="A605" s="2"/>
    </row>
    <row r="606" customFormat="false" ht="15.75" hidden="false" customHeight="false" outlineLevel="0" collapsed="false">
      <c r="A606" s="2"/>
    </row>
    <row r="607" customFormat="false" ht="15.75" hidden="false" customHeight="false" outlineLevel="0" collapsed="false">
      <c r="A607" s="2"/>
    </row>
    <row r="608" customFormat="false" ht="15.75" hidden="false" customHeight="false" outlineLevel="0" collapsed="false">
      <c r="A608" s="2"/>
    </row>
    <row r="609" customFormat="false" ht="15.75" hidden="false" customHeight="false" outlineLevel="0" collapsed="false">
      <c r="A609" s="2"/>
    </row>
    <row r="610" customFormat="false" ht="15.75" hidden="false" customHeight="false" outlineLevel="0" collapsed="false">
      <c r="A610" s="2"/>
    </row>
    <row r="611" customFormat="false" ht="15.75" hidden="false" customHeight="false" outlineLevel="0" collapsed="false">
      <c r="A611" s="2"/>
    </row>
    <row r="612" customFormat="false" ht="15.75" hidden="false" customHeight="false" outlineLevel="0" collapsed="false">
      <c r="A612" s="2"/>
    </row>
    <row r="613" customFormat="false" ht="15.75" hidden="false" customHeight="false" outlineLevel="0" collapsed="false">
      <c r="A613" s="2"/>
    </row>
    <row r="614" customFormat="false" ht="15.75" hidden="false" customHeight="false" outlineLevel="0" collapsed="false">
      <c r="A614" s="2"/>
    </row>
    <row r="615" customFormat="false" ht="15.75" hidden="false" customHeight="false" outlineLevel="0" collapsed="false">
      <c r="A615" s="2"/>
    </row>
    <row r="616" customFormat="false" ht="15.75" hidden="false" customHeight="false" outlineLevel="0" collapsed="false">
      <c r="A616" s="2"/>
    </row>
    <row r="617" customFormat="false" ht="15.75" hidden="false" customHeight="false" outlineLevel="0" collapsed="false">
      <c r="A617" s="2"/>
    </row>
    <row r="618" customFormat="false" ht="15.75" hidden="false" customHeight="false" outlineLevel="0" collapsed="false">
      <c r="A618" s="2"/>
    </row>
    <row r="619" customFormat="false" ht="15.75" hidden="false" customHeight="false" outlineLevel="0" collapsed="false">
      <c r="A619" s="2"/>
    </row>
    <row r="620" customFormat="false" ht="15.75" hidden="false" customHeight="false" outlineLevel="0" collapsed="false">
      <c r="A620" s="2"/>
    </row>
    <row r="621" customFormat="false" ht="15.75" hidden="false" customHeight="false" outlineLevel="0" collapsed="false">
      <c r="A621" s="2"/>
    </row>
    <row r="622" customFormat="false" ht="15.75" hidden="false" customHeight="false" outlineLevel="0" collapsed="false">
      <c r="A622" s="2"/>
    </row>
    <row r="623" customFormat="false" ht="15.75" hidden="false" customHeight="false" outlineLevel="0" collapsed="false">
      <c r="A623" s="2"/>
    </row>
    <row r="624" customFormat="false" ht="15.75" hidden="false" customHeight="false" outlineLevel="0" collapsed="false">
      <c r="A624" s="2"/>
    </row>
    <row r="625" customFormat="false" ht="15.75" hidden="false" customHeight="false" outlineLevel="0" collapsed="false">
      <c r="A625" s="2"/>
    </row>
    <row r="626" customFormat="false" ht="15.75" hidden="false" customHeight="false" outlineLevel="0" collapsed="false">
      <c r="A626" s="2"/>
    </row>
    <row r="627" customFormat="false" ht="15.75" hidden="false" customHeight="false" outlineLevel="0" collapsed="false">
      <c r="A627" s="2"/>
    </row>
    <row r="628" customFormat="false" ht="15.75" hidden="false" customHeight="false" outlineLevel="0" collapsed="false">
      <c r="A628" s="2"/>
    </row>
    <row r="629" customFormat="false" ht="15.75" hidden="false" customHeight="false" outlineLevel="0" collapsed="false">
      <c r="A629" s="2"/>
    </row>
    <row r="630" customFormat="false" ht="15.75" hidden="false" customHeight="false" outlineLevel="0" collapsed="false">
      <c r="A630" s="2"/>
    </row>
    <row r="631" customFormat="false" ht="15.75" hidden="false" customHeight="false" outlineLevel="0" collapsed="false">
      <c r="A631" s="2"/>
    </row>
    <row r="632" customFormat="false" ht="15.75" hidden="false" customHeight="false" outlineLevel="0" collapsed="false">
      <c r="A632" s="2"/>
    </row>
    <row r="633" customFormat="false" ht="15.75" hidden="false" customHeight="false" outlineLevel="0" collapsed="false">
      <c r="A633" s="2"/>
    </row>
    <row r="634" customFormat="false" ht="15.75" hidden="false" customHeight="false" outlineLevel="0" collapsed="false">
      <c r="A634" s="2"/>
    </row>
    <row r="635" customFormat="false" ht="15.75" hidden="false" customHeight="false" outlineLevel="0" collapsed="false">
      <c r="A635" s="2"/>
    </row>
    <row r="636" customFormat="false" ht="15.75" hidden="false" customHeight="false" outlineLevel="0" collapsed="false">
      <c r="A636" s="2"/>
    </row>
    <row r="637" customFormat="false" ht="15.75" hidden="false" customHeight="false" outlineLevel="0" collapsed="false">
      <c r="A637" s="2"/>
    </row>
    <row r="638" customFormat="false" ht="15.75" hidden="false" customHeight="false" outlineLevel="0" collapsed="false">
      <c r="A638" s="2"/>
    </row>
    <row r="639" customFormat="false" ht="15.75" hidden="false" customHeight="false" outlineLevel="0" collapsed="false">
      <c r="A639" s="2"/>
    </row>
    <row r="640" customFormat="false" ht="15.75" hidden="false" customHeight="false" outlineLevel="0" collapsed="false">
      <c r="A640" s="2"/>
    </row>
    <row r="641" customFormat="false" ht="15.75" hidden="false" customHeight="false" outlineLevel="0" collapsed="false">
      <c r="A641" s="2"/>
    </row>
    <row r="642" customFormat="false" ht="15.75" hidden="false" customHeight="false" outlineLevel="0" collapsed="false">
      <c r="A642" s="2"/>
    </row>
    <row r="643" customFormat="false" ht="15.75" hidden="false" customHeight="false" outlineLevel="0" collapsed="false">
      <c r="A643" s="2"/>
    </row>
    <row r="644" customFormat="false" ht="15.75" hidden="false" customHeight="false" outlineLevel="0" collapsed="false">
      <c r="A644" s="2"/>
    </row>
    <row r="645" customFormat="false" ht="15.75" hidden="false" customHeight="false" outlineLevel="0" collapsed="false">
      <c r="A645" s="2"/>
    </row>
    <row r="646" customFormat="false" ht="15.75" hidden="false" customHeight="false" outlineLevel="0" collapsed="false">
      <c r="A646" s="2"/>
    </row>
    <row r="647" customFormat="false" ht="15.75" hidden="false" customHeight="false" outlineLevel="0" collapsed="false">
      <c r="A647" s="2"/>
    </row>
    <row r="648" customFormat="false" ht="15.75" hidden="false" customHeight="false" outlineLevel="0" collapsed="false">
      <c r="A648" s="2"/>
    </row>
    <row r="649" customFormat="false" ht="15.75" hidden="false" customHeight="false" outlineLevel="0" collapsed="false">
      <c r="A649" s="2"/>
    </row>
    <row r="650" customFormat="false" ht="15.75" hidden="false" customHeight="false" outlineLevel="0" collapsed="false">
      <c r="A650" s="2"/>
    </row>
    <row r="651" customFormat="false" ht="15.75" hidden="false" customHeight="false" outlineLevel="0" collapsed="false">
      <c r="A651" s="2"/>
    </row>
    <row r="652" customFormat="false" ht="15.75" hidden="false" customHeight="false" outlineLevel="0" collapsed="false">
      <c r="A652" s="2"/>
    </row>
    <row r="653" customFormat="false" ht="15.75" hidden="false" customHeight="false" outlineLevel="0" collapsed="false">
      <c r="A653" s="2"/>
    </row>
    <row r="654" customFormat="false" ht="15.75" hidden="false" customHeight="false" outlineLevel="0" collapsed="false">
      <c r="A654" s="2"/>
    </row>
    <row r="655" customFormat="false" ht="15.75" hidden="false" customHeight="false" outlineLevel="0" collapsed="false">
      <c r="A655" s="2"/>
    </row>
    <row r="656" customFormat="false" ht="15.75" hidden="false" customHeight="false" outlineLevel="0" collapsed="false">
      <c r="A656" s="2"/>
    </row>
    <row r="657" customFormat="false" ht="15.75" hidden="false" customHeight="false" outlineLevel="0" collapsed="false">
      <c r="A657" s="2"/>
    </row>
    <row r="658" customFormat="false" ht="15.75" hidden="false" customHeight="false" outlineLevel="0" collapsed="false">
      <c r="A658" s="2"/>
    </row>
    <row r="659" customFormat="false" ht="15.75" hidden="false" customHeight="false" outlineLevel="0" collapsed="false">
      <c r="A659" s="2"/>
    </row>
    <row r="660" customFormat="false" ht="15.75" hidden="false" customHeight="false" outlineLevel="0" collapsed="false">
      <c r="A660" s="2"/>
    </row>
    <row r="661" customFormat="false" ht="15.75" hidden="false" customHeight="false" outlineLevel="0" collapsed="false">
      <c r="A661" s="2"/>
    </row>
    <row r="662" customFormat="false" ht="15.75" hidden="false" customHeight="false" outlineLevel="0" collapsed="false">
      <c r="A662" s="2"/>
    </row>
    <row r="663" customFormat="false" ht="15.75" hidden="false" customHeight="false" outlineLevel="0" collapsed="false">
      <c r="A663" s="2"/>
    </row>
    <row r="664" customFormat="false" ht="15.75" hidden="false" customHeight="false" outlineLevel="0" collapsed="false">
      <c r="A664" s="2"/>
    </row>
    <row r="665" customFormat="false" ht="15.75" hidden="false" customHeight="false" outlineLevel="0" collapsed="false">
      <c r="A665" s="2"/>
    </row>
    <row r="666" customFormat="false" ht="15.75" hidden="false" customHeight="false" outlineLevel="0" collapsed="false">
      <c r="A666" s="2"/>
    </row>
    <row r="667" customFormat="false" ht="15.75" hidden="false" customHeight="false" outlineLevel="0" collapsed="false">
      <c r="A667" s="2"/>
    </row>
    <row r="668" customFormat="false" ht="15.75" hidden="false" customHeight="false" outlineLevel="0" collapsed="false">
      <c r="A668" s="2"/>
    </row>
    <row r="669" customFormat="false" ht="15.75" hidden="false" customHeight="false" outlineLevel="0" collapsed="false">
      <c r="A669" s="2"/>
    </row>
    <row r="670" customFormat="false" ht="15.75" hidden="false" customHeight="false" outlineLevel="0" collapsed="false">
      <c r="A670" s="2"/>
    </row>
    <row r="671" customFormat="false" ht="15.75" hidden="false" customHeight="false" outlineLevel="0" collapsed="false">
      <c r="A671" s="2"/>
    </row>
    <row r="672" customFormat="false" ht="15.75" hidden="false" customHeight="false" outlineLevel="0" collapsed="false">
      <c r="A672" s="2"/>
    </row>
    <row r="673" customFormat="false" ht="15.75" hidden="false" customHeight="false" outlineLevel="0" collapsed="false">
      <c r="A673" s="2"/>
    </row>
    <row r="674" customFormat="false" ht="15.75" hidden="false" customHeight="false" outlineLevel="0" collapsed="false">
      <c r="A674" s="2"/>
    </row>
    <row r="675" customFormat="false" ht="15.75" hidden="false" customHeight="false" outlineLevel="0" collapsed="false">
      <c r="A675" s="2"/>
    </row>
    <row r="676" customFormat="false" ht="15.75" hidden="false" customHeight="false" outlineLevel="0" collapsed="false">
      <c r="A676" s="2"/>
    </row>
    <row r="677" customFormat="false" ht="15.75" hidden="false" customHeight="false" outlineLevel="0" collapsed="false">
      <c r="A677" s="2"/>
    </row>
    <row r="678" customFormat="false" ht="15.75" hidden="false" customHeight="false" outlineLevel="0" collapsed="false">
      <c r="A678" s="2"/>
    </row>
    <row r="679" customFormat="false" ht="15.75" hidden="false" customHeight="false" outlineLevel="0" collapsed="false">
      <c r="A679" s="2"/>
    </row>
    <row r="680" customFormat="false" ht="15.75" hidden="false" customHeight="false" outlineLevel="0" collapsed="false">
      <c r="A680" s="2"/>
    </row>
    <row r="681" customFormat="false" ht="15.75" hidden="false" customHeight="false" outlineLevel="0" collapsed="false">
      <c r="A681" s="2"/>
    </row>
    <row r="682" customFormat="false" ht="15.75" hidden="false" customHeight="false" outlineLevel="0" collapsed="false">
      <c r="A682" s="2"/>
    </row>
    <row r="683" customFormat="false" ht="15.75" hidden="false" customHeight="false" outlineLevel="0" collapsed="false">
      <c r="A683" s="2"/>
    </row>
    <row r="684" customFormat="false" ht="15.75" hidden="false" customHeight="false" outlineLevel="0" collapsed="false">
      <c r="A684" s="2"/>
    </row>
    <row r="685" customFormat="false" ht="15.75" hidden="false" customHeight="false" outlineLevel="0" collapsed="false">
      <c r="A685" s="2"/>
    </row>
    <row r="686" customFormat="false" ht="15.75" hidden="false" customHeight="false" outlineLevel="0" collapsed="false">
      <c r="A686" s="2"/>
    </row>
    <row r="687" customFormat="false" ht="15.75" hidden="false" customHeight="false" outlineLevel="0" collapsed="false">
      <c r="A687" s="2"/>
    </row>
    <row r="688" customFormat="false" ht="15.75" hidden="false" customHeight="false" outlineLevel="0" collapsed="false">
      <c r="A688" s="2"/>
    </row>
    <row r="689" customFormat="false" ht="15.75" hidden="false" customHeight="false" outlineLevel="0" collapsed="false">
      <c r="A689" s="2"/>
    </row>
    <row r="690" customFormat="false" ht="15.75" hidden="false" customHeight="false" outlineLevel="0" collapsed="false">
      <c r="A690" s="2"/>
    </row>
    <row r="691" customFormat="false" ht="15.75" hidden="false" customHeight="false" outlineLevel="0" collapsed="false">
      <c r="A691" s="2"/>
    </row>
    <row r="692" customFormat="false" ht="15.75" hidden="false" customHeight="false" outlineLevel="0" collapsed="false">
      <c r="A692" s="2"/>
    </row>
    <row r="693" customFormat="false" ht="15.75" hidden="false" customHeight="false" outlineLevel="0" collapsed="false">
      <c r="A693" s="2"/>
    </row>
    <row r="694" customFormat="false" ht="15.75" hidden="false" customHeight="false" outlineLevel="0" collapsed="false">
      <c r="A694" s="2"/>
    </row>
    <row r="695" customFormat="false" ht="15.75" hidden="false" customHeight="false" outlineLevel="0" collapsed="false">
      <c r="A695" s="2"/>
    </row>
    <row r="696" customFormat="false" ht="15.75" hidden="false" customHeight="false" outlineLevel="0" collapsed="false">
      <c r="A696" s="2"/>
    </row>
    <row r="697" customFormat="false" ht="15.75" hidden="false" customHeight="false" outlineLevel="0" collapsed="false">
      <c r="A697" s="2"/>
    </row>
    <row r="698" customFormat="false" ht="15.75" hidden="false" customHeight="false" outlineLevel="0" collapsed="false">
      <c r="A698" s="2"/>
    </row>
    <row r="699" customFormat="false" ht="15.75" hidden="false" customHeight="false" outlineLevel="0" collapsed="false">
      <c r="A699" s="2"/>
    </row>
    <row r="700" customFormat="false" ht="15.75" hidden="false" customHeight="false" outlineLevel="0" collapsed="false">
      <c r="A700" s="2"/>
    </row>
    <row r="701" customFormat="false" ht="15.75" hidden="false" customHeight="false" outlineLevel="0" collapsed="false">
      <c r="A701" s="2"/>
    </row>
    <row r="702" customFormat="false" ht="15.75" hidden="false" customHeight="false" outlineLevel="0" collapsed="false">
      <c r="A702" s="2"/>
    </row>
    <row r="703" customFormat="false" ht="15.75" hidden="false" customHeight="false" outlineLevel="0" collapsed="false">
      <c r="A703" s="2"/>
    </row>
    <row r="704" customFormat="false" ht="15.75" hidden="false" customHeight="false" outlineLevel="0" collapsed="false">
      <c r="A704" s="2"/>
    </row>
    <row r="705" customFormat="false" ht="15.75" hidden="false" customHeight="false" outlineLevel="0" collapsed="false">
      <c r="A705" s="2"/>
    </row>
    <row r="706" customFormat="false" ht="15.75" hidden="false" customHeight="false" outlineLevel="0" collapsed="false">
      <c r="A706" s="2"/>
    </row>
    <row r="707" customFormat="false" ht="15.75" hidden="false" customHeight="false" outlineLevel="0" collapsed="false">
      <c r="A707" s="2"/>
    </row>
    <row r="708" customFormat="false" ht="15.75" hidden="false" customHeight="false" outlineLevel="0" collapsed="false">
      <c r="A708" s="2"/>
    </row>
    <row r="709" customFormat="false" ht="15.75" hidden="false" customHeight="false" outlineLevel="0" collapsed="false">
      <c r="A709" s="2"/>
    </row>
    <row r="710" customFormat="false" ht="15.75" hidden="false" customHeight="false" outlineLevel="0" collapsed="false">
      <c r="A710" s="2"/>
    </row>
    <row r="711" customFormat="false" ht="15.75" hidden="false" customHeight="false" outlineLevel="0" collapsed="false">
      <c r="A711" s="2"/>
    </row>
    <row r="712" customFormat="false" ht="15.75" hidden="false" customHeight="false" outlineLevel="0" collapsed="false">
      <c r="A712" s="2"/>
    </row>
    <row r="713" customFormat="false" ht="15.75" hidden="false" customHeight="false" outlineLevel="0" collapsed="false">
      <c r="A713" s="2"/>
    </row>
    <row r="714" customFormat="false" ht="15.75" hidden="false" customHeight="false" outlineLevel="0" collapsed="false">
      <c r="A714" s="2"/>
    </row>
    <row r="715" customFormat="false" ht="15.75" hidden="false" customHeight="false" outlineLevel="0" collapsed="false">
      <c r="A715" s="2"/>
    </row>
    <row r="716" customFormat="false" ht="15.75" hidden="false" customHeight="false" outlineLevel="0" collapsed="false">
      <c r="A716" s="2"/>
    </row>
    <row r="717" customFormat="false" ht="15.75" hidden="false" customHeight="false" outlineLevel="0" collapsed="false">
      <c r="A717" s="2"/>
    </row>
    <row r="718" customFormat="false" ht="15.75" hidden="false" customHeight="false" outlineLevel="0" collapsed="false">
      <c r="A718" s="2"/>
    </row>
    <row r="719" customFormat="false" ht="15.75" hidden="false" customHeight="false" outlineLevel="0" collapsed="false">
      <c r="A719" s="2"/>
    </row>
    <row r="720" customFormat="false" ht="15.75" hidden="false" customHeight="false" outlineLevel="0" collapsed="false">
      <c r="A720" s="2"/>
    </row>
    <row r="721" customFormat="false" ht="15.75" hidden="false" customHeight="false" outlineLevel="0" collapsed="false">
      <c r="A721" s="2"/>
    </row>
    <row r="722" customFormat="false" ht="15.75" hidden="false" customHeight="false" outlineLevel="0" collapsed="false">
      <c r="A722" s="2"/>
    </row>
    <row r="723" customFormat="false" ht="15.75" hidden="false" customHeight="false" outlineLevel="0" collapsed="false">
      <c r="A723" s="2"/>
    </row>
    <row r="724" customFormat="false" ht="15.75" hidden="false" customHeight="false" outlineLevel="0" collapsed="false">
      <c r="A724" s="2"/>
    </row>
    <row r="725" customFormat="false" ht="15.75" hidden="false" customHeight="false" outlineLevel="0" collapsed="false">
      <c r="A725" s="2"/>
    </row>
    <row r="726" customFormat="false" ht="15.75" hidden="false" customHeight="false" outlineLevel="0" collapsed="false">
      <c r="A726" s="2"/>
    </row>
    <row r="727" customFormat="false" ht="15.75" hidden="false" customHeight="false" outlineLevel="0" collapsed="false">
      <c r="A727" s="2"/>
    </row>
    <row r="728" customFormat="false" ht="15.75" hidden="false" customHeight="false" outlineLevel="0" collapsed="false">
      <c r="A728" s="2"/>
    </row>
    <row r="729" customFormat="false" ht="15.75" hidden="false" customHeight="false" outlineLevel="0" collapsed="false">
      <c r="A729" s="2"/>
    </row>
    <row r="730" customFormat="false" ht="15.75" hidden="false" customHeight="false" outlineLevel="0" collapsed="false">
      <c r="A730" s="2"/>
    </row>
    <row r="731" customFormat="false" ht="15.75" hidden="false" customHeight="false" outlineLevel="0" collapsed="false">
      <c r="A731" s="2"/>
    </row>
    <row r="732" customFormat="false" ht="15.75" hidden="false" customHeight="false" outlineLevel="0" collapsed="false">
      <c r="A732" s="2"/>
    </row>
    <row r="733" customFormat="false" ht="15.75" hidden="false" customHeight="false" outlineLevel="0" collapsed="false">
      <c r="A733" s="2"/>
    </row>
    <row r="734" customFormat="false" ht="15.75" hidden="false" customHeight="false" outlineLevel="0" collapsed="false">
      <c r="A734" s="2"/>
    </row>
    <row r="735" customFormat="false" ht="15.75" hidden="false" customHeight="false" outlineLevel="0" collapsed="false">
      <c r="A735" s="2"/>
    </row>
    <row r="736" customFormat="false" ht="15.75" hidden="false" customHeight="false" outlineLevel="0" collapsed="false">
      <c r="A736" s="2"/>
    </row>
    <row r="737" customFormat="false" ht="15.75" hidden="false" customHeight="false" outlineLevel="0" collapsed="false">
      <c r="A737" s="2"/>
    </row>
    <row r="738" customFormat="false" ht="15.75" hidden="false" customHeight="false" outlineLevel="0" collapsed="false">
      <c r="A738" s="2"/>
    </row>
    <row r="739" customFormat="false" ht="15.75" hidden="false" customHeight="false" outlineLevel="0" collapsed="false">
      <c r="A739" s="2"/>
    </row>
    <row r="740" customFormat="false" ht="15.75" hidden="false" customHeight="false" outlineLevel="0" collapsed="false">
      <c r="A740" s="2"/>
    </row>
    <row r="741" customFormat="false" ht="15.75" hidden="false" customHeight="false" outlineLevel="0" collapsed="false">
      <c r="A741" s="2"/>
    </row>
    <row r="742" customFormat="false" ht="15.75" hidden="false" customHeight="false" outlineLevel="0" collapsed="false">
      <c r="A742" s="2"/>
    </row>
    <row r="743" customFormat="false" ht="15.75" hidden="false" customHeight="false" outlineLevel="0" collapsed="false">
      <c r="A743" s="2"/>
    </row>
    <row r="744" customFormat="false" ht="15.75" hidden="false" customHeight="false" outlineLevel="0" collapsed="false">
      <c r="A744" s="2"/>
    </row>
    <row r="745" customFormat="false" ht="15.75" hidden="false" customHeight="false" outlineLevel="0" collapsed="false">
      <c r="A745" s="2"/>
    </row>
    <row r="746" customFormat="false" ht="15.75" hidden="false" customHeight="false" outlineLevel="0" collapsed="false">
      <c r="A746" s="2"/>
    </row>
    <row r="747" customFormat="false" ht="15.75" hidden="false" customHeight="false" outlineLevel="0" collapsed="false">
      <c r="A747" s="2"/>
    </row>
    <row r="748" customFormat="false" ht="15.75" hidden="false" customHeight="false" outlineLevel="0" collapsed="false">
      <c r="A748" s="2"/>
    </row>
    <row r="749" customFormat="false" ht="15.75" hidden="false" customHeight="false" outlineLevel="0" collapsed="false">
      <c r="A749" s="2"/>
    </row>
    <row r="750" customFormat="false" ht="15.75" hidden="false" customHeight="false" outlineLevel="0" collapsed="false">
      <c r="A750" s="2"/>
    </row>
    <row r="751" customFormat="false" ht="15.75" hidden="false" customHeight="false" outlineLevel="0" collapsed="false">
      <c r="A751" s="2"/>
    </row>
    <row r="752" customFormat="false" ht="15.75" hidden="false" customHeight="false" outlineLevel="0" collapsed="false">
      <c r="A752" s="2"/>
    </row>
    <row r="753" customFormat="false" ht="15.75" hidden="false" customHeight="false" outlineLevel="0" collapsed="false">
      <c r="A753" s="2"/>
    </row>
    <row r="754" customFormat="false" ht="15.75" hidden="false" customHeight="false" outlineLevel="0" collapsed="false">
      <c r="A754" s="2"/>
    </row>
    <row r="755" customFormat="false" ht="15.75" hidden="false" customHeight="false" outlineLevel="0" collapsed="false">
      <c r="A755" s="2"/>
    </row>
    <row r="756" customFormat="false" ht="15.75" hidden="false" customHeight="false" outlineLevel="0" collapsed="false">
      <c r="A756" s="2"/>
    </row>
    <row r="757" customFormat="false" ht="15.75" hidden="false" customHeight="false" outlineLevel="0" collapsed="false">
      <c r="A757" s="2"/>
    </row>
    <row r="758" customFormat="false" ht="15.75" hidden="false" customHeight="false" outlineLevel="0" collapsed="false">
      <c r="A758" s="2"/>
    </row>
    <row r="759" customFormat="false" ht="15.75" hidden="false" customHeight="false" outlineLevel="0" collapsed="false">
      <c r="A759" s="2"/>
    </row>
    <row r="760" customFormat="false" ht="15.75" hidden="false" customHeight="false" outlineLevel="0" collapsed="false">
      <c r="A760" s="2"/>
    </row>
    <row r="761" customFormat="false" ht="15.75" hidden="false" customHeight="false" outlineLevel="0" collapsed="false">
      <c r="A761" s="2"/>
    </row>
    <row r="762" customFormat="false" ht="15.75" hidden="false" customHeight="false" outlineLevel="0" collapsed="false">
      <c r="A762" s="2"/>
    </row>
    <row r="763" customFormat="false" ht="15.75" hidden="false" customHeight="false" outlineLevel="0" collapsed="false">
      <c r="A763" s="2"/>
    </row>
    <row r="764" customFormat="false" ht="15.75" hidden="false" customHeight="false" outlineLevel="0" collapsed="false">
      <c r="A764" s="2"/>
    </row>
    <row r="765" customFormat="false" ht="15.75" hidden="false" customHeight="false" outlineLevel="0" collapsed="false">
      <c r="A765" s="2"/>
    </row>
    <row r="766" customFormat="false" ht="15.75" hidden="false" customHeight="false" outlineLevel="0" collapsed="false">
      <c r="A766" s="2"/>
    </row>
    <row r="767" customFormat="false" ht="15.75" hidden="false" customHeight="false" outlineLevel="0" collapsed="false">
      <c r="A767" s="2"/>
    </row>
    <row r="768" customFormat="false" ht="15.75" hidden="false" customHeight="false" outlineLevel="0" collapsed="false">
      <c r="A768" s="2"/>
    </row>
    <row r="769" customFormat="false" ht="15.75" hidden="false" customHeight="false" outlineLevel="0" collapsed="false">
      <c r="A769" s="2"/>
    </row>
    <row r="770" customFormat="false" ht="15.75" hidden="false" customHeight="false" outlineLevel="0" collapsed="false">
      <c r="A770" s="2"/>
    </row>
    <row r="771" customFormat="false" ht="15.75" hidden="false" customHeight="false" outlineLevel="0" collapsed="false">
      <c r="A771" s="2"/>
    </row>
    <row r="772" customFormat="false" ht="15.75" hidden="false" customHeight="false" outlineLevel="0" collapsed="false">
      <c r="A772" s="2"/>
    </row>
    <row r="773" customFormat="false" ht="15.75" hidden="false" customHeight="false" outlineLevel="0" collapsed="false">
      <c r="A773" s="2"/>
    </row>
    <row r="774" customFormat="false" ht="15.75" hidden="false" customHeight="false" outlineLevel="0" collapsed="false">
      <c r="A774" s="2"/>
    </row>
    <row r="775" customFormat="false" ht="15.75" hidden="false" customHeight="false" outlineLevel="0" collapsed="false">
      <c r="A775" s="2"/>
    </row>
    <row r="776" customFormat="false" ht="15.75" hidden="false" customHeight="false" outlineLevel="0" collapsed="false">
      <c r="A776" s="2"/>
    </row>
    <row r="777" customFormat="false" ht="15.75" hidden="false" customHeight="false" outlineLevel="0" collapsed="false">
      <c r="A777" s="2"/>
    </row>
    <row r="778" customFormat="false" ht="15.75" hidden="false" customHeight="false" outlineLevel="0" collapsed="false">
      <c r="A778" s="2"/>
    </row>
    <row r="779" customFormat="false" ht="15.75" hidden="false" customHeight="false" outlineLevel="0" collapsed="false">
      <c r="A779" s="2"/>
    </row>
    <row r="780" customFormat="false" ht="15.75" hidden="false" customHeight="false" outlineLevel="0" collapsed="false">
      <c r="A780" s="2"/>
    </row>
    <row r="781" customFormat="false" ht="15.75" hidden="false" customHeight="false" outlineLevel="0" collapsed="false">
      <c r="A781" s="2"/>
    </row>
    <row r="782" customFormat="false" ht="15.75" hidden="false" customHeight="false" outlineLevel="0" collapsed="false">
      <c r="A782" s="2"/>
    </row>
    <row r="783" customFormat="false" ht="15.75" hidden="false" customHeight="false" outlineLevel="0" collapsed="false">
      <c r="A783" s="2"/>
    </row>
    <row r="784" customFormat="false" ht="15.75" hidden="false" customHeight="false" outlineLevel="0" collapsed="false">
      <c r="A784" s="2"/>
    </row>
    <row r="785" customFormat="false" ht="15.75" hidden="false" customHeight="false" outlineLevel="0" collapsed="false">
      <c r="A785" s="2"/>
    </row>
    <row r="786" customFormat="false" ht="15.75" hidden="false" customHeight="false" outlineLevel="0" collapsed="false">
      <c r="A786" s="2"/>
    </row>
    <row r="787" customFormat="false" ht="15.75" hidden="false" customHeight="false" outlineLevel="0" collapsed="false">
      <c r="A787" s="2"/>
    </row>
    <row r="788" customFormat="false" ht="15.75" hidden="false" customHeight="false" outlineLevel="0" collapsed="false">
      <c r="A788" s="2"/>
    </row>
    <row r="789" customFormat="false" ht="15.75" hidden="false" customHeight="false" outlineLevel="0" collapsed="false">
      <c r="A789" s="2"/>
    </row>
    <row r="790" customFormat="false" ht="15.75" hidden="false" customHeight="false" outlineLevel="0" collapsed="false">
      <c r="A790" s="2"/>
    </row>
    <row r="791" customFormat="false" ht="15.75" hidden="false" customHeight="false" outlineLevel="0" collapsed="false">
      <c r="A791" s="2"/>
    </row>
    <row r="792" customFormat="false" ht="15.75" hidden="false" customHeight="false" outlineLevel="0" collapsed="false">
      <c r="A792" s="2"/>
    </row>
    <row r="793" customFormat="false" ht="15.75" hidden="false" customHeight="false" outlineLevel="0" collapsed="false">
      <c r="A793" s="2"/>
    </row>
    <row r="794" customFormat="false" ht="15.75" hidden="false" customHeight="false" outlineLevel="0" collapsed="false">
      <c r="A794" s="2"/>
    </row>
    <row r="795" customFormat="false" ht="15.75" hidden="false" customHeight="false" outlineLevel="0" collapsed="false">
      <c r="A795" s="2"/>
    </row>
    <row r="796" customFormat="false" ht="15.75" hidden="false" customHeight="false" outlineLevel="0" collapsed="false">
      <c r="A796" s="2"/>
    </row>
    <row r="797" customFormat="false" ht="15.75" hidden="false" customHeight="false" outlineLevel="0" collapsed="false">
      <c r="A797" s="2"/>
    </row>
    <row r="798" customFormat="false" ht="15.75" hidden="false" customHeight="false" outlineLevel="0" collapsed="false">
      <c r="A798" s="2"/>
    </row>
    <row r="799" customFormat="false" ht="15.75" hidden="false" customHeight="false" outlineLevel="0" collapsed="false">
      <c r="A799" s="2"/>
    </row>
    <row r="800" customFormat="false" ht="15.75" hidden="false" customHeight="false" outlineLevel="0" collapsed="false">
      <c r="A800" s="2"/>
    </row>
    <row r="801" customFormat="false" ht="15.75" hidden="false" customHeight="false" outlineLevel="0" collapsed="false">
      <c r="A801" s="2"/>
    </row>
    <row r="802" customFormat="false" ht="15.75" hidden="false" customHeight="false" outlineLevel="0" collapsed="false">
      <c r="A802" s="2"/>
    </row>
    <row r="803" customFormat="false" ht="15.75" hidden="false" customHeight="false" outlineLevel="0" collapsed="false">
      <c r="A803" s="2"/>
    </row>
    <row r="804" customFormat="false" ht="15.75" hidden="false" customHeight="false" outlineLevel="0" collapsed="false">
      <c r="A804" s="2"/>
    </row>
    <row r="805" customFormat="false" ht="15.75" hidden="false" customHeight="false" outlineLevel="0" collapsed="false">
      <c r="A805" s="2"/>
    </row>
    <row r="806" customFormat="false" ht="15.75" hidden="false" customHeight="false" outlineLevel="0" collapsed="false">
      <c r="A806" s="2"/>
    </row>
    <row r="807" customFormat="false" ht="15.75" hidden="false" customHeight="false" outlineLevel="0" collapsed="false">
      <c r="A807" s="2"/>
    </row>
    <row r="808" customFormat="false" ht="15.75" hidden="false" customHeight="false" outlineLevel="0" collapsed="false">
      <c r="A808" s="2"/>
    </row>
    <row r="809" customFormat="false" ht="15.75" hidden="false" customHeight="false" outlineLevel="0" collapsed="false">
      <c r="A809" s="2"/>
    </row>
    <row r="810" customFormat="false" ht="15.75" hidden="false" customHeight="false" outlineLevel="0" collapsed="false">
      <c r="A810" s="2"/>
    </row>
    <row r="811" customFormat="false" ht="15.75" hidden="false" customHeight="false" outlineLevel="0" collapsed="false">
      <c r="A811" s="2"/>
    </row>
    <row r="812" customFormat="false" ht="15.75" hidden="false" customHeight="false" outlineLevel="0" collapsed="false">
      <c r="A812" s="2"/>
    </row>
    <row r="813" customFormat="false" ht="15.75" hidden="false" customHeight="false" outlineLevel="0" collapsed="false">
      <c r="A813" s="2"/>
    </row>
    <row r="814" customFormat="false" ht="15.75" hidden="false" customHeight="false" outlineLevel="0" collapsed="false">
      <c r="A814" s="2"/>
    </row>
    <row r="815" customFormat="false" ht="15.75" hidden="false" customHeight="false" outlineLevel="0" collapsed="false">
      <c r="A815" s="2"/>
    </row>
    <row r="816" customFormat="false" ht="15.75" hidden="false" customHeight="false" outlineLevel="0" collapsed="false">
      <c r="A816" s="2"/>
    </row>
    <row r="817" customFormat="false" ht="15.75" hidden="false" customHeight="false" outlineLevel="0" collapsed="false">
      <c r="A817" s="2"/>
    </row>
    <row r="818" customFormat="false" ht="15.75" hidden="false" customHeight="false" outlineLevel="0" collapsed="false">
      <c r="A818" s="2"/>
    </row>
    <row r="819" customFormat="false" ht="15.75" hidden="false" customHeight="false" outlineLevel="0" collapsed="false">
      <c r="A819" s="2"/>
    </row>
    <row r="820" customFormat="false" ht="15.75" hidden="false" customHeight="false" outlineLevel="0" collapsed="false">
      <c r="A820" s="2"/>
    </row>
    <row r="821" customFormat="false" ht="15.75" hidden="false" customHeight="false" outlineLevel="0" collapsed="false">
      <c r="A821" s="2"/>
    </row>
    <row r="822" customFormat="false" ht="15.75" hidden="false" customHeight="false" outlineLevel="0" collapsed="false">
      <c r="A822" s="2"/>
    </row>
    <row r="823" customFormat="false" ht="15.75" hidden="false" customHeight="false" outlineLevel="0" collapsed="false">
      <c r="A823" s="2"/>
    </row>
    <row r="824" customFormat="false" ht="15.75" hidden="false" customHeight="false" outlineLevel="0" collapsed="false">
      <c r="A824" s="2"/>
    </row>
    <row r="825" customFormat="false" ht="15.75" hidden="false" customHeight="false" outlineLevel="0" collapsed="false">
      <c r="A825" s="2"/>
    </row>
    <row r="826" customFormat="false" ht="15.75" hidden="false" customHeight="false" outlineLevel="0" collapsed="false">
      <c r="A826" s="2"/>
    </row>
    <row r="827" customFormat="false" ht="15.75" hidden="false" customHeight="false" outlineLevel="0" collapsed="false">
      <c r="A827" s="2"/>
    </row>
    <row r="828" customFormat="false" ht="15.75" hidden="false" customHeight="false" outlineLevel="0" collapsed="false">
      <c r="A828" s="2"/>
    </row>
    <row r="829" customFormat="false" ht="15.75" hidden="false" customHeight="false" outlineLevel="0" collapsed="false">
      <c r="A829" s="2"/>
    </row>
    <row r="830" customFormat="false" ht="15.75" hidden="false" customHeight="false" outlineLevel="0" collapsed="false">
      <c r="A830" s="2"/>
    </row>
    <row r="831" customFormat="false" ht="15.75" hidden="false" customHeight="false" outlineLevel="0" collapsed="false">
      <c r="A831" s="2"/>
    </row>
    <row r="832" customFormat="false" ht="15.75" hidden="false" customHeight="false" outlineLevel="0" collapsed="false">
      <c r="A832" s="2"/>
    </row>
    <row r="833" customFormat="false" ht="15.75" hidden="false" customHeight="false" outlineLevel="0" collapsed="false">
      <c r="A833" s="2"/>
    </row>
    <row r="834" customFormat="false" ht="15.75" hidden="false" customHeight="false" outlineLevel="0" collapsed="false">
      <c r="A834" s="2"/>
    </row>
    <row r="835" customFormat="false" ht="15.75" hidden="false" customHeight="false" outlineLevel="0" collapsed="false">
      <c r="A835" s="2"/>
    </row>
    <row r="836" customFormat="false" ht="15.75" hidden="false" customHeight="false" outlineLevel="0" collapsed="false">
      <c r="A836" s="2"/>
    </row>
    <row r="837" customFormat="false" ht="15.75" hidden="false" customHeight="false" outlineLevel="0" collapsed="false">
      <c r="A837" s="2"/>
    </row>
    <row r="838" customFormat="false" ht="15.75" hidden="false" customHeight="false" outlineLevel="0" collapsed="false">
      <c r="A838" s="2"/>
    </row>
    <row r="839" customFormat="false" ht="15.75" hidden="false" customHeight="false" outlineLevel="0" collapsed="false">
      <c r="A839" s="2"/>
    </row>
    <row r="840" customFormat="false" ht="15.75" hidden="false" customHeight="false" outlineLevel="0" collapsed="false">
      <c r="A840" s="2"/>
    </row>
    <row r="841" customFormat="false" ht="15.75" hidden="false" customHeight="false" outlineLevel="0" collapsed="false">
      <c r="A841" s="2"/>
    </row>
    <row r="842" customFormat="false" ht="15.75" hidden="false" customHeight="false" outlineLevel="0" collapsed="false">
      <c r="A842" s="2"/>
    </row>
    <row r="843" customFormat="false" ht="15.75" hidden="false" customHeight="false" outlineLevel="0" collapsed="false">
      <c r="A843" s="2"/>
    </row>
    <row r="844" customFormat="false" ht="15.75" hidden="false" customHeight="false" outlineLevel="0" collapsed="false">
      <c r="A844" s="2"/>
    </row>
    <row r="845" customFormat="false" ht="15.75" hidden="false" customHeight="false" outlineLevel="0" collapsed="false">
      <c r="A845" s="2"/>
    </row>
    <row r="846" customFormat="false" ht="15.75" hidden="false" customHeight="false" outlineLevel="0" collapsed="false">
      <c r="A846" s="2"/>
    </row>
    <row r="847" customFormat="false" ht="15.75" hidden="false" customHeight="false" outlineLevel="0" collapsed="false">
      <c r="A847" s="2"/>
    </row>
    <row r="848" customFormat="false" ht="15.75" hidden="false" customHeight="false" outlineLevel="0" collapsed="false">
      <c r="A848" s="2"/>
    </row>
    <row r="849" customFormat="false" ht="15.75" hidden="false" customHeight="false" outlineLevel="0" collapsed="false">
      <c r="A849" s="2"/>
    </row>
    <row r="850" customFormat="false" ht="15.75" hidden="false" customHeight="false" outlineLevel="0" collapsed="false">
      <c r="A850" s="2"/>
    </row>
    <row r="851" customFormat="false" ht="15.75" hidden="false" customHeight="false" outlineLevel="0" collapsed="false">
      <c r="A851" s="2"/>
    </row>
    <row r="852" customFormat="false" ht="15.75" hidden="false" customHeight="false" outlineLevel="0" collapsed="false">
      <c r="A852" s="2"/>
    </row>
    <row r="853" customFormat="false" ht="15.75" hidden="false" customHeight="false" outlineLevel="0" collapsed="false">
      <c r="A853" s="2"/>
    </row>
    <row r="854" customFormat="false" ht="15.75" hidden="false" customHeight="false" outlineLevel="0" collapsed="false">
      <c r="A854" s="2"/>
    </row>
    <row r="855" customFormat="false" ht="15.75" hidden="false" customHeight="false" outlineLevel="0" collapsed="false">
      <c r="A855" s="2"/>
    </row>
    <row r="856" customFormat="false" ht="15.75" hidden="false" customHeight="false" outlineLevel="0" collapsed="false">
      <c r="A856" s="2"/>
    </row>
    <row r="857" customFormat="false" ht="15.75" hidden="false" customHeight="false" outlineLevel="0" collapsed="false">
      <c r="A857" s="2"/>
    </row>
    <row r="858" customFormat="false" ht="15.75" hidden="false" customHeight="false" outlineLevel="0" collapsed="false">
      <c r="A858" s="2"/>
    </row>
    <row r="859" customFormat="false" ht="15.75" hidden="false" customHeight="false" outlineLevel="0" collapsed="false">
      <c r="A859" s="2"/>
    </row>
    <row r="860" customFormat="false" ht="15.75" hidden="false" customHeight="false" outlineLevel="0" collapsed="false">
      <c r="A860" s="2"/>
    </row>
    <row r="861" customFormat="false" ht="15.75" hidden="false" customHeight="false" outlineLevel="0" collapsed="false">
      <c r="A861" s="2"/>
    </row>
    <row r="862" customFormat="false" ht="15.75" hidden="false" customHeight="false" outlineLevel="0" collapsed="false">
      <c r="A862" s="2"/>
    </row>
    <row r="863" customFormat="false" ht="15.75" hidden="false" customHeight="false" outlineLevel="0" collapsed="false">
      <c r="A863" s="2"/>
    </row>
    <row r="864" customFormat="false" ht="15.75" hidden="false" customHeight="false" outlineLevel="0" collapsed="false">
      <c r="A864" s="2"/>
    </row>
    <row r="865" customFormat="false" ht="15.75" hidden="false" customHeight="false" outlineLevel="0" collapsed="false">
      <c r="A865" s="2"/>
    </row>
    <row r="866" customFormat="false" ht="15.75" hidden="false" customHeight="false" outlineLevel="0" collapsed="false">
      <c r="A866" s="2"/>
    </row>
    <row r="867" customFormat="false" ht="15.75" hidden="false" customHeight="false" outlineLevel="0" collapsed="false">
      <c r="A867" s="2"/>
    </row>
    <row r="868" customFormat="false" ht="15.75" hidden="false" customHeight="false" outlineLevel="0" collapsed="false">
      <c r="A868" s="2"/>
    </row>
    <row r="869" customFormat="false" ht="15.75" hidden="false" customHeight="false" outlineLevel="0" collapsed="false">
      <c r="A869" s="2"/>
    </row>
    <row r="870" customFormat="false" ht="15.75" hidden="false" customHeight="false" outlineLevel="0" collapsed="false">
      <c r="A870" s="2"/>
    </row>
    <row r="871" customFormat="false" ht="15.75" hidden="false" customHeight="false" outlineLevel="0" collapsed="false">
      <c r="A871" s="2"/>
    </row>
    <row r="872" customFormat="false" ht="15.75" hidden="false" customHeight="false" outlineLevel="0" collapsed="false">
      <c r="A872" s="2"/>
    </row>
    <row r="873" customFormat="false" ht="15.75" hidden="false" customHeight="false" outlineLevel="0" collapsed="false">
      <c r="A873" s="2"/>
    </row>
    <row r="874" customFormat="false" ht="15.75" hidden="false" customHeight="false" outlineLevel="0" collapsed="false">
      <c r="A874" s="2"/>
    </row>
    <row r="875" customFormat="false" ht="15.75" hidden="false" customHeight="false" outlineLevel="0" collapsed="false">
      <c r="A875" s="2"/>
    </row>
    <row r="876" customFormat="false" ht="15.75" hidden="false" customHeight="false" outlineLevel="0" collapsed="false">
      <c r="A876" s="2"/>
    </row>
    <row r="877" customFormat="false" ht="15.75" hidden="false" customHeight="false" outlineLevel="0" collapsed="false">
      <c r="A877" s="2"/>
    </row>
    <row r="878" customFormat="false" ht="15.75" hidden="false" customHeight="false" outlineLevel="0" collapsed="false">
      <c r="A878" s="2"/>
    </row>
    <row r="879" customFormat="false" ht="15.75" hidden="false" customHeight="false" outlineLevel="0" collapsed="false">
      <c r="A879" s="2"/>
    </row>
    <row r="880" customFormat="false" ht="15.75" hidden="false" customHeight="false" outlineLevel="0" collapsed="false">
      <c r="A880" s="2"/>
    </row>
    <row r="881" customFormat="false" ht="15.75" hidden="false" customHeight="false" outlineLevel="0" collapsed="false">
      <c r="A881" s="2"/>
    </row>
    <row r="882" customFormat="false" ht="15.75" hidden="false" customHeight="false" outlineLevel="0" collapsed="false">
      <c r="A882" s="2"/>
    </row>
    <row r="883" customFormat="false" ht="15.75" hidden="false" customHeight="false" outlineLevel="0" collapsed="false">
      <c r="A883" s="2"/>
    </row>
    <row r="884" customFormat="false" ht="15.75" hidden="false" customHeight="false" outlineLevel="0" collapsed="false">
      <c r="A884" s="2"/>
    </row>
    <row r="885" customFormat="false" ht="15.75" hidden="false" customHeight="false" outlineLevel="0" collapsed="false">
      <c r="A885" s="2"/>
    </row>
    <row r="886" customFormat="false" ht="15.75" hidden="false" customHeight="false" outlineLevel="0" collapsed="false">
      <c r="A886" s="2"/>
    </row>
    <row r="887" customFormat="false" ht="15.75" hidden="false" customHeight="false" outlineLevel="0" collapsed="false">
      <c r="A887" s="2"/>
    </row>
    <row r="888" customFormat="false" ht="15.75" hidden="false" customHeight="false" outlineLevel="0" collapsed="false">
      <c r="A888" s="2"/>
    </row>
    <row r="889" customFormat="false" ht="15.75" hidden="false" customHeight="false" outlineLevel="0" collapsed="false">
      <c r="A889" s="2"/>
    </row>
    <row r="890" customFormat="false" ht="15.75" hidden="false" customHeight="false" outlineLevel="0" collapsed="false">
      <c r="A890" s="2"/>
    </row>
    <row r="891" customFormat="false" ht="15.75" hidden="false" customHeight="false" outlineLevel="0" collapsed="false">
      <c r="A891" s="2"/>
    </row>
    <row r="892" customFormat="false" ht="15.75" hidden="false" customHeight="false" outlineLevel="0" collapsed="false">
      <c r="A892" s="2"/>
    </row>
    <row r="893" customFormat="false" ht="15.75" hidden="false" customHeight="false" outlineLevel="0" collapsed="false">
      <c r="A893" s="2"/>
    </row>
    <row r="894" customFormat="false" ht="15.75" hidden="false" customHeight="false" outlineLevel="0" collapsed="false">
      <c r="A894" s="2"/>
    </row>
    <row r="895" customFormat="false" ht="15.75" hidden="false" customHeight="false" outlineLevel="0" collapsed="false">
      <c r="A895" s="2"/>
    </row>
    <row r="896" customFormat="false" ht="15.75" hidden="false" customHeight="false" outlineLevel="0" collapsed="false">
      <c r="A896" s="2"/>
    </row>
    <row r="897" customFormat="false" ht="15.75" hidden="false" customHeight="false" outlineLevel="0" collapsed="false">
      <c r="A897" s="2"/>
    </row>
    <row r="898" customFormat="false" ht="15.75" hidden="false" customHeight="false" outlineLevel="0" collapsed="false">
      <c r="A898" s="2"/>
    </row>
    <row r="899" customFormat="false" ht="15.75" hidden="false" customHeight="false" outlineLevel="0" collapsed="false">
      <c r="A899" s="2"/>
    </row>
    <row r="900" customFormat="false" ht="15.75" hidden="false" customHeight="false" outlineLevel="0" collapsed="false">
      <c r="A900" s="2"/>
    </row>
    <row r="901" customFormat="false" ht="15.75" hidden="false" customHeight="false" outlineLevel="0" collapsed="false">
      <c r="A901" s="2"/>
    </row>
    <row r="902" customFormat="false" ht="15.75" hidden="false" customHeight="false" outlineLevel="0" collapsed="false">
      <c r="A902" s="2"/>
    </row>
    <row r="903" customFormat="false" ht="15.75" hidden="false" customHeight="false" outlineLevel="0" collapsed="false">
      <c r="A903" s="2"/>
    </row>
    <row r="904" customFormat="false" ht="15.75" hidden="false" customHeight="false" outlineLevel="0" collapsed="false">
      <c r="A904" s="2"/>
    </row>
    <row r="905" customFormat="false" ht="15.75" hidden="false" customHeight="false" outlineLevel="0" collapsed="false">
      <c r="A905" s="2"/>
    </row>
    <row r="906" customFormat="false" ht="15.75" hidden="false" customHeight="false" outlineLevel="0" collapsed="false">
      <c r="A906" s="2"/>
    </row>
    <row r="907" customFormat="false" ht="15.75" hidden="false" customHeight="false" outlineLevel="0" collapsed="false">
      <c r="A907" s="2"/>
    </row>
    <row r="908" customFormat="false" ht="15.75" hidden="false" customHeight="false" outlineLevel="0" collapsed="false">
      <c r="A908" s="2"/>
    </row>
    <row r="909" customFormat="false" ht="15.75" hidden="false" customHeight="false" outlineLevel="0" collapsed="false">
      <c r="A909" s="2"/>
    </row>
    <row r="910" customFormat="false" ht="15.75" hidden="false" customHeight="false" outlineLevel="0" collapsed="false">
      <c r="A910" s="2"/>
    </row>
    <row r="911" customFormat="false" ht="15.75" hidden="false" customHeight="false" outlineLevel="0" collapsed="false">
      <c r="A911" s="2"/>
    </row>
    <row r="912" customFormat="false" ht="15.75" hidden="false" customHeight="false" outlineLevel="0" collapsed="false">
      <c r="A912" s="2"/>
    </row>
    <row r="913" customFormat="false" ht="15.75" hidden="false" customHeight="false" outlineLevel="0" collapsed="false">
      <c r="A913" s="2"/>
    </row>
    <row r="914" customFormat="false" ht="15.75" hidden="false" customHeight="false" outlineLevel="0" collapsed="false">
      <c r="A914" s="2"/>
    </row>
    <row r="915" customFormat="false" ht="15.75" hidden="false" customHeight="false" outlineLevel="0" collapsed="false">
      <c r="A915" s="2"/>
    </row>
    <row r="916" customFormat="false" ht="15.75" hidden="false" customHeight="false" outlineLevel="0" collapsed="false">
      <c r="A916" s="2"/>
    </row>
    <row r="917" customFormat="false" ht="15.75" hidden="false" customHeight="false" outlineLevel="0" collapsed="false">
      <c r="A917" s="2"/>
    </row>
    <row r="918" customFormat="false" ht="15.75" hidden="false" customHeight="false" outlineLevel="0" collapsed="false">
      <c r="A918" s="2"/>
    </row>
    <row r="919" customFormat="false" ht="15.75" hidden="false" customHeight="false" outlineLevel="0" collapsed="false">
      <c r="A919" s="2"/>
    </row>
    <row r="920" customFormat="false" ht="15.75" hidden="false" customHeight="false" outlineLevel="0" collapsed="false">
      <c r="A920" s="2"/>
    </row>
    <row r="921" customFormat="false" ht="15.75" hidden="false" customHeight="false" outlineLevel="0" collapsed="false">
      <c r="A921" s="2"/>
    </row>
    <row r="922" customFormat="false" ht="15.75" hidden="false" customHeight="false" outlineLevel="0" collapsed="false">
      <c r="A922" s="2"/>
    </row>
    <row r="923" customFormat="false" ht="15.75" hidden="false" customHeight="false" outlineLevel="0" collapsed="false">
      <c r="A923" s="2"/>
    </row>
    <row r="924" customFormat="false" ht="15.75" hidden="false" customHeight="false" outlineLevel="0" collapsed="false">
      <c r="A924" s="2"/>
    </row>
    <row r="925" customFormat="false" ht="15.75" hidden="false" customHeight="false" outlineLevel="0" collapsed="false">
      <c r="A925" s="2"/>
    </row>
    <row r="926" customFormat="false" ht="15.75" hidden="false" customHeight="false" outlineLevel="0" collapsed="false">
      <c r="A926" s="2"/>
    </row>
    <row r="927" customFormat="false" ht="15.75" hidden="false" customHeight="false" outlineLevel="0" collapsed="false">
      <c r="A927" s="2"/>
    </row>
    <row r="928" customFormat="false" ht="15.75" hidden="false" customHeight="false" outlineLevel="0" collapsed="false">
      <c r="A928" s="2"/>
    </row>
    <row r="929" customFormat="false" ht="15.75" hidden="false" customHeight="false" outlineLevel="0" collapsed="false">
      <c r="A929" s="2"/>
    </row>
    <row r="930" customFormat="false" ht="15.75" hidden="false" customHeight="false" outlineLevel="0" collapsed="false">
      <c r="A930" s="2"/>
    </row>
    <row r="931" customFormat="false" ht="15.75" hidden="false" customHeight="false" outlineLevel="0" collapsed="false">
      <c r="A931" s="2"/>
    </row>
    <row r="932" customFormat="false" ht="15.75" hidden="false" customHeight="false" outlineLevel="0" collapsed="false">
      <c r="A932" s="2"/>
    </row>
    <row r="933" customFormat="false" ht="15.75" hidden="false" customHeight="false" outlineLevel="0" collapsed="false">
      <c r="A933" s="2"/>
    </row>
    <row r="934" customFormat="false" ht="15.75" hidden="false" customHeight="false" outlineLevel="0" collapsed="false">
      <c r="A934" s="2"/>
    </row>
    <row r="935" customFormat="false" ht="15.75" hidden="false" customHeight="false" outlineLevel="0" collapsed="false">
      <c r="A935" s="2"/>
    </row>
    <row r="936" customFormat="false" ht="15.75" hidden="false" customHeight="false" outlineLevel="0" collapsed="false">
      <c r="A936" s="2"/>
    </row>
    <row r="937" customFormat="false" ht="15.75" hidden="false" customHeight="false" outlineLevel="0" collapsed="false">
      <c r="A937" s="2"/>
    </row>
    <row r="938" customFormat="false" ht="15.75" hidden="false" customHeight="false" outlineLevel="0" collapsed="false">
      <c r="A938" s="2"/>
    </row>
    <row r="939" customFormat="false" ht="15.75" hidden="false" customHeight="false" outlineLevel="0" collapsed="false">
      <c r="A939" s="2"/>
    </row>
    <row r="940" customFormat="false" ht="15.75" hidden="false" customHeight="false" outlineLevel="0" collapsed="false">
      <c r="A940" s="2"/>
    </row>
    <row r="941" customFormat="false" ht="15.75" hidden="false" customHeight="false" outlineLevel="0" collapsed="false">
      <c r="A941" s="2"/>
    </row>
    <row r="942" customFormat="false" ht="15.75" hidden="false" customHeight="false" outlineLevel="0" collapsed="false">
      <c r="A942" s="2"/>
    </row>
    <row r="943" customFormat="false" ht="15.75" hidden="false" customHeight="false" outlineLevel="0" collapsed="false">
      <c r="A943" s="2"/>
    </row>
    <row r="944" customFormat="false" ht="15.75" hidden="false" customHeight="false" outlineLevel="0" collapsed="false">
      <c r="A944" s="2"/>
    </row>
    <row r="945" customFormat="false" ht="15.75" hidden="false" customHeight="false" outlineLevel="0" collapsed="false">
      <c r="A945" s="2"/>
    </row>
    <row r="946" customFormat="false" ht="15.75" hidden="false" customHeight="false" outlineLevel="0" collapsed="false">
      <c r="A946" s="2"/>
    </row>
    <row r="947" customFormat="false" ht="15.75" hidden="false" customHeight="false" outlineLevel="0" collapsed="false">
      <c r="A947" s="2"/>
    </row>
    <row r="948" customFormat="false" ht="15.75" hidden="false" customHeight="false" outlineLevel="0" collapsed="false">
      <c r="A948" s="2"/>
    </row>
    <row r="949" customFormat="false" ht="15.75" hidden="false" customHeight="false" outlineLevel="0" collapsed="false">
      <c r="A949" s="2"/>
    </row>
    <row r="950" customFormat="false" ht="15.75" hidden="false" customHeight="false" outlineLevel="0" collapsed="false">
      <c r="A950" s="2"/>
    </row>
    <row r="951" customFormat="false" ht="15.75" hidden="false" customHeight="false" outlineLevel="0" collapsed="false">
      <c r="A951" s="2"/>
    </row>
    <row r="952" customFormat="false" ht="15.75" hidden="false" customHeight="false" outlineLevel="0" collapsed="false">
      <c r="A952" s="2"/>
    </row>
    <row r="953" customFormat="false" ht="15.75" hidden="false" customHeight="false" outlineLevel="0" collapsed="false">
      <c r="A953" s="2"/>
    </row>
    <row r="954" customFormat="false" ht="15.75" hidden="false" customHeight="false" outlineLevel="0" collapsed="false">
      <c r="A954" s="2"/>
    </row>
    <row r="955" customFormat="false" ht="15.75" hidden="false" customHeight="false" outlineLevel="0" collapsed="false">
      <c r="A955" s="2"/>
    </row>
    <row r="956" customFormat="false" ht="15.75" hidden="false" customHeight="false" outlineLevel="0" collapsed="false">
      <c r="A956" s="2"/>
    </row>
    <row r="957" customFormat="false" ht="15.75" hidden="false" customHeight="false" outlineLevel="0" collapsed="false">
      <c r="A957" s="2"/>
    </row>
    <row r="958" customFormat="false" ht="15.75" hidden="false" customHeight="false" outlineLevel="0" collapsed="false">
      <c r="A958" s="2"/>
    </row>
    <row r="959" customFormat="false" ht="15.75" hidden="false" customHeight="false" outlineLevel="0" collapsed="false">
      <c r="A959" s="2"/>
    </row>
    <row r="960" customFormat="false" ht="15.75" hidden="false" customHeight="false" outlineLevel="0" collapsed="false">
      <c r="A960" s="2"/>
    </row>
    <row r="961" customFormat="false" ht="15.75" hidden="false" customHeight="false" outlineLevel="0" collapsed="false">
      <c r="A961" s="2"/>
    </row>
    <row r="962" customFormat="false" ht="15.75" hidden="false" customHeight="false" outlineLevel="0" collapsed="false">
      <c r="A962" s="2"/>
    </row>
    <row r="963" customFormat="false" ht="15.75" hidden="false" customHeight="false" outlineLevel="0" collapsed="false">
      <c r="A963" s="2"/>
    </row>
    <row r="964" customFormat="false" ht="15.75" hidden="false" customHeight="false" outlineLevel="0" collapsed="false">
      <c r="A964" s="2"/>
    </row>
    <row r="965" customFormat="false" ht="15.75" hidden="false" customHeight="false" outlineLevel="0" collapsed="false">
      <c r="A965" s="2"/>
    </row>
    <row r="966" customFormat="false" ht="15.75" hidden="false" customHeight="false" outlineLevel="0" collapsed="false">
      <c r="A966" s="2"/>
    </row>
    <row r="967" customFormat="false" ht="15.75" hidden="false" customHeight="false" outlineLevel="0" collapsed="false">
      <c r="A967" s="2"/>
    </row>
    <row r="968" customFormat="false" ht="15.75" hidden="false" customHeight="false" outlineLevel="0" collapsed="false">
      <c r="A968" s="2"/>
    </row>
    <row r="969" customFormat="false" ht="15.75" hidden="false" customHeight="false" outlineLevel="0" collapsed="false">
      <c r="A969" s="2"/>
    </row>
    <row r="970" customFormat="false" ht="15.75" hidden="false" customHeight="false" outlineLevel="0" collapsed="false">
      <c r="A970" s="2"/>
    </row>
    <row r="971" customFormat="false" ht="15.75" hidden="false" customHeight="false" outlineLevel="0" collapsed="false">
      <c r="A971" s="2"/>
    </row>
    <row r="972" customFormat="false" ht="15.75" hidden="false" customHeight="false" outlineLevel="0" collapsed="false">
      <c r="A972" s="2"/>
    </row>
    <row r="973" customFormat="false" ht="15.75" hidden="false" customHeight="false" outlineLevel="0" collapsed="false">
      <c r="A973" s="2"/>
    </row>
    <row r="974" customFormat="false" ht="15.75" hidden="false" customHeight="false" outlineLevel="0" collapsed="false">
      <c r="A974" s="2"/>
    </row>
    <row r="975" customFormat="false" ht="15.75" hidden="false" customHeight="false" outlineLevel="0" collapsed="false">
      <c r="A975" s="2"/>
    </row>
    <row r="976" customFormat="false" ht="15.75" hidden="false" customHeight="false" outlineLevel="0" collapsed="false">
      <c r="A976" s="2"/>
    </row>
    <row r="977" customFormat="false" ht="15.75" hidden="false" customHeight="false" outlineLevel="0" collapsed="false">
      <c r="A977" s="2"/>
    </row>
    <row r="978" customFormat="false" ht="15.75" hidden="false" customHeight="false" outlineLevel="0" collapsed="false">
      <c r="A978" s="2"/>
    </row>
    <row r="979" customFormat="false" ht="15.75" hidden="false" customHeight="false" outlineLevel="0" collapsed="false">
      <c r="A979" s="2"/>
    </row>
    <row r="980" customFormat="false" ht="15.75" hidden="false" customHeight="false" outlineLevel="0" collapsed="false">
      <c r="A980" s="2"/>
    </row>
    <row r="981" customFormat="false" ht="15.75" hidden="false" customHeight="false" outlineLevel="0" collapsed="false">
      <c r="A981" s="2"/>
    </row>
    <row r="982" customFormat="false" ht="15.75" hidden="false" customHeight="false" outlineLevel="0" collapsed="false">
      <c r="A982" s="2"/>
    </row>
    <row r="983" customFormat="false" ht="15.75" hidden="false" customHeight="false" outlineLevel="0" collapsed="false">
      <c r="A983" s="2"/>
    </row>
    <row r="984" customFormat="false" ht="15.75" hidden="false" customHeight="false" outlineLevel="0" collapsed="false">
      <c r="A984" s="2"/>
    </row>
    <row r="985" customFormat="false" ht="15.75" hidden="false" customHeight="false" outlineLevel="0" collapsed="false">
      <c r="A985" s="2"/>
    </row>
    <row r="986" customFormat="false" ht="15.75" hidden="false" customHeight="false" outlineLevel="0" collapsed="false">
      <c r="A986" s="2"/>
    </row>
    <row r="987" customFormat="false" ht="15.75" hidden="false" customHeight="false" outlineLevel="0" collapsed="false">
      <c r="A987" s="2"/>
    </row>
    <row r="988" customFormat="false" ht="15.75" hidden="false" customHeight="false" outlineLevel="0" collapsed="false">
      <c r="A988" s="2"/>
    </row>
    <row r="989" customFormat="false" ht="15.75" hidden="false" customHeight="false" outlineLevel="0" collapsed="false">
      <c r="A989" s="2"/>
    </row>
    <row r="990" customFormat="false" ht="15.75" hidden="false" customHeight="false" outlineLevel="0" collapsed="false">
      <c r="A990" s="2"/>
    </row>
    <row r="991" customFormat="false" ht="15.75" hidden="false" customHeight="false" outlineLevel="0" collapsed="false">
      <c r="A991" s="2"/>
    </row>
    <row r="992" customFormat="false" ht="15.75" hidden="false" customHeight="false" outlineLevel="0" collapsed="false">
      <c r="A992" s="2"/>
    </row>
    <row r="993" customFormat="false" ht="15.75" hidden="false" customHeight="false" outlineLevel="0" collapsed="false">
      <c r="A993" s="2"/>
    </row>
    <row r="994" customFormat="false" ht="15.75" hidden="false" customHeight="false" outlineLevel="0" collapsed="false">
      <c r="A994" s="2"/>
    </row>
    <row r="995" customFormat="false" ht="15.75" hidden="false" customHeight="false" outlineLevel="0" collapsed="false">
      <c r="A995" s="2"/>
    </row>
    <row r="996" customFormat="false" ht="15.75" hidden="false" customHeight="false" outlineLevel="0" collapsed="false">
      <c r="A996" s="2"/>
    </row>
    <row r="997" customFormat="false" ht="15.75" hidden="false" customHeight="false" outlineLevel="0" collapsed="false">
      <c r="A997" s="2"/>
    </row>
    <row r="998" customFormat="false" ht="15.75" hidden="false" customHeight="false" outlineLevel="0" collapsed="false">
      <c r="A998" s="2"/>
    </row>
    <row r="999" customFormat="false" ht="15.75" hidden="false" customHeight="false" outlineLevel="0" collapsed="false">
      <c r="A999" s="2"/>
    </row>
    <row r="1000" customFormat="false" ht="15.75" hidden="false" customHeight="false" outlineLevel="0" collapsed="false">
      <c r="A1000" s="2"/>
    </row>
  </sheetData>
  <conditionalFormatting sqref="A2:A16">
    <cfRule type="expression" priority="2" aboveAverage="0" equalAverage="0" bottom="0" percent="0" rank="0" text="" dxfId="1">
      <formula>AND(NOT(regexmatch(to_text(A2), " - \d+\.\d%$")),regexmatch(to_text(A2), "%$"))</formula>
    </cfRule>
  </conditionalFormatting>
  <conditionalFormatting sqref="A1:A1000">
    <cfRule type="expression" priority="3" aboveAverage="0" equalAverage="0" bottom="0" percent="0" rank="0" text="" dxfId="0">
      <formula>NOT(regexmatch(to_text(A1), "\d+\.\d$|\d+\.\d%$"))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1" width="23.63"/>
  </cols>
  <sheetData>
    <row r="1" customFormat="false" ht="15.75" hidden="false" customHeight="false" outlineLevel="0" collapsed="false">
      <c r="A1" s="2" t="s">
        <v>1220</v>
      </c>
      <c r="B1" s="2" t="n">
        <v>100</v>
      </c>
      <c r="C1" s="2" t="s">
        <v>1225</v>
      </c>
    </row>
    <row r="2" customFormat="false" ht="15.75" hidden="false" customHeight="false" outlineLevel="0" collapsed="false">
      <c r="A2" s="2" t="s">
        <v>1222</v>
      </c>
      <c r="B2" s="2" t="n">
        <v>49.51</v>
      </c>
      <c r="C2" s="2" t="s">
        <v>1223</v>
      </c>
    </row>
    <row r="3" customFormat="false" ht="15.75" hidden="false" customHeight="false" outlineLevel="0" collapsed="false">
      <c r="A3" s="2" t="s">
        <v>1224</v>
      </c>
      <c r="B3" s="2" t="n">
        <v>62.69</v>
      </c>
      <c r="C3" s="2" t="s">
        <v>1225</v>
      </c>
    </row>
    <row r="4" customFormat="false" ht="15.75" hidden="false" customHeight="false" outlineLevel="0" collapsed="false">
      <c r="A4" s="2" t="s">
        <v>1226</v>
      </c>
      <c r="B4" s="2" t="n">
        <v>79.66</v>
      </c>
      <c r="C4" s="2" t="s">
        <v>1225</v>
      </c>
    </row>
    <row r="5" customFormat="false" ht="15.75" hidden="false" customHeight="false" outlineLevel="0" collapsed="false">
      <c r="A5" s="2" t="s">
        <v>1227</v>
      </c>
      <c r="B5" s="2" t="n">
        <v>100</v>
      </c>
      <c r="C5" s="2" t="s">
        <v>1221</v>
      </c>
    </row>
    <row r="6" customFormat="false" ht="15.75" hidden="false" customHeight="false" outlineLevel="0" collapsed="false">
      <c r="A6" s="2" t="s">
        <v>1228</v>
      </c>
      <c r="B6" s="2" t="n">
        <v>12.09</v>
      </c>
      <c r="C6" s="2" t="s">
        <v>1225</v>
      </c>
    </row>
    <row r="7" customFormat="false" ht="15.75" hidden="false" customHeight="false" outlineLevel="0" collapsed="false">
      <c r="A7" s="2" t="s">
        <v>1230</v>
      </c>
      <c r="B7" s="2" t="n">
        <v>43.56</v>
      </c>
      <c r="C7" s="2" t="s">
        <v>1225</v>
      </c>
    </row>
    <row r="8" customFormat="false" ht="15.75" hidden="false" customHeight="false" outlineLevel="0" collapsed="false">
      <c r="A8" s="2" t="s">
        <v>1231</v>
      </c>
      <c r="B8" s="2" t="n">
        <v>58.28</v>
      </c>
      <c r="C8" s="2" t="s">
        <v>1223</v>
      </c>
    </row>
    <row r="9" customFormat="false" ht="15.75" hidden="false" customHeight="true" outlineLevel="0" collapsed="false">
      <c r="A9" s="5"/>
      <c r="B9" s="5"/>
      <c r="C9" s="5"/>
    </row>
    <row r="10" customFormat="false" ht="15.75" hidden="false" customHeight="false" outlineLevel="0" collapsed="false">
      <c r="A10" s="2" t="s">
        <v>1232</v>
      </c>
      <c r="B10" s="2" t="n">
        <v>133.66</v>
      </c>
      <c r="C10" s="2" t="s">
        <v>1223</v>
      </c>
    </row>
  </sheetData>
  <mergeCells count="1">
    <mergeCell ref="A9:C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s">
        <v>1220</v>
      </c>
      <c r="B1" s="2" t="n">
        <v>115.87</v>
      </c>
      <c r="C1" s="2" t="s">
        <v>1221</v>
      </c>
    </row>
    <row r="2" customFormat="false" ht="15.75" hidden="false" customHeight="false" outlineLevel="0" collapsed="false">
      <c r="A2" s="2" t="s">
        <v>1222</v>
      </c>
      <c r="B2" s="2" t="n">
        <v>34.22</v>
      </c>
      <c r="C2" s="2" t="s">
        <v>1233</v>
      </c>
    </row>
    <row r="3" customFormat="false" ht="15.75" hidden="false" customHeight="false" outlineLevel="0" collapsed="false">
      <c r="A3" s="2" t="s">
        <v>1224</v>
      </c>
      <c r="B3" s="2" t="n">
        <v>70.19</v>
      </c>
      <c r="C3" s="2" t="s">
        <v>1225</v>
      </c>
    </row>
    <row r="4" customFormat="false" ht="15.75" hidden="false" customHeight="false" outlineLevel="0" collapsed="false">
      <c r="A4" s="2" t="s">
        <v>1226</v>
      </c>
      <c r="B4" s="2" t="n">
        <v>77.98</v>
      </c>
      <c r="C4" s="2" t="s">
        <v>1225</v>
      </c>
    </row>
    <row r="5" customFormat="false" ht="15.75" hidden="false" customHeight="false" outlineLevel="0" collapsed="false">
      <c r="A5" s="2" t="s">
        <v>1227</v>
      </c>
      <c r="B5" s="2" t="n">
        <v>77.52</v>
      </c>
      <c r="C5" s="2" t="s">
        <v>1225</v>
      </c>
    </row>
    <row r="6" customFormat="false" ht="15.75" hidden="false" customHeight="false" outlineLevel="0" collapsed="false">
      <c r="A6" s="2" t="s">
        <v>1228</v>
      </c>
      <c r="B6" s="2" t="n">
        <v>3.74</v>
      </c>
      <c r="C6" s="2" t="s">
        <v>1229</v>
      </c>
    </row>
    <row r="7" customFormat="false" ht="15.75" hidden="false" customHeight="false" outlineLevel="0" collapsed="false">
      <c r="A7" s="2" t="s">
        <v>1230</v>
      </c>
      <c r="B7" s="2" t="n">
        <v>40.41</v>
      </c>
      <c r="C7" s="2" t="s">
        <v>1223</v>
      </c>
    </row>
    <row r="8" customFormat="false" ht="15.75" hidden="false" customHeight="false" outlineLevel="0" collapsed="false">
      <c r="A8" s="2" t="s">
        <v>1231</v>
      </c>
      <c r="B8" s="2" t="n">
        <v>48.48</v>
      </c>
      <c r="C8" s="2" t="s">
        <v>1223</v>
      </c>
    </row>
    <row r="9" customFormat="false" ht="15.75" hidden="false" customHeight="true" outlineLevel="0" collapsed="false">
      <c r="A9" s="5"/>
      <c r="B9" s="5"/>
      <c r="C9" s="5"/>
    </row>
    <row r="10" customFormat="false" ht="15.75" hidden="false" customHeight="false" outlineLevel="0" collapsed="false">
      <c r="A10" s="2" t="s">
        <v>1232</v>
      </c>
      <c r="B10" s="2" t="n">
        <v>153.52</v>
      </c>
      <c r="C10" s="2" t="s">
        <v>1225</v>
      </c>
    </row>
  </sheetData>
  <mergeCells count="1">
    <mergeCell ref="A9:C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s">
        <v>1220</v>
      </c>
      <c r="B1" s="2" t="n">
        <v>138.52</v>
      </c>
      <c r="C1" s="2" t="s">
        <v>1221</v>
      </c>
    </row>
    <row r="2" customFormat="false" ht="15.75" hidden="false" customHeight="false" outlineLevel="0" collapsed="false">
      <c r="A2" s="2" t="s">
        <v>1222</v>
      </c>
      <c r="B2" s="2" t="n">
        <v>46.44</v>
      </c>
      <c r="C2" s="2" t="s">
        <v>1223</v>
      </c>
    </row>
    <row r="3" customFormat="false" ht="15.75" hidden="false" customHeight="false" outlineLevel="0" collapsed="false">
      <c r="A3" s="2" t="s">
        <v>1224</v>
      </c>
      <c r="B3" s="2" t="n">
        <v>67.45</v>
      </c>
      <c r="C3" s="2" t="s">
        <v>1225</v>
      </c>
    </row>
    <row r="4" customFormat="false" ht="15.75" hidden="false" customHeight="false" outlineLevel="0" collapsed="false">
      <c r="A4" s="2" t="s">
        <v>1226</v>
      </c>
      <c r="B4" s="2" t="n">
        <v>53.76</v>
      </c>
      <c r="C4" s="2" t="s">
        <v>1223</v>
      </c>
    </row>
    <row r="5" customFormat="false" ht="15.75" hidden="false" customHeight="false" outlineLevel="0" collapsed="false">
      <c r="A5" s="2" t="s">
        <v>1227</v>
      </c>
      <c r="B5" s="2" t="n">
        <v>69.25</v>
      </c>
      <c r="C5" s="2" t="s">
        <v>1223</v>
      </c>
    </row>
    <row r="6" customFormat="false" ht="15.75" hidden="false" customHeight="false" outlineLevel="0" collapsed="false">
      <c r="A6" s="2" t="s">
        <v>1228</v>
      </c>
      <c r="B6" s="2" t="n">
        <v>3.38</v>
      </c>
      <c r="C6" s="2" t="s">
        <v>1229</v>
      </c>
    </row>
    <row r="7" customFormat="false" ht="15.75" hidden="false" customHeight="false" outlineLevel="0" collapsed="false">
      <c r="A7" s="2" t="s">
        <v>1230</v>
      </c>
      <c r="B7" s="2" t="n">
        <v>33.94</v>
      </c>
      <c r="C7" s="2" t="s">
        <v>1233</v>
      </c>
    </row>
    <row r="8" customFormat="false" ht="15.75" hidden="false" customHeight="false" outlineLevel="0" collapsed="false">
      <c r="A8" s="2" t="s">
        <v>1231</v>
      </c>
      <c r="B8" s="2" t="n">
        <v>56.97</v>
      </c>
      <c r="C8" s="2" t="s">
        <v>1223</v>
      </c>
    </row>
    <row r="9" customFormat="false" ht="15.75" hidden="false" customHeight="true" outlineLevel="0" collapsed="false">
      <c r="A9" s="5"/>
      <c r="B9" s="5"/>
      <c r="C9" s="5"/>
    </row>
    <row r="10" customFormat="false" ht="15.75" hidden="false" customHeight="false" outlineLevel="0" collapsed="false">
      <c r="A10" s="2" t="s">
        <v>1232</v>
      </c>
      <c r="B10" s="2" t="n">
        <v>158.27</v>
      </c>
      <c r="C10" s="2" t="s">
        <v>1225</v>
      </c>
    </row>
  </sheetData>
  <mergeCells count="1">
    <mergeCell ref="A9:C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s">
        <v>1220</v>
      </c>
      <c r="B1" s="2" t="n">
        <v>115.93</v>
      </c>
      <c r="C1" s="2" t="s">
        <v>1221</v>
      </c>
    </row>
    <row r="2" customFormat="false" ht="15.75" hidden="false" customHeight="false" outlineLevel="0" collapsed="false">
      <c r="A2" s="2" t="s">
        <v>1222</v>
      </c>
      <c r="B2" s="2" t="n">
        <v>51.73</v>
      </c>
      <c r="C2" s="2" t="s">
        <v>1223</v>
      </c>
    </row>
    <row r="3" customFormat="false" ht="15.75" hidden="false" customHeight="false" outlineLevel="0" collapsed="false">
      <c r="A3" s="2" t="s">
        <v>1224</v>
      </c>
      <c r="B3" s="2" t="n">
        <v>67.63</v>
      </c>
      <c r="C3" s="2" t="s">
        <v>1225</v>
      </c>
    </row>
    <row r="4" customFormat="false" ht="15.75" hidden="false" customHeight="false" outlineLevel="0" collapsed="false">
      <c r="A4" s="2" t="s">
        <v>1226</v>
      </c>
      <c r="B4" s="2" t="n">
        <v>80.58</v>
      </c>
      <c r="C4" s="2" t="s">
        <v>1221</v>
      </c>
    </row>
    <row r="5" customFormat="false" ht="15.75" hidden="false" customHeight="false" outlineLevel="0" collapsed="false">
      <c r="A5" s="2" t="s">
        <v>1227</v>
      </c>
      <c r="B5" s="2" t="n">
        <v>67.04</v>
      </c>
      <c r="C5" s="2" t="s">
        <v>1223</v>
      </c>
    </row>
    <row r="6" customFormat="false" ht="15.75" hidden="false" customHeight="false" outlineLevel="0" collapsed="false">
      <c r="A6" s="2" t="s">
        <v>1228</v>
      </c>
      <c r="B6" s="2" t="n">
        <v>6.67</v>
      </c>
      <c r="C6" s="2" t="s">
        <v>1233</v>
      </c>
    </row>
    <row r="7" customFormat="false" ht="15.75" hidden="false" customHeight="false" outlineLevel="0" collapsed="false">
      <c r="A7" s="2" t="s">
        <v>1230</v>
      </c>
      <c r="B7" s="2" t="n">
        <v>33.52</v>
      </c>
      <c r="C7" s="2" t="s">
        <v>1233</v>
      </c>
    </row>
    <row r="8" customFormat="false" ht="15.75" hidden="false" customHeight="false" outlineLevel="0" collapsed="false">
      <c r="A8" s="2" t="s">
        <v>1231</v>
      </c>
      <c r="B8" s="2" t="n">
        <v>43.86</v>
      </c>
      <c r="C8" s="2" t="s">
        <v>1223</v>
      </c>
    </row>
    <row r="9" customFormat="false" ht="15.75" hidden="false" customHeight="true" outlineLevel="0" collapsed="false">
      <c r="A9" s="5"/>
      <c r="B9" s="5"/>
      <c r="C9" s="5"/>
    </row>
    <row r="10" customFormat="false" ht="15.75" hidden="false" customHeight="false" outlineLevel="0" collapsed="false">
      <c r="A10" s="2" t="s">
        <v>1232</v>
      </c>
      <c r="B10" s="2" t="n">
        <v>166.77</v>
      </c>
      <c r="C10" s="2" t="s">
        <v>1221</v>
      </c>
    </row>
  </sheetData>
  <mergeCells count="1">
    <mergeCell ref="A9:C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s">
        <v>1220</v>
      </c>
      <c r="B1" s="2" t="n">
        <v>115.29</v>
      </c>
      <c r="C1" s="2" t="s">
        <v>1221</v>
      </c>
    </row>
    <row r="2" customFormat="false" ht="15.75" hidden="false" customHeight="false" outlineLevel="0" collapsed="false">
      <c r="A2" s="2" t="s">
        <v>1222</v>
      </c>
      <c r="B2" s="2" t="n">
        <v>59.19</v>
      </c>
      <c r="C2" s="2" t="s">
        <v>1223</v>
      </c>
    </row>
    <row r="3" customFormat="false" ht="15.75" hidden="false" customHeight="false" outlineLevel="0" collapsed="false">
      <c r="A3" s="2" t="s">
        <v>1224</v>
      </c>
      <c r="B3" s="2" t="n">
        <v>66.87</v>
      </c>
      <c r="C3" s="2" t="s">
        <v>1225</v>
      </c>
    </row>
    <row r="4" customFormat="false" ht="15.75" hidden="false" customHeight="false" outlineLevel="0" collapsed="false">
      <c r="A4" s="2" t="s">
        <v>1226</v>
      </c>
      <c r="B4" s="2" t="n">
        <v>97.08</v>
      </c>
      <c r="C4" s="2" t="s">
        <v>1221</v>
      </c>
    </row>
    <row r="5" customFormat="false" ht="15.75" hidden="false" customHeight="false" outlineLevel="0" collapsed="false">
      <c r="A5" s="2" t="s">
        <v>1227</v>
      </c>
      <c r="B5" s="2" t="n">
        <v>83.08</v>
      </c>
      <c r="C5" s="2" t="s">
        <v>1225</v>
      </c>
    </row>
    <row r="6" customFormat="false" ht="15.75" hidden="false" customHeight="false" outlineLevel="0" collapsed="false">
      <c r="A6" s="2" t="s">
        <v>1228</v>
      </c>
      <c r="B6" s="2" t="n">
        <v>8.74</v>
      </c>
      <c r="C6" s="2" t="s">
        <v>1223</v>
      </c>
    </row>
    <row r="7" customFormat="false" ht="15.75" hidden="false" customHeight="false" outlineLevel="0" collapsed="false">
      <c r="A7" s="2" t="s">
        <v>1230</v>
      </c>
      <c r="B7" s="2" t="n">
        <v>37.85</v>
      </c>
      <c r="C7" s="2" t="s">
        <v>1223</v>
      </c>
    </row>
    <row r="8" customFormat="false" ht="15.75" hidden="false" customHeight="false" outlineLevel="0" collapsed="false">
      <c r="A8" s="2" t="s">
        <v>1231</v>
      </c>
      <c r="B8" s="2" t="n">
        <v>42.2</v>
      </c>
      <c r="C8" s="2" t="s">
        <v>1223</v>
      </c>
    </row>
    <row r="9" customFormat="false" ht="15.75" hidden="false" customHeight="true" outlineLevel="0" collapsed="false">
      <c r="A9" s="5"/>
      <c r="B9" s="5"/>
      <c r="C9" s="5"/>
    </row>
    <row r="10" customFormat="false" ht="15.75" hidden="false" customHeight="false" outlineLevel="0" collapsed="false">
      <c r="A10" s="2" t="s">
        <v>1232</v>
      </c>
      <c r="B10" s="2" t="n">
        <v>170.7</v>
      </c>
      <c r="C10" s="2" t="s">
        <v>1221</v>
      </c>
    </row>
  </sheetData>
  <mergeCells count="1">
    <mergeCell ref="A9:C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s">
        <v>1220</v>
      </c>
      <c r="B1" s="2" t="n">
        <v>143.79</v>
      </c>
      <c r="C1" s="2" t="s">
        <v>1221</v>
      </c>
    </row>
    <row r="2" customFormat="false" ht="15.75" hidden="false" customHeight="false" outlineLevel="0" collapsed="false">
      <c r="A2" s="2" t="s">
        <v>1222</v>
      </c>
      <c r="B2" s="2" t="n">
        <v>38.09</v>
      </c>
      <c r="C2" s="2" t="s">
        <v>1233</v>
      </c>
    </row>
    <row r="3" customFormat="false" ht="15.75" hidden="false" customHeight="false" outlineLevel="0" collapsed="false">
      <c r="A3" s="2" t="s">
        <v>1224</v>
      </c>
      <c r="B3" s="2" t="n">
        <v>63.09</v>
      </c>
      <c r="C3" s="2" t="s">
        <v>1225</v>
      </c>
    </row>
    <row r="4" customFormat="false" ht="15.75" hidden="false" customHeight="false" outlineLevel="0" collapsed="false">
      <c r="A4" s="2" t="s">
        <v>1226</v>
      </c>
      <c r="B4" s="2" t="n">
        <v>97.26</v>
      </c>
      <c r="C4" s="2" t="s">
        <v>1221</v>
      </c>
    </row>
    <row r="5" customFormat="false" ht="15.75" hidden="false" customHeight="false" outlineLevel="0" collapsed="false">
      <c r="A5" s="2" t="s">
        <v>1227</v>
      </c>
      <c r="B5" s="2" t="n">
        <v>95.07</v>
      </c>
      <c r="C5" s="2" t="s">
        <v>1221</v>
      </c>
    </row>
    <row r="6" customFormat="false" ht="15.75" hidden="false" customHeight="false" outlineLevel="0" collapsed="false">
      <c r="A6" s="2" t="s">
        <v>1228</v>
      </c>
      <c r="B6" s="2" t="n">
        <v>7.59</v>
      </c>
      <c r="C6" s="2" t="s">
        <v>1233</v>
      </c>
    </row>
    <row r="7" customFormat="false" ht="15.75" hidden="false" customHeight="false" outlineLevel="0" collapsed="false">
      <c r="A7" s="2" t="s">
        <v>1230</v>
      </c>
      <c r="B7" s="2" t="n">
        <v>52.56</v>
      </c>
      <c r="C7" s="2" t="s">
        <v>1225</v>
      </c>
    </row>
    <row r="8" customFormat="false" ht="15.75" hidden="false" customHeight="false" outlineLevel="0" collapsed="false">
      <c r="A8" s="2" t="s">
        <v>1231</v>
      </c>
      <c r="B8" s="2" t="n">
        <v>53.96</v>
      </c>
      <c r="C8" s="2" t="s">
        <v>1223</v>
      </c>
    </row>
    <row r="9" customFormat="false" ht="15.75" hidden="false" customHeight="true" outlineLevel="0" collapsed="false">
      <c r="A9" s="5"/>
      <c r="B9" s="5"/>
      <c r="C9" s="5"/>
    </row>
    <row r="10" customFormat="false" ht="15.75" hidden="false" customHeight="false" outlineLevel="0" collapsed="false">
      <c r="A10" s="2" t="s">
        <v>1232</v>
      </c>
      <c r="B10" s="2" t="n">
        <v>154.86</v>
      </c>
      <c r="C10" s="2" t="s">
        <v>1225</v>
      </c>
    </row>
  </sheetData>
  <mergeCells count="1">
    <mergeCell ref="A9:C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s">
        <v>1220</v>
      </c>
      <c r="B1" s="2" t="n">
        <v>146.43</v>
      </c>
      <c r="C1" s="2" t="s">
        <v>1221</v>
      </c>
    </row>
    <row r="2" customFormat="false" ht="15.75" hidden="false" customHeight="false" outlineLevel="0" collapsed="false">
      <c r="A2" s="2" t="s">
        <v>1222</v>
      </c>
      <c r="B2" s="2" t="n">
        <v>45.14</v>
      </c>
      <c r="C2" s="2" t="s">
        <v>1223</v>
      </c>
    </row>
    <row r="3" customFormat="false" ht="15.75" hidden="false" customHeight="false" outlineLevel="0" collapsed="false">
      <c r="A3" s="2" t="s">
        <v>1224</v>
      </c>
      <c r="B3" s="2" t="n">
        <v>66.79</v>
      </c>
      <c r="C3" s="2" t="s">
        <v>1225</v>
      </c>
    </row>
    <row r="4" customFormat="false" ht="15.75" hidden="false" customHeight="false" outlineLevel="0" collapsed="false">
      <c r="A4" s="2" t="s">
        <v>1226</v>
      </c>
      <c r="B4" s="2" t="n">
        <v>91.73</v>
      </c>
      <c r="C4" s="2" t="s">
        <v>1221</v>
      </c>
    </row>
    <row r="5" customFormat="false" ht="15.75" hidden="false" customHeight="false" outlineLevel="0" collapsed="false">
      <c r="A5" s="2" t="s">
        <v>1227</v>
      </c>
      <c r="B5" s="2" t="n">
        <v>85.83</v>
      </c>
      <c r="C5" s="2" t="s">
        <v>1225</v>
      </c>
    </row>
    <row r="6" customFormat="false" ht="15.75" hidden="false" customHeight="false" outlineLevel="0" collapsed="false">
      <c r="A6" s="2" t="s">
        <v>1228</v>
      </c>
      <c r="B6" s="2" t="n">
        <v>6.24</v>
      </c>
      <c r="C6" s="2" t="s">
        <v>1233</v>
      </c>
    </row>
    <row r="7" customFormat="false" ht="15.75" hidden="false" customHeight="false" outlineLevel="0" collapsed="false">
      <c r="A7" s="2" t="s">
        <v>1230</v>
      </c>
      <c r="B7" s="2" t="n">
        <v>47.27</v>
      </c>
      <c r="C7" s="2" t="s">
        <v>1225</v>
      </c>
    </row>
    <row r="8" customFormat="false" ht="15.75" hidden="false" customHeight="false" outlineLevel="0" collapsed="false">
      <c r="A8" s="2" t="s">
        <v>1231</v>
      </c>
      <c r="B8" s="2" t="n">
        <v>39.72</v>
      </c>
      <c r="C8" s="2" t="s">
        <v>1233</v>
      </c>
    </row>
    <row r="9" customFormat="false" ht="15.75" hidden="false" customHeight="true" outlineLevel="0" collapsed="false">
      <c r="A9" s="5"/>
      <c r="B9" s="5"/>
      <c r="C9" s="5"/>
    </row>
    <row r="10" customFormat="false" ht="15.75" hidden="false" customHeight="false" outlineLevel="0" collapsed="false">
      <c r="A10" s="2" t="s">
        <v>1232</v>
      </c>
      <c r="B10" s="2" t="n">
        <v>173.49</v>
      </c>
      <c r="C10" s="2" t="s">
        <v>1221</v>
      </c>
    </row>
  </sheetData>
  <mergeCells count="1">
    <mergeCell ref="A9:C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2" t="s">
        <v>1220</v>
      </c>
      <c r="B1" s="2" t="n">
        <v>143.98</v>
      </c>
      <c r="C1" s="2" t="s">
        <v>1221</v>
      </c>
    </row>
    <row r="2" customFormat="false" ht="15.75" hidden="false" customHeight="false" outlineLevel="0" collapsed="false">
      <c r="A2" s="2" t="s">
        <v>1222</v>
      </c>
      <c r="B2" s="2" t="n">
        <v>39.09</v>
      </c>
      <c r="C2" s="2" t="s">
        <v>1233</v>
      </c>
    </row>
    <row r="3" customFormat="false" ht="15.75" hidden="false" customHeight="false" outlineLevel="0" collapsed="false">
      <c r="A3" s="2" t="s">
        <v>1224</v>
      </c>
      <c r="B3" s="2" t="n">
        <v>65.23</v>
      </c>
      <c r="C3" s="2" t="s">
        <v>1225</v>
      </c>
    </row>
    <row r="4" customFormat="false" ht="15.75" hidden="false" customHeight="false" outlineLevel="0" collapsed="false">
      <c r="A4" s="2" t="s">
        <v>1226</v>
      </c>
      <c r="B4" s="2" t="n">
        <v>81.62</v>
      </c>
      <c r="C4" s="2" t="s">
        <v>1221</v>
      </c>
    </row>
    <row r="5" customFormat="false" ht="15.75" hidden="false" customHeight="false" outlineLevel="0" collapsed="false">
      <c r="A5" s="2" t="s">
        <v>1227</v>
      </c>
      <c r="B5" s="2" t="n">
        <v>83.88</v>
      </c>
      <c r="C5" s="2" t="s">
        <v>1225</v>
      </c>
    </row>
    <row r="6" customFormat="false" ht="15.75" hidden="false" customHeight="false" outlineLevel="0" collapsed="false">
      <c r="A6" s="2" t="s">
        <v>1228</v>
      </c>
      <c r="B6" s="2" t="n">
        <v>5.67</v>
      </c>
      <c r="C6" s="2" t="s">
        <v>1233</v>
      </c>
    </row>
    <row r="7" customFormat="false" ht="15.75" hidden="false" customHeight="false" outlineLevel="0" collapsed="false">
      <c r="A7" s="2" t="s">
        <v>1230</v>
      </c>
      <c r="B7" s="2" t="n">
        <v>46.35</v>
      </c>
      <c r="C7" s="2" t="s">
        <v>1225</v>
      </c>
    </row>
    <row r="8" customFormat="false" ht="15.75" hidden="false" customHeight="false" outlineLevel="0" collapsed="false">
      <c r="A8" s="2" t="s">
        <v>1231</v>
      </c>
      <c r="B8" s="2" t="n">
        <v>48.42</v>
      </c>
      <c r="C8" s="2" t="s">
        <v>1223</v>
      </c>
    </row>
    <row r="9" customFormat="false" ht="15.75" hidden="false" customHeight="true" outlineLevel="0" collapsed="false">
      <c r="A9" s="5"/>
      <c r="B9" s="5"/>
      <c r="C9" s="5"/>
    </row>
    <row r="10" customFormat="false" ht="15.75" hidden="false" customHeight="false" outlineLevel="0" collapsed="false">
      <c r="A10" s="2" t="s">
        <v>1232</v>
      </c>
      <c r="B10" s="2" t="n">
        <v>160.92</v>
      </c>
      <c r="C10" s="2" t="s">
        <v>1221</v>
      </c>
    </row>
  </sheetData>
  <mergeCells count="1">
    <mergeCell ref="A9:C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12.6328125" defaultRowHeight="15.75" customHeight="true" zeroHeight="false" outlineLevelRow="0" outlineLevelCol="0"/>
  <sheetData>
    <row r="1" customFormat="false" ht="37.3" hidden="false" customHeight="false" outlineLevel="0" collapsed="false">
      <c r="A1" s="3" t="s">
        <v>569</v>
      </c>
      <c r="B1" s="6" t="s">
        <v>1234</v>
      </c>
      <c r="C1" s="3" t="s">
        <v>1235</v>
      </c>
      <c r="D1" s="3" t="s">
        <v>1236</v>
      </c>
    </row>
    <row r="2" customFormat="false" ht="15.75" hidden="false" customHeight="false" outlineLevel="0" collapsed="false">
      <c r="A2" s="2" t="s">
        <v>575</v>
      </c>
      <c r="B2" s="7" t="n">
        <v>98</v>
      </c>
      <c r="C2" s="8" t="n">
        <v>6.1</v>
      </c>
      <c r="D2" s="8" t="n">
        <v>7</v>
      </c>
    </row>
    <row r="3" customFormat="false" ht="15.75" hidden="false" customHeight="false" outlineLevel="0" collapsed="false">
      <c r="A3" s="2" t="s">
        <v>582</v>
      </c>
      <c r="B3" s="7" t="n">
        <v>45</v>
      </c>
      <c r="C3" s="8" t="n">
        <v>6.4</v>
      </c>
      <c r="D3" s="8" t="n">
        <v>6.6</v>
      </c>
    </row>
    <row r="4" customFormat="false" ht="15.75" hidden="false" customHeight="false" outlineLevel="0" collapsed="false">
      <c r="A4" s="2" t="s">
        <v>581</v>
      </c>
      <c r="B4" s="7" t="n">
        <v>123</v>
      </c>
      <c r="C4" s="8" t="n">
        <v>5.9</v>
      </c>
      <c r="D4" s="8" t="n">
        <v>6.4</v>
      </c>
    </row>
    <row r="5" customFormat="false" ht="15.75" hidden="false" customHeight="false" outlineLevel="0" collapsed="false">
      <c r="A5" s="2" t="s">
        <v>576</v>
      </c>
      <c r="B5" s="7" t="n">
        <v>44</v>
      </c>
      <c r="C5" s="8" t="n">
        <v>6.4</v>
      </c>
      <c r="D5" s="8" t="n">
        <v>7.3</v>
      </c>
    </row>
    <row r="6" customFormat="false" ht="15.75" hidden="false" customHeight="false" outlineLevel="0" collapsed="false">
      <c r="A6" s="2" t="s">
        <v>577</v>
      </c>
      <c r="B6" s="7" t="n">
        <v>39</v>
      </c>
      <c r="C6" s="8" t="n">
        <v>6.4</v>
      </c>
      <c r="D6" s="8" t="n">
        <v>7.2</v>
      </c>
    </row>
    <row r="7" customFormat="false" ht="15.75" hidden="false" customHeight="false" outlineLevel="0" collapsed="false">
      <c r="A7" s="2" t="s">
        <v>580</v>
      </c>
      <c r="B7" s="7" t="n">
        <v>81</v>
      </c>
      <c r="C7" s="8" t="n">
        <v>6.2</v>
      </c>
      <c r="D7" s="8" t="n">
        <v>6.6</v>
      </c>
    </row>
    <row r="8" customFormat="false" ht="15.75" hidden="false" customHeight="false" outlineLevel="0" collapsed="false">
      <c r="A8" s="2" t="s">
        <v>578</v>
      </c>
      <c r="B8" s="7" t="n">
        <v>139</v>
      </c>
      <c r="C8" s="8" t="n">
        <v>5.6</v>
      </c>
      <c r="D8" s="8" t="n">
        <v>5.3</v>
      </c>
    </row>
    <row r="9" customFormat="false" ht="15.75" hidden="false" customHeight="false" outlineLevel="0" collapsed="false">
      <c r="A9" s="2" t="s">
        <v>1237</v>
      </c>
      <c r="B9" s="7" t="n">
        <v>113</v>
      </c>
      <c r="C9" s="8" t="n">
        <v>6</v>
      </c>
      <c r="D9" s="8" t="n">
        <v>6.1</v>
      </c>
    </row>
    <row r="10" customFormat="false" ht="15.75" hidden="false" customHeight="false" outlineLevel="0" collapsed="false">
      <c r="A10" s="2" t="s">
        <v>1238</v>
      </c>
      <c r="B10" s="7" t="n">
        <v>40</v>
      </c>
      <c r="C10" s="8" t="n">
        <v>6.4</v>
      </c>
      <c r="D10" s="8" t="n">
        <v>6.6</v>
      </c>
    </row>
    <row r="11" customFormat="false" ht="15.75" hidden="false" customHeight="false" outlineLevel="0" collapsed="false">
      <c r="A11" s="2" t="s">
        <v>1239</v>
      </c>
      <c r="B11" s="7" t="n">
        <v>93</v>
      </c>
      <c r="C11" s="8" t="n">
        <v>6.2</v>
      </c>
      <c r="D11" s="8" t="n">
        <v>6.7</v>
      </c>
    </row>
    <row r="12" customFormat="false" ht="15.75" hidden="false" customHeight="false" outlineLevel="0" collapsed="false">
      <c r="A12" s="2" t="s">
        <v>1240</v>
      </c>
      <c r="B12" s="7" t="n">
        <v>140</v>
      </c>
      <c r="C12" s="8" t="n">
        <v>5.6</v>
      </c>
      <c r="D12" s="8" t="n">
        <v>5</v>
      </c>
    </row>
    <row r="13" customFormat="false" ht="15.75" hidden="false" customHeight="false" outlineLevel="0" collapsed="false">
      <c r="A13" s="2" t="s">
        <v>1241</v>
      </c>
      <c r="B13" s="7" t="n">
        <v>138</v>
      </c>
      <c r="C13" s="8" t="n">
        <v>5.6</v>
      </c>
      <c r="D13" s="8" t="n">
        <v>6.2</v>
      </c>
    </row>
    <row r="14" customFormat="false" ht="15.75" hidden="false" customHeight="false" outlineLevel="0" collapsed="false">
      <c r="A14" s="2" t="s">
        <v>579</v>
      </c>
      <c r="B14" s="7" t="n">
        <v>99</v>
      </c>
      <c r="C14" s="8" t="n">
        <v>6.1</v>
      </c>
      <c r="D14" s="8" t="n">
        <v>6.5</v>
      </c>
    </row>
    <row r="15" customFormat="false" ht="15.75" hidden="false" customHeight="false" outlineLevel="0" collapsed="false">
      <c r="A15" s="2" t="s">
        <v>583</v>
      </c>
      <c r="B15" s="7" t="n">
        <v>119</v>
      </c>
      <c r="C15" s="8" t="n">
        <v>5.9</v>
      </c>
      <c r="D15" s="8" t="n">
        <v>6.3</v>
      </c>
    </row>
    <row r="16" customFormat="false" ht="15.75" hidden="false" customHeight="false" outlineLevel="0" collapsed="false">
      <c r="A16" s="2" t="s">
        <v>584</v>
      </c>
      <c r="B16" s="7" t="n">
        <v>110</v>
      </c>
      <c r="C16" s="8" t="n">
        <v>6.1</v>
      </c>
      <c r="D16" s="8" t="n">
        <v>6</v>
      </c>
    </row>
    <row r="17" customFormat="false" ht="15.75" hidden="false" customHeight="false" outlineLevel="0" collapsed="false">
      <c r="A17" s="2" t="s">
        <v>1242</v>
      </c>
      <c r="B17" s="7" t="n">
        <v>116</v>
      </c>
      <c r="C17" s="8" t="n">
        <v>6</v>
      </c>
      <c r="D17" s="8" t="n">
        <v>6.6</v>
      </c>
    </row>
    <row r="18" customFormat="false" ht="15.75" hidden="false" customHeight="false" outlineLevel="0" collapsed="false">
      <c r="A18" s="2" t="s">
        <v>1243</v>
      </c>
      <c r="B18" s="7" t="n">
        <v>103</v>
      </c>
      <c r="C18" s="8" t="n">
        <v>6.1</v>
      </c>
      <c r="D18" s="8" t="n">
        <v>6.6</v>
      </c>
    </row>
    <row r="19" customFormat="false" ht="15.75" hidden="false" customHeight="false" outlineLevel="0" collapsed="false">
      <c r="A19" s="2" t="s">
        <v>1244</v>
      </c>
      <c r="B19" s="7" t="n">
        <v>114</v>
      </c>
      <c r="C19" s="8" t="n">
        <v>6</v>
      </c>
      <c r="D19" s="8" t="n">
        <v>6.1</v>
      </c>
    </row>
    <row r="20" customFormat="false" ht="15.75" hidden="false" customHeight="false" outlineLevel="0" collapsed="false">
      <c r="A20" s="2" t="s">
        <v>1245</v>
      </c>
      <c r="B20" s="7" t="n">
        <v>136</v>
      </c>
      <c r="C20" s="8" t="n">
        <v>5.7</v>
      </c>
      <c r="D20" s="8" t="n">
        <v>5.9</v>
      </c>
    </row>
    <row r="21" customFormat="false" ht="15.75" hidden="false" customHeight="false" outlineLevel="0" collapsed="false">
      <c r="B21" s="7"/>
    </row>
    <row r="22" customFormat="false" ht="15.75" hidden="false" customHeight="false" outlineLevel="0" collapsed="false">
      <c r="B22" s="7"/>
    </row>
    <row r="23" customFormat="false" ht="15.75" hidden="false" customHeight="false" outlineLevel="0" collapsed="false">
      <c r="B23" s="7"/>
    </row>
    <row r="24" customFormat="false" ht="15.75" hidden="false" customHeight="false" outlineLevel="0" collapsed="false">
      <c r="B24" s="7"/>
    </row>
    <row r="25" customFormat="false" ht="15.75" hidden="false" customHeight="false" outlineLevel="0" collapsed="false">
      <c r="B25" s="7"/>
    </row>
    <row r="26" customFormat="false" ht="15.75" hidden="false" customHeight="false" outlineLevel="0" collapsed="false">
      <c r="B26" s="7"/>
    </row>
    <row r="27" customFormat="false" ht="15.75" hidden="false" customHeight="false" outlineLevel="0" collapsed="false">
      <c r="B27" s="7"/>
    </row>
    <row r="28" customFormat="false" ht="15.75" hidden="false" customHeight="false" outlineLevel="0" collapsed="false">
      <c r="B28" s="7"/>
    </row>
    <row r="29" customFormat="false" ht="15.75" hidden="false" customHeight="false" outlineLevel="0" collapsed="false">
      <c r="B29" s="7"/>
    </row>
    <row r="30" customFormat="false" ht="15.75" hidden="false" customHeight="false" outlineLevel="0" collapsed="false">
      <c r="B30" s="7"/>
    </row>
    <row r="31" customFormat="false" ht="15.75" hidden="false" customHeight="false" outlineLevel="0" collapsed="false">
      <c r="B31" s="7"/>
    </row>
    <row r="32" customFormat="false" ht="15.75" hidden="false" customHeight="false" outlineLevel="0" collapsed="false">
      <c r="B32" s="7"/>
    </row>
    <row r="33" customFormat="false" ht="15.75" hidden="false" customHeight="false" outlineLevel="0" collapsed="false">
      <c r="B33" s="7"/>
    </row>
    <row r="34" customFormat="false" ht="15.75" hidden="false" customHeight="false" outlineLevel="0" collapsed="false">
      <c r="B34" s="7"/>
    </row>
    <row r="35" customFormat="false" ht="15.75" hidden="false" customHeight="false" outlineLevel="0" collapsed="false">
      <c r="B35" s="7"/>
    </row>
    <row r="36" customFormat="false" ht="15.75" hidden="false" customHeight="false" outlineLevel="0" collapsed="false">
      <c r="B36" s="7"/>
    </row>
    <row r="37" customFormat="false" ht="15.75" hidden="false" customHeight="false" outlineLevel="0" collapsed="false">
      <c r="B37" s="7"/>
    </row>
    <row r="38" customFormat="false" ht="15.75" hidden="false" customHeight="false" outlineLevel="0" collapsed="false">
      <c r="B38" s="7"/>
    </row>
    <row r="39" customFormat="false" ht="15.75" hidden="false" customHeight="false" outlineLevel="0" collapsed="false">
      <c r="B39" s="7"/>
    </row>
    <row r="40" customFormat="false" ht="15.75" hidden="false" customHeight="false" outlineLevel="0" collapsed="false">
      <c r="B40" s="7"/>
    </row>
    <row r="41" customFormat="false" ht="15.75" hidden="false" customHeight="false" outlineLevel="0" collapsed="false">
      <c r="B41" s="7"/>
    </row>
    <row r="42" customFormat="false" ht="15.75" hidden="false" customHeight="false" outlineLevel="0" collapsed="false">
      <c r="B42" s="7"/>
    </row>
    <row r="43" customFormat="false" ht="15.75" hidden="false" customHeight="false" outlineLevel="0" collapsed="false">
      <c r="B43" s="7"/>
    </row>
    <row r="44" customFormat="false" ht="15.75" hidden="false" customHeight="false" outlineLevel="0" collapsed="false">
      <c r="B44" s="7"/>
    </row>
    <row r="45" customFormat="false" ht="15.75" hidden="false" customHeight="false" outlineLevel="0" collapsed="false">
      <c r="B45" s="7"/>
    </row>
    <row r="46" customFormat="false" ht="15.75" hidden="false" customHeight="false" outlineLevel="0" collapsed="false">
      <c r="B46" s="7"/>
    </row>
    <row r="47" customFormat="false" ht="15.75" hidden="false" customHeight="false" outlineLevel="0" collapsed="false">
      <c r="B47" s="7"/>
    </row>
    <row r="48" customFormat="false" ht="15.75" hidden="false" customHeight="false" outlineLevel="0" collapsed="false">
      <c r="B48" s="7"/>
    </row>
    <row r="49" customFormat="false" ht="15.75" hidden="false" customHeight="false" outlineLevel="0" collapsed="false">
      <c r="B49" s="7"/>
    </row>
    <row r="50" customFormat="false" ht="15.75" hidden="false" customHeight="false" outlineLevel="0" collapsed="false">
      <c r="B50" s="7"/>
    </row>
    <row r="51" customFormat="false" ht="15.75" hidden="false" customHeight="false" outlineLevel="0" collapsed="false">
      <c r="B51" s="7"/>
    </row>
    <row r="52" customFormat="false" ht="15.75" hidden="false" customHeight="false" outlineLevel="0" collapsed="false">
      <c r="B52" s="7"/>
    </row>
    <row r="53" customFormat="false" ht="15.75" hidden="false" customHeight="false" outlineLevel="0" collapsed="false">
      <c r="B53" s="7"/>
    </row>
    <row r="54" customFormat="false" ht="15.75" hidden="false" customHeight="false" outlineLevel="0" collapsed="false">
      <c r="B54" s="7"/>
    </row>
    <row r="55" customFormat="false" ht="15.75" hidden="false" customHeight="false" outlineLevel="0" collapsed="false">
      <c r="B55" s="7"/>
    </row>
    <row r="56" customFormat="false" ht="15.75" hidden="false" customHeight="false" outlineLevel="0" collapsed="false">
      <c r="B56" s="7"/>
    </row>
    <row r="57" customFormat="false" ht="15.75" hidden="false" customHeight="false" outlineLevel="0" collapsed="false">
      <c r="B57" s="7"/>
    </row>
    <row r="58" customFormat="false" ht="15.75" hidden="false" customHeight="false" outlineLevel="0" collapsed="false">
      <c r="B58" s="7"/>
    </row>
    <row r="59" customFormat="false" ht="15.75" hidden="false" customHeight="false" outlineLevel="0" collapsed="false">
      <c r="B59" s="7"/>
    </row>
    <row r="60" customFormat="false" ht="15.75" hidden="false" customHeight="false" outlineLevel="0" collapsed="false">
      <c r="B60" s="7"/>
    </row>
    <row r="61" customFormat="false" ht="15.75" hidden="false" customHeight="false" outlineLevel="0" collapsed="false">
      <c r="B61" s="7"/>
    </row>
    <row r="62" customFormat="false" ht="15.75" hidden="false" customHeight="false" outlineLevel="0" collapsed="false">
      <c r="B62" s="7"/>
    </row>
    <row r="63" customFormat="false" ht="15.75" hidden="false" customHeight="false" outlineLevel="0" collapsed="false">
      <c r="B63" s="7"/>
    </row>
    <row r="64" customFormat="false" ht="15.75" hidden="false" customHeight="false" outlineLevel="0" collapsed="false">
      <c r="B64" s="7"/>
    </row>
    <row r="65" customFormat="false" ht="15.75" hidden="false" customHeight="false" outlineLevel="0" collapsed="false">
      <c r="B65" s="7"/>
    </row>
    <row r="66" customFormat="false" ht="15.75" hidden="false" customHeight="false" outlineLevel="0" collapsed="false">
      <c r="B66" s="7"/>
    </row>
    <row r="67" customFormat="false" ht="15.75" hidden="false" customHeight="false" outlineLevel="0" collapsed="false">
      <c r="B67" s="7"/>
    </row>
    <row r="68" customFormat="false" ht="15.75" hidden="false" customHeight="false" outlineLevel="0" collapsed="false">
      <c r="B68" s="7"/>
    </row>
    <row r="69" customFormat="false" ht="15.75" hidden="false" customHeight="false" outlineLevel="0" collapsed="false">
      <c r="B69" s="7"/>
    </row>
    <row r="70" customFormat="false" ht="15.75" hidden="false" customHeight="false" outlineLevel="0" collapsed="false">
      <c r="B70" s="7"/>
    </row>
    <row r="71" customFormat="false" ht="15.75" hidden="false" customHeight="false" outlineLevel="0" collapsed="false">
      <c r="B71" s="7"/>
    </row>
    <row r="72" customFormat="false" ht="15.75" hidden="false" customHeight="false" outlineLevel="0" collapsed="false">
      <c r="B72" s="7"/>
    </row>
    <row r="73" customFormat="false" ht="15.75" hidden="false" customHeight="false" outlineLevel="0" collapsed="false">
      <c r="B73" s="7"/>
    </row>
    <row r="74" customFormat="false" ht="15.75" hidden="false" customHeight="false" outlineLevel="0" collapsed="false">
      <c r="B74" s="7"/>
    </row>
    <row r="75" customFormat="false" ht="15.75" hidden="false" customHeight="false" outlineLevel="0" collapsed="false">
      <c r="B75" s="7"/>
    </row>
    <row r="76" customFormat="false" ht="15.75" hidden="false" customHeight="false" outlineLevel="0" collapsed="false">
      <c r="B76" s="7"/>
    </row>
    <row r="77" customFormat="false" ht="15.75" hidden="false" customHeight="false" outlineLevel="0" collapsed="false">
      <c r="B77" s="7"/>
    </row>
    <row r="78" customFormat="false" ht="15.75" hidden="false" customHeight="false" outlineLevel="0" collapsed="false">
      <c r="B78" s="7"/>
    </row>
    <row r="79" customFormat="false" ht="15.75" hidden="false" customHeight="false" outlineLevel="0" collapsed="false">
      <c r="B79" s="7"/>
    </row>
    <row r="80" customFormat="false" ht="15.75" hidden="false" customHeight="false" outlineLevel="0" collapsed="false">
      <c r="B80" s="7"/>
    </row>
    <row r="81" customFormat="false" ht="15.75" hidden="false" customHeight="false" outlineLevel="0" collapsed="false">
      <c r="B81" s="7"/>
    </row>
    <row r="82" customFormat="false" ht="15.75" hidden="false" customHeight="false" outlineLevel="0" collapsed="false">
      <c r="B82" s="7"/>
    </row>
    <row r="83" customFormat="false" ht="15.75" hidden="false" customHeight="false" outlineLevel="0" collapsed="false">
      <c r="B83" s="7"/>
    </row>
    <row r="84" customFormat="false" ht="15.75" hidden="false" customHeight="false" outlineLevel="0" collapsed="false">
      <c r="B84" s="7"/>
    </row>
    <row r="85" customFormat="false" ht="15.75" hidden="false" customHeight="false" outlineLevel="0" collapsed="false">
      <c r="B85" s="7"/>
    </row>
    <row r="86" customFormat="false" ht="15.75" hidden="false" customHeight="false" outlineLevel="0" collapsed="false">
      <c r="B86" s="7"/>
    </row>
    <row r="87" customFormat="false" ht="15.75" hidden="false" customHeight="false" outlineLevel="0" collapsed="false">
      <c r="B87" s="7"/>
    </row>
    <row r="88" customFormat="false" ht="15.75" hidden="false" customHeight="false" outlineLevel="0" collapsed="false">
      <c r="B88" s="7"/>
    </row>
    <row r="89" customFormat="false" ht="15.75" hidden="false" customHeight="false" outlineLevel="0" collapsed="false">
      <c r="B89" s="7"/>
    </row>
    <row r="90" customFormat="false" ht="15.75" hidden="false" customHeight="false" outlineLevel="0" collapsed="false">
      <c r="B90" s="7"/>
    </row>
    <row r="91" customFormat="false" ht="15.75" hidden="false" customHeight="false" outlineLevel="0" collapsed="false">
      <c r="B91" s="7"/>
    </row>
    <row r="92" customFormat="false" ht="15.75" hidden="false" customHeight="false" outlineLevel="0" collapsed="false">
      <c r="B92" s="7"/>
    </row>
    <row r="93" customFormat="false" ht="15.75" hidden="false" customHeight="false" outlineLevel="0" collapsed="false">
      <c r="B93" s="7"/>
    </row>
    <row r="94" customFormat="false" ht="15.75" hidden="false" customHeight="false" outlineLevel="0" collapsed="false">
      <c r="B94" s="7"/>
    </row>
    <row r="95" customFormat="false" ht="15.75" hidden="false" customHeight="false" outlineLevel="0" collapsed="false">
      <c r="B95" s="7"/>
    </row>
    <row r="96" customFormat="false" ht="15.75" hidden="false" customHeight="false" outlineLevel="0" collapsed="false">
      <c r="B96" s="7"/>
    </row>
    <row r="97" customFormat="false" ht="15.75" hidden="false" customHeight="false" outlineLevel="0" collapsed="false">
      <c r="B97" s="7"/>
    </row>
    <row r="98" customFormat="false" ht="15.75" hidden="false" customHeight="false" outlineLevel="0" collapsed="false">
      <c r="B98" s="7"/>
    </row>
    <row r="99" customFormat="false" ht="15.75" hidden="false" customHeight="false" outlineLevel="0" collapsed="false">
      <c r="B99" s="7"/>
    </row>
    <row r="100" customFormat="false" ht="15.75" hidden="false" customHeight="false" outlineLevel="0" collapsed="false">
      <c r="B100" s="7"/>
    </row>
    <row r="101" customFormat="false" ht="15.75" hidden="false" customHeight="false" outlineLevel="0" collapsed="false">
      <c r="B101" s="7"/>
    </row>
    <row r="102" customFormat="false" ht="15.75" hidden="false" customHeight="false" outlineLevel="0" collapsed="false">
      <c r="B102" s="7"/>
    </row>
    <row r="103" customFormat="false" ht="15.75" hidden="false" customHeight="false" outlineLevel="0" collapsed="false">
      <c r="B103" s="7"/>
    </row>
    <row r="104" customFormat="false" ht="15.75" hidden="false" customHeight="false" outlineLevel="0" collapsed="false">
      <c r="B104" s="7"/>
    </row>
    <row r="105" customFormat="false" ht="15.75" hidden="false" customHeight="false" outlineLevel="0" collapsed="false">
      <c r="B105" s="7"/>
    </row>
    <row r="106" customFormat="false" ht="15.75" hidden="false" customHeight="false" outlineLevel="0" collapsed="false">
      <c r="B106" s="7"/>
    </row>
    <row r="107" customFormat="false" ht="15.75" hidden="false" customHeight="false" outlineLevel="0" collapsed="false">
      <c r="B107" s="7"/>
    </row>
    <row r="108" customFormat="false" ht="15.75" hidden="false" customHeight="false" outlineLevel="0" collapsed="false">
      <c r="B108" s="7"/>
    </row>
    <row r="109" customFormat="false" ht="15.75" hidden="false" customHeight="false" outlineLevel="0" collapsed="false">
      <c r="B109" s="7"/>
    </row>
    <row r="110" customFormat="false" ht="15.75" hidden="false" customHeight="false" outlineLevel="0" collapsed="false">
      <c r="B110" s="7"/>
    </row>
    <row r="111" customFormat="false" ht="15.75" hidden="false" customHeight="false" outlineLevel="0" collapsed="false">
      <c r="B111" s="7"/>
    </row>
    <row r="112" customFormat="false" ht="15.75" hidden="false" customHeight="false" outlineLevel="0" collapsed="false">
      <c r="B112" s="7"/>
    </row>
    <row r="113" customFormat="false" ht="15.75" hidden="false" customHeight="false" outlineLevel="0" collapsed="false">
      <c r="B113" s="7"/>
    </row>
    <row r="114" customFormat="false" ht="15.75" hidden="false" customHeight="false" outlineLevel="0" collapsed="false">
      <c r="B114" s="7"/>
    </row>
    <row r="115" customFormat="false" ht="15.75" hidden="false" customHeight="false" outlineLevel="0" collapsed="false">
      <c r="B115" s="7"/>
    </row>
    <row r="116" customFormat="false" ht="15.75" hidden="false" customHeight="false" outlineLevel="0" collapsed="false">
      <c r="B116" s="7"/>
    </row>
    <row r="117" customFormat="false" ht="15.75" hidden="false" customHeight="false" outlineLevel="0" collapsed="false">
      <c r="B117" s="7"/>
    </row>
    <row r="118" customFormat="false" ht="15.75" hidden="false" customHeight="false" outlineLevel="0" collapsed="false">
      <c r="B118" s="7"/>
    </row>
    <row r="119" customFormat="false" ht="15.75" hidden="false" customHeight="false" outlineLevel="0" collapsed="false">
      <c r="B119" s="7"/>
    </row>
    <row r="120" customFormat="false" ht="15.75" hidden="false" customHeight="false" outlineLevel="0" collapsed="false">
      <c r="B120" s="7"/>
    </row>
    <row r="121" customFormat="false" ht="15.75" hidden="false" customHeight="false" outlineLevel="0" collapsed="false">
      <c r="B121" s="7"/>
    </row>
    <row r="122" customFormat="false" ht="15.75" hidden="false" customHeight="false" outlineLevel="0" collapsed="false">
      <c r="B122" s="7"/>
    </row>
    <row r="123" customFormat="false" ht="15.75" hidden="false" customHeight="false" outlineLevel="0" collapsed="false">
      <c r="B123" s="7"/>
    </row>
    <row r="124" customFormat="false" ht="15.75" hidden="false" customHeight="false" outlineLevel="0" collapsed="false">
      <c r="B124" s="7"/>
    </row>
    <row r="125" customFormat="false" ht="15.75" hidden="false" customHeight="false" outlineLevel="0" collapsed="false">
      <c r="B125" s="7"/>
    </row>
    <row r="126" customFormat="false" ht="15.75" hidden="false" customHeight="false" outlineLevel="0" collapsed="false">
      <c r="B126" s="7"/>
    </row>
    <row r="127" customFormat="false" ht="15.75" hidden="false" customHeight="false" outlineLevel="0" collapsed="false">
      <c r="B127" s="7"/>
    </row>
    <row r="128" customFormat="false" ht="15.75" hidden="false" customHeight="false" outlineLevel="0" collapsed="false">
      <c r="B128" s="7"/>
    </row>
    <row r="129" customFormat="false" ht="15.75" hidden="false" customHeight="false" outlineLevel="0" collapsed="false">
      <c r="B129" s="7"/>
    </row>
    <row r="130" customFormat="false" ht="15.75" hidden="false" customHeight="false" outlineLevel="0" collapsed="false">
      <c r="B130" s="7"/>
    </row>
    <row r="131" customFormat="false" ht="15.75" hidden="false" customHeight="false" outlineLevel="0" collapsed="false">
      <c r="B131" s="7"/>
    </row>
    <row r="132" customFormat="false" ht="15.75" hidden="false" customHeight="false" outlineLevel="0" collapsed="false">
      <c r="B132" s="7"/>
    </row>
    <row r="133" customFormat="false" ht="15.75" hidden="false" customHeight="false" outlineLevel="0" collapsed="false">
      <c r="B133" s="7"/>
    </row>
    <row r="134" customFormat="false" ht="15.75" hidden="false" customHeight="false" outlineLevel="0" collapsed="false">
      <c r="B134" s="7"/>
    </row>
    <row r="135" customFormat="false" ht="15.75" hidden="false" customHeight="false" outlineLevel="0" collapsed="false">
      <c r="B135" s="7"/>
    </row>
    <row r="136" customFormat="false" ht="15.75" hidden="false" customHeight="false" outlineLevel="0" collapsed="false">
      <c r="B136" s="7"/>
    </row>
    <row r="137" customFormat="false" ht="15.75" hidden="false" customHeight="false" outlineLevel="0" collapsed="false">
      <c r="B137" s="7"/>
    </row>
    <row r="138" customFormat="false" ht="15.75" hidden="false" customHeight="false" outlineLevel="0" collapsed="false">
      <c r="B138" s="7"/>
    </row>
    <row r="139" customFormat="false" ht="15.75" hidden="false" customHeight="false" outlineLevel="0" collapsed="false">
      <c r="B139" s="7"/>
    </row>
    <row r="140" customFormat="false" ht="15.75" hidden="false" customHeight="false" outlineLevel="0" collapsed="false">
      <c r="B140" s="7"/>
    </row>
    <row r="141" customFormat="false" ht="15.75" hidden="false" customHeight="false" outlineLevel="0" collapsed="false">
      <c r="B141" s="7"/>
    </row>
    <row r="142" customFormat="false" ht="15.75" hidden="false" customHeight="false" outlineLevel="0" collapsed="false">
      <c r="B142" s="7"/>
    </row>
    <row r="143" customFormat="false" ht="15.75" hidden="false" customHeight="false" outlineLevel="0" collapsed="false">
      <c r="B143" s="7"/>
    </row>
    <row r="144" customFormat="false" ht="15.75" hidden="false" customHeight="false" outlineLevel="0" collapsed="false">
      <c r="B144" s="7"/>
    </row>
    <row r="145" customFormat="false" ht="15.75" hidden="false" customHeight="false" outlineLevel="0" collapsed="false">
      <c r="B145" s="7"/>
    </row>
    <row r="146" customFormat="false" ht="15.75" hidden="false" customHeight="false" outlineLevel="0" collapsed="false">
      <c r="B146" s="7"/>
    </row>
    <row r="147" customFormat="false" ht="15.75" hidden="false" customHeight="false" outlineLevel="0" collapsed="false">
      <c r="B147" s="7"/>
    </row>
    <row r="148" customFormat="false" ht="15.75" hidden="false" customHeight="false" outlineLevel="0" collapsed="false">
      <c r="B148" s="7"/>
    </row>
    <row r="149" customFormat="false" ht="15.75" hidden="false" customHeight="false" outlineLevel="0" collapsed="false">
      <c r="B149" s="7"/>
    </row>
    <row r="150" customFormat="false" ht="15.75" hidden="false" customHeight="false" outlineLevel="0" collapsed="false">
      <c r="B150" s="7"/>
    </row>
    <row r="151" customFormat="false" ht="15.75" hidden="false" customHeight="false" outlineLevel="0" collapsed="false">
      <c r="B151" s="7"/>
    </row>
    <row r="152" customFormat="false" ht="15.75" hidden="false" customHeight="false" outlineLevel="0" collapsed="false">
      <c r="B152" s="7"/>
    </row>
    <row r="153" customFormat="false" ht="15.75" hidden="false" customHeight="false" outlineLevel="0" collapsed="false">
      <c r="B153" s="7"/>
    </row>
    <row r="154" customFormat="false" ht="15.75" hidden="false" customHeight="false" outlineLevel="0" collapsed="false">
      <c r="B154" s="7"/>
    </row>
    <row r="155" customFormat="false" ht="15.75" hidden="false" customHeight="false" outlineLevel="0" collapsed="false">
      <c r="B155" s="7"/>
    </row>
    <row r="156" customFormat="false" ht="15.75" hidden="false" customHeight="false" outlineLevel="0" collapsed="false">
      <c r="B156" s="7"/>
    </row>
    <row r="157" customFormat="false" ht="15.75" hidden="false" customHeight="false" outlineLevel="0" collapsed="false">
      <c r="B157" s="7"/>
    </row>
    <row r="158" customFormat="false" ht="15.75" hidden="false" customHeight="false" outlineLevel="0" collapsed="false">
      <c r="B158" s="7"/>
    </row>
    <row r="159" customFormat="false" ht="15.75" hidden="false" customHeight="false" outlineLevel="0" collapsed="false">
      <c r="B159" s="7"/>
    </row>
    <row r="160" customFormat="false" ht="15.75" hidden="false" customHeight="false" outlineLevel="0" collapsed="false">
      <c r="B160" s="7"/>
    </row>
    <row r="161" customFormat="false" ht="15.75" hidden="false" customHeight="false" outlineLevel="0" collapsed="false">
      <c r="B161" s="7"/>
    </row>
    <row r="162" customFormat="false" ht="15.75" hidden="false" customHeight="false" outlineLevel="0" collapsed="false">
      <c r="B162" s="7"/>
    </row>
    <row r="163" customFormat="false" ht="15.75" hidden="false" customHeight="false" outlineLevel="0" collapsed="false">
      <c r="B163" s="7"/>
    </row>
    <row r="164" customFormat="false" ht="15.75" hidden="false" customHeight="false" outlineLevel="0" collapsed="false">
      <c r="B164" s="7"/>
    </row>
    <row r="165" customFormat="false" ht="15.75" hidden="false" customHeight="false" outlineLevel="0" collapsed="false">
      <c r="B165" s="7"/>
    </row>
    <row r="166" customFormat="false" ht="15.75" hidden="false" customHeight="false" outlineLevel="0" collapsed="false">
      <c r="B166" s="7"/>
    </row>
    <row r="167" customFormat="false" ht="15.75" hidden="false" customHeight="false" outlineLevel="0" collapsed="false">
      <c r="B167" s="7"/>
    </row>
    <row r="168" customFormat="false" ht="15.75" hidden="false" customHeight="false" outlineLevel="0" collapsed="false">
      <c r="B168" s="7"/>
    </row>
    <row r="169" customFormat="false" ht="15.75" hidden="false" customHeight="false" outlineLevel="0" collapsed="false">
      <c r="B169" s="7"/>
    </row>
    <row r="170" customFormat="false" ht="15.75" hidden="false" customHeight="false" outlineLevel="0" collapsed="false">
      <c r="B170" s="7"/>
    </row>
    <row r="171" customFormat="false" ht="15.75" hidden="false" customHeight="false" outlineLevel="0" collapsed="false">
      <c r="B171" s="7"/>
    </row>
    <row r="172" customFormat="false" ht="15.75" hidden="false" customHeight="false" outlineLevel="0" collapsed="false">
      <c r="B172" s="7"/>
    </row>
    <row r="173" customFormat="false" ht="15.75" hidden="false" customHeight="false" outlineLevel="0" collapsed="false">
      <c r="B173" s="7"/>
    </row>
    <row r="174" customFormat="false" ht="15.75" hidden="false" customHeight="false" outlineLevel="0" collapsed="false">
      <c r="B174" s="7"/>
    </row>
    <row r="175" customFormat="false" ht="15.75" hidden="false" customHeight="false" outlineLevel="0" collapsed="false">
      <c r="B175" s="7"/>
    </row>
    <row r="176" customFormat="false" ht="15.75" hidden="false" customHeight="false" outlineLevel="0" collapsed="false">
      <c r="B176" s="7"/>
    </row>
    <row r="177" customFormat="false" ht="15.75" hidden="false" customHeight="false" outlineLevel="0" collapsed="false">
      <c r="B177" s="7"/>
    </row>
    <row r="178" customFormat="false" ht="15.75" hidden="false" customHeight="false" outlineLevel="0" collapsed="false">
      <c r="B178" s="7"/>
    </row>
    <row r="179" customFormat="false" ht="15.75" hidden="false" customHeight="false" outlineLevel="0" collapsed="false">
      <c r="B179" s="7"/>
    </row>
    <row r="180" customFormat="false" ht="15.75" hidden="false" customHeight="false" outlineLevel="0" collapsed="false">
      <c r="B180" s="7"/>
    </row>
    <row r="181" customFormat="false" ht="15.75" hidden="false" customHeight="false" outlineLevel="0" collapsed="false">
      <c r="B181" s="7"/>
    </row>
    <row r="182" customFormat="false" ht="15.75" hidden="false" customHeight="false" outlineLevel="0" collapsed="false">
      <c r="B182" s="7"/>
    </row>
    <row r="183" customFormat="false" ht="15.75" hidden="false" customHeight="false" outlineLevel="0" collapsed="false">
      <c r="B183" s="7"/>
    </row>
    <row r="184" customFormat="false" ht="15.75" hidden="false" customHeight="false" outlineLevel="0" collapsed="false">
      <c r="B184" s="7"/>
    </row>
    <row r="185" customFormat="false" ht="15.75" hidden="false" customHeight="false" outlineLevel="0" collapsed="false">
      <c r="B185" s="7"/>
    </row>
    <row r="186" customFormat="false" ht="15.75" hidden="false" customHeight="false" outlineLevel="0" collapsed="false">
      <c r="B186" s="7"/>
    </row>
    <row r="187" customFormat="false" ht="15.75" hidden="false" customHeight="false" outlineLevel="0" collapsed="false">
      <c r="B187" s="7"/>
    </row>
    <row r="188" customFormat="false" ht="15.75" hidden="false" customHeight="false" outlineLevel="0" collapsed="false">
      <c r="B188" s="7"/>
    </row>
    <row r="189" customFormat="false" ht="15.75" hidden="false" customHeight="false" outlineLevel="0" collapsed="false">
      <c r="B189" s="7"/>
    </row>
    <row r="190" customFormat="false" ht="15.75" hidden="false" customHeight="false" outlineLevel="0" collapsed="false">
      <c r="B190" s="7"/>
    </row>
    <row r="191" customFormat="false" ht="15.75" hidden="false" customHeight="false" outlineLevel="0" collapsed="false">
      <c r="B191" s="7"/>
    </row>
    <row r="192" customFormat="false" ht="15.75" hidden="false" customHeight="false" outlineLevel="0" collapsed="false">
      <c r="B192" s="7"/>
    </row>
    <row r="193" customFormat="false" ht="15.75" hidden="false" customHeight="false" outlineLevel="0" collapsed="false">
      <c r="B193" s="7"/>
    </row>
    <row r="194" customFormat="false" ht="15.75" hidden="false" customHeight="false" outlineLevel="0" collapsed="false">
      <c r="B194" s="7"/>
    </row>
    <row r="195" customFormat="false" ht="15.75" hidden="false" customHeight="false" outlineLevel="0" collapsed="false">
      <c r="B195" s="7"/>
    </row>
    <row r="196" customFormat="false" ht="15.75" hidden="false" customHeight="false" outlineLevel="0" collapsed="false">
      <c r="B196" s="7"/>
    </row>
    <row r="197" customFormat="false" ht="15.75" hidden="false" customHeight="false" outlineLevel="0" collapsed="false">
      <c r="B197" s="7"/>
    </row>
    <row r="198" customFormat="false" ht="15.75" hidden="false" customHeight="false" outlineLevel="0" collapsed="false">
      <c r="B198" s="7"/>
    </row>
    <row r="199" customFormat="false" ht="15.75" hidden="false" customHeight="false" outlineLevel="0" collapsed="false">
      <c r="B199" s="7"/>
    </row>
    <row r="200" customFormat="false" ht="15.75" hidden="false" customHeight="false" outlineLevel="0" collapsed="false">
      <c r="B200" s="7"/>
    </row>
    <row r="201" customFormat="false" ht="15.75" hidden="false" customHeight="false" outlineLevel="0" collapsed="false">
      <c r="B201" s="7"/>
    </row>
    <row r="202" customFormat="false" ht="15.75" hidden="false" customHeight="false" outlineLevel="0" collapsed="false">
      <c r="B202" s="7"/>
    </row>
    <row r="203" customFormat="false" ht="15.75" hidden="false" customHeight="false" outlineLevel="0" collapsed="false">
      <c r="B203" s="7"/>
    </row>
    <row r="204" customFormat="false" ht="15.75" hidden="false" customHeight="false" outlineLevel="0" collapsed="false">
      <c r="B204" s="7"/>
    </row>
    <row r="205" customFormat="false" ht="15.75" hidden="false" customHeight="false" outlineLevel="0" collapsed="false">
      <c r="B205" s="7"/>
    </row>
    <row r="206" customFormat="false" ht="15.75" hidden="false" customHeight="false" outlineLevel="0" collapsed="false">
      <c r="B206" s="7"/>
    </row>
    <row r="207" customFormat="false" ht="15.75" hidden="false" customHeight="false" outlineLevel="0" collapsed="false">
      <c r="B207" s="7"/>
    </row>
    <row r="208" customFormat="false" ht="15.75" hidden="false" customHeight="false" outlineLevel="0" collapsed="false">
      <c r="B208" s="7"/>
    </row>
    <row r="209" customFormat="false" ht="15.75" hidden="false" customHeight="false" outlineLevel="0" collapsed="false">
      <c r="B209" s="7"/>
    </row>
    <row r="210" customFormat="false" ht="15.75" hidden="false" customHeight="false" outlineLevel="0" collapsed="false">
      <c r="B210" s="7"/>
    </row>
    <row r="211" customFormat="false" ht="15.75" hidden="false" customHeight="false" outlineLevel="0" collapsed="false">
      <c r="B211" s="7"/>
    </row>
    <row r="212" customFormat="false" ht="15.75" hidden="false" customHeight="false" outlineLevel="0" collapsed="false">
      <c r="B212" s="7"/>
    </row>
    <row r="213" customFormat="false" ht="15.75" hidden="false" customHeight="false" outlineLevel="0" collapsed="false">
      <c r="B213" s="7"/>
    </row>
    <row r="214" customFormat="false" ht="15.75" hidden="false" customHeight="false" outlineLevel="0" collapsed="false">
      <c r="B214" s="7"/>
    </row>
    <row r="215" customFormat="false" ht="15.75" hidden="false" customHeight="false" outlineLevel="0" collapsed="false">
      <c r="B215" s="7"/>
    </row>
    <row r="216" customFormat="false" ht="15.75" hidden="false" customHeight="false" outlineLevel="0" collapsed="false">
      <c r="B216" s="7"/>
    </row>
    <row r="217" customFormat="false" ht="15.75" hidden="false" customHeight="false" outlineLevel="0" collapsed="false">
      <c r="B217" s="7"/>
    </row>
    <row r="218" customFormat="false" ht="15.75" hidden="false" customHeight="false" outlineLevel="0" collapsed="false">
      <c r="B218" s="7"/>
    </row>
    <row r="219" customFormat="false" ht="15.75" hidden="false" customHeight="false" outlineLevel="0" collapsed="false">
      <c r="B219" s="7"/>
    </row>
    <row r="220" customFormat="false" ht="15.75" hidden="false" customHeight="false" outlineLevel="0" collapsed="false">
      <c r="B220" s="7"/>
    </row>
    <row r="221" customFormat="false" ht="15.75" hidden="false" customHeight="false" outlineLevel="0" collapsed="false">
      <c r="B221" s="7"/>
    </row>
    <row r="222" customFormat="false" ht="15.75" hidden="false" customHeight="false" outlineLevel="0" collapsed="false">
      <c r="B222" s="7"/>
    </row>
    <row r="223" customFormat="false" ht="15.75" hidden="false" customHeight="false" outlineLevel="0" collapsed="false">
      <c r="B223" s="7"/>
    </row>
    <row r="224" customFormat="false" ht="15.75" hidden="false" customHeight="false" outlineLevel="0" collapsed="false">
      <c r="B224" s="7"/>
    </row>
    <row r="225" customFormat="false" ht="15.75" hidden="false" customHeight="false" outlineLevel="0" collapsed="false">
      <c r="B225" s="7"/>
    </row>
    <row r="226" customFormat="false" ht="15.75" hidden="false" customHeight="false" outlineLevel="0" collapsed="false">
      <c r="B226" s="7"/>
    </row>
    <row r="227" customFormat="false" ht="15.75" hidden="false" customHeight="false" outlineLevel="0" collapsed="false">
      <c r="B227" s="7"/>
    </row>
    <row r="228" customFormat="false" ht="15.75" hidden="false" customHeight="false" outlineLevel="0" collapsed="false">
      <c r="B228" s="7"/>
    </row>
    <row r="229" customFormat="false" ht="15.75" hidden="false" customHeight="false" outlineLevel="0" collapsed="false">
      <c r="B229" s="7"/>
    </row>
    <row r="230" customFormat="false" ht="15.75" hidden="false" customHeight="false" outlineLevel="0" collapsed="false">
      <c r="B230" s="7"/>
    </row>
    <row r="231" customFormat="false" ht="15.75" hidden="false" customHeight="false" outlineLevel="0" collapsed="false">
      <c r="B231" s="7"/>
    </row>
    <row r="232" customFormat="false" ht="15.75" hidden="false" customHeight="false" outlineLevel="0" collapsed="false">
      <c r="B232" s="7"/>
    </row>
    <row r="233" customFormat="false" ht="15.75" hidden="false" customHeight="false" outlineLevel="0" collapsed="false">
      <c r="B233" s="7"/>
    </row>
    <row r="234" customFormat="false" ht="15.75" hidden="false" customHeight="false" outlineLevel="0" collapsed="false">
      <c r="B234" s="7"/>
    </row>
    <row r="235" customFormat="false" ht="15.75" hidden="false" customHeight="false" outlineLevel="0" collapsed="false">
      <c r="B235" s="7"/>
    </row>
    <row r="236" customFormat="false" ht="15.75" hidden="false" customHeight="false" outlineLevel="0" collapsed="false">
      <c r="B236" s="7"/>
    </row>
    <row r="237" customFormat="false" ht="15.75" hidden="false" customHeight="false" outlineLevel="0" collapsed="false">
      <c r="B237" s="7"/>
    </row>
    <row r="238" customFormat="false" ht="15.75" hidden="false" customHeight="false" outlineLevel="0" collapsed="false">
      <c r="B238" s="7"/>
    </row>
    <row r="239" customFormat="false" ht="15.75" hidden="false" customHeight="false" outlineLevel="0" collapsed="false">
      <c r="B239" s="7"/>
    </row>
    <row r="240" customFormat="false" ht="15.75" hidden="false" customHeight="false" outlineLevel="0" collapsed="false">
      <c r="B240" s="7"/>
    </row>
    <row r="241" customFormat="false" ht="15.75" hidden="false" customHeight="false" outlineLevel="0" collapsed="false">
      <c r="B241" s="7"/>
    </row>
    <row r="242" customFormat="false" ht="15.75" hidden="false" customHeight="false" outlineLevel="0" collapsed="false">
      <c r="B242" s="7"/>
    </row>
    <row r="243" customFormat="false" ht="15.75" hidden="false" customHeight="false" outlineLevel="0" collapsed="false">
      <c r="B243" s="7"/>
    </row>
    <row r="244" customFormat="false" ht="15.75" hidden="false" customHeight="false" outlineLevel="0" collapsed="false">
      <c r="B244" s="7"/>
    </row>
    <row r="245" customFormat="false" ht="15.75" hidden="false" customHeight="false" outlineLevel="0" collapsed="false">
      <c r="B245" s="7"/>
    </row>
    <row r="246" customFormat="false" ht="15.75" hidden="false" customHeight="false" outlineLevel="0" collapsed="false">
      <c r="B246" s="7"/>
    </row>
    <row r="247" customFormat="false" ht="15.75" hidden="false" customHeight="false" outlineLevel="0" collapsed="false">
      <c r="B247" s="7"/>
    </row>
    <row r="248" customFormat="false" ht="15.75" hidden="false" customHeight="false" outlineLevel="0" collapsed="false">
      <c r="B248" s="7"/>
    </row>
    <row r="249" customFormat="false" ht="15.75" hidden="false" customHeight="false" outlineLevel="0" collapsed="false">
      <c r="B249" s="7"/>
    </row>
    <row r="250" customFormat="false" ht="15.75" hidden="false" customHeight="false" outlineLevel="0" collapsed="false">
      <c r="B250" s="7"/>
    </row>
    <row r="251" customFormat="false" ht="15.75" hidden="false" customHeight="false" outlineLevel="0" collapsed="false">
      <c r="B251" s="7"/>
    </row>
    <row r="252" customFormat="false" ht="15.75" hidden="false" customHeight="false" outlineLevel="0" collapsed="false">
      <c r="B252" s="7"/>
    </row>
    <row r="253" customFormat="false" ht="15.75" hidden="false" customHeight="false" outlineLevel="0" collapsed="false">
      <c r="B253" s="7"/>
    </row>
    <row r="254" customFormat="false" ht="15.75" hidden="false" customHeight="false" outlineLevel="0" collapsed="false">
      <c r="B254" s="7"/>
    </row>
    <row r="255" customFormat="false" ht="15.75" hidden="false" customHeight="false" outlineLevel="0" collapsed="false">
      <c r="B255" s="7"/>
    </row>
    <row r="256" customFormat="false" ht="15.75" hidden="false" customHeight="false" outlineLevel="0" collapsed="false">
      <c r="B256" s="7"/>
    </row>
    <row r="257" customFormat="false" ht="15.75" hidden="false" customHeight="false" outlineLevel="0" collapsed="false">
      <c r="B257" s="7"/>
    </row>
    <row r="258" customFormat="false" ht="15.75" hidden="false" customHeight="false" outlineLevel="0" collapsed="false">
      <c r="B258" s="7"/>
    </row>
    <row r="259" customFormat="false" ht="15.75" hidden="false" customHeight="false" outlineLevel="0" collapsed="false">
      <c r="B259" s="7"/>
    </row>
    <row r="260" customFormat="false" ht="15.75" hidden="false" customHeight="false" outlineLevel="0" collapsed="false">
      <c r="B260" s="7"/>
    </row>
    <row r="261" customFormat="false" ht="15.75" hidden="false" customHeight="false" outlineLevel="0" collapsed="false">
      <c r="B261" s="7"/>
    </row>
    <row r="262" customFormat="false" ht="15.75" hidden="false" customHeight="false" outlineLevel="0" collapsed="false">
      <c r="B262" s="7"/>
    </row>
    <row r="263" customFormat="false" ht="15.75" hidden="false" customHeight="false" outlineLevel="0" collapsed="false">
      <c r="B263" s="7"/>
    </row>
    <row r="264" customFormat="false" ht="15.75" hidden="false" customHeight="false" outlineLevel="0" collapsed="false">
      <c r="B264" s="7"/>
    </row>
    <row r="265" customFormat="false" ht="15.75" hidden="false" customHeight="false" outlineLevel="0" collapsed="false">
      <c r="B265" s="7"/>
    </row>
    <row r="266" customFormat="false" ht="15.75" hidden="false" customHeight="false" outlineLevel="0" collapsed="false">
      <c r="B266" s="7"/>
    </row>
    <row r="267" customFormat="false" ht="15.75" hidden="false" customHeight="false" outlineLevel="0" collapsed="false">
      <c r="B267" s="7"/>
    </row>
    <row r="268" customFormat="false" ht="15.75" hidden="false" customHeight="false" outlineLevel="0" collapsed="false">
      <c r="B268" s="7"/>
    </row>
    <row r="269" customFormat="false" ht="15.75" hidden="false" customHeight="false" outlineLevel="0" collapsed="false">
      <c r="B269" s="7"/>
    </row>
    <row r="270" customFormat="false" ht="15.75" hidden="false" customHeight="false" outlineLevel="0" collapsed="false">
      <c r="B270" s="7"/>
    </row>
    <row r="271" customFormat="false" ht="15.75" hidden="false" customHeight="false" outlineLevel="0" collapsed="false">
      <c r="B271" s="7"/>
    </row>
    <row r="272" customFormat="false" ht="15.75" hidden="false" customHeight="false" outlineLevel="0" collapsed="false">
      <c r="B272" s="7"/>
    </row>
    <row r="273" customFormat="false" ht="15.75" hidden="false" customHeight="false" outlineLevel="0" collapsed="false">
      <c r="B273" s="7"/>
    </row>
    <row r="274" customFormat="false" ht="15.75" hidden="false" customHeight="false" outlineLevel="0" collapsed="false">
      <c r="B274" s="7"/>
    </row>
    <row r="275" customFormat="false" ht="15.75" hidden="false" customHeight="false" outlineLevel="0" collapsed="false">
      <c r="B275" s="7"/>
    </row>
    <row r="276" customFormat="false" ht="15.75" hidden="false" customHeight="false" outlineLevel="0" collapsed="false">
      <c r="B276" s="7"/>
    </row>
    <row r="277" customFormat="false" ht="15.75" hidden="false" customHeight="false" outlineLevel="0" collapsed="false">
      <c r="B277" s="7"/>
    </row>
    <row r="278" customFormat="false" ht="15.75" hidden="false" customHeight="false" outlineLevel="0" collapsed="false">
      <c r="B278" s="7"/>
    </row>
    <row r="279" customFormat="false" ht="15.75" hidden="false" customHeight="false" outlineLevel="0" collapsed="false">
      <c r="B279" s="7"/>
    </row>
    <row r="280" customFormat="false" ht="15.75" hidden="false" customHeight="false" outlineLevel="0" collapsed="false">
      <c r="B280" s="7"/>
    </row>
    <row r="281" customFormat="false" ht="15.75" hidden="false" customHeight="false" outlineLevel="0" collapsed="false">
      <c r="B281" s="7"/>
    </row>
    <row r="282" customFormat="false" ht="15.75" hidden="false" customHeight="false" outlineLevel="0" collapsed="false">
      <c r="B282" s="7"/>
    </row>
    <row r="283" customFormat="false" ht="15.75" hidden="false" customHeight="false" outlineLevel="0" collapsed="false">
      <c r="B283" s="7"/>
    </row>
    <row r="284" customFormat="false" ht="15.75" hidden="false" customHeight="false" outlineLevel="0" collapsed="false">
      <c r="B284" s="7"/>
    </row>
    <row r="285" customFormat="false" ht="15.75" hidden="false" customHeight="false" outlineLevel="0" collapsed="false">
      <c r="B285" s="7"/>
    </row>
    <row r="286" customFormat="false" ht="15.75" hidden="false" customHeight="false" outlineLevel="0" collapsed="false">
      <c r="B286" s="7"/>
    </row>
    <row r="287" customFormat="false" ht="15.75" hidden="false" customHeight="false" outlineLevel="0" collapsed="false">
      <c r="B287" s="7"/>
    </row>
    <row r="288" customFormat="false" ht="15.75" hidden="false" customHeight="false" outlineLevel="0" collapsed="false">
      <c r="B288" s="7"/>
    </row>
    <row r="289" customFormat="false" ht="15.75" hidden="false" customHeight="false" outlineLevel="0" collapsed="false">
      <c r="B289" s="7"/>
    </row>
    <row r="290" customFormat="false" ht="15.75" hidden="false" customHeight="false" outlineLevel="0" collapsed="false">
      <c r="B290" s="7"/>
    </row>
    <row r="291" customFormat="false" ht="15.75" hidden="false" customHeight="false" outlineLevel="0" collapsed="false">
      <c r="B291" s="7"/>
    </row>
    <row r="292" customFormat="false" ht="15.75" hidden="false" customHeight="false" outlineLevel="0" collapsed="false">
      <c r="B292" s="7"/>
    </row>
    <row r="293" customFormat="false" ht="15.75" hidden="false" customHeight="false" outlineLevel="0" collapsed="false">
      <c r="B293" s="7"/>
    </row>
    <row r="294" customFormat="false" ht="15.75" hidden="false" customHeight="false" outlineLevel="0" collapsed="false">
      <c r="B294" s="7"/>
    </row>
    <row r="295" customFormat="false" ht="15.75" hidden="false" customHeight="false" outlineLevel="0" collapsed="false">
      <c r="B295" s="7"/>
    </row>
    <row r="296" customFormat="false" ht="15.75" hidden="false" customHeight="false" outlineLevel="0" collapsed="false">
      <c r="B296" s="7"/>
    </row>
    <row r="297" customFormat="false" ht="15.75" hidden="false" customHeight="false" outlineLevel="0" collapsed="false">
      <c r="B297" s="7"/>
    </row>
    <row r="298" customFormat="false" ht="15.75" hidden="false" customHeight="false" outlineLevel="0" collapsed="false">
      <c r="B298" s="7"/>
    </row>
    <row r="299" customFormat="false" ht="15.75" hidden="false" customHeight="false" outlineLevel="0" collapsed="false">
      <c r="B299" s="7"/>
    </row>
    <row r="300" customFormat="false" ht="15.75" hidden="false" customHeight="false" outlineLevel="0" collapsed="false">
      <c r="B300" s="7"/>
    </row>
    <row r="301" customFormat="false" ht="15.75" hidden="false" customHeight="false" outlineLevel="0" collapsed="false">
      <c r="B301" s="7"/>
    </row>
    <row r="302" customFormat="false" ht="15.75" hidden="false" customHeight="false" outlineLevel="0" collapsed="false">
      <c r="B302" s="7"/>
    </row>
    <row r="303" customFormat="false" ht="15.75" hidden="false" customHeight="false" outlineLevel="0" collapsed="false">
      <c r="B303" s="7"/>
    </row>
    <row r="304" customFormat="false" ht="15.75" hidden="false" customHeight="false" outlineLevel="0" collapsed="false">
      <c r="B304" s="7"/>
    </row>
    <row r="305" customFormat="false" ht="15.75" hidden="false" customHeight="false" outlineLevel="0" collapsed="false">
      <c r="B305" s="7"/>
    </row>
    <row r="306" customFormat="false" ht="15.75" hidden="false" customHeight="false" outlineLevel="0" collapsed="false">
      <c r="B306" s="7"/>
    </row>
    <row r="307" customFormat="false" ht="15.75" hidden="false" customHeight="false" outlineLevel="0" collapsed="false">
      <c r="B307" s="7"/>
    </row>
    <row r="308" customFormat="false" ht="15.75" hidden="false" customHeight="false" outlineLevel="0" collapsed="false">
      <c r="B308" s="7"/>
    </row>
    <row r="309" customFormat="false" ht="15.75" hidden="false" customHeight="false" outlineLevel="0" collapsed="false">
      <c r="B309" s="7"/>
    </row>
    <row r="310" customFormat="false" ht="15.75" hidden="false" customHeight="false" outlineLevel="0" collapsed="false">
      <c r="B310" s="7"/>
    </row>
    <row r="311" customFormat="false" ht="15.75" hidden="false" customHeight="false" outlineLevel="0" collapsed="false">
      <c r="B311" s="7"/>
    </row>
    <row r="312" customFormat="false" ht="15.75" hidden="false" customHeight="false" outlineLevel="0" collapsed="false">
      <c r="B312" s="7"/>
    </row>
    <row r="313" customFormat="false" ht="15.75" hidden="false" customHeight="false" outlineLevel="0" collapsed="false">
      <c r="B313" s="7"/>
    </row>
    <row r="314" customFormat="false" ht="15.75" hidden="false" customHeight="false" outlineLevel="0" collapsed="false">
      <c r="B314" s="7"/>
    </row>
    <row r="315" customFormat="false" ht="15.75" hidden="false" customHeight="false" outlineLevel="0" collapsed="false">
      <c r="B315" s="7"/>
    </row>
    <row r="316" customFormat="false" ht="15.75" hidden="false" customHeight="false" outlineLevel="0" collapsed="false">
      <c r="B316" s="7"/>
    </row>
    <row r="317" customFormat="false" ht="15.75" hidden="false" customHeight="false" outlineLevel="0" collapsed="false">
      <c r="B317" s="7"/>
    </row>
    <row r="318" customFormat="false" ht="15.75" hidden="false" customHeight="false" outlineLevel="0" collapsed="false">
      <c r="B318" s="7"/>
    </row>
    <row r="319" customFormat="false" ht="15.75" hidden="false" customHeight="false" outlineLevel="0" collapsed="false">
      <c r="B319" s="7"/>
    </row>
    <row r="320" customFormat="false" ht="15.75" hidden="false" customHeight="false" outlineLevel="0" collapsed="false">
      <c r="B320" s="7"/>
    </row>
    <row r="321" customFormat="false" ht="15.75" hidden="false" customHeight="false" outlineLevel="0" collapsed="false">
      <c r="B321" s="7"/>
    </row>
    <row r="322" customFormat="false" ht="15.75" hidden="false" customHeight="false" outlineLevel="0" collapsed="false">
      <c r="B322" s="7"/>
    </row>
    <row r="323" customFormat="false" ht="15.75" hidden="false" customHeight="false" outlineLevel="0" collapsed="false">
      <c r="B323" s="7"/>
    </row>
    <row r="324" customFormat="false" ht="15.75" hidden="false" customHeight="false" outlineLevel="0" collapsed="false">
      <c r="B324" s="7"/>
    </row>
    <row r="325" customFormat="false" ht="15.75" hidden="false" customHeight="false" outlineLevel="0" collapsed="false">
      <c r="B325" s="7"/>
    </row>
    <row r="326" customFormat="false" ht="15.75" hidden="false" customHeight="false" outlineLevel="0" collapsed="false">
      <c r="B326" s="7"/>
    </row>
    <row r="327" customFormat="false" ht="15.75" hidden="false" customHeight="false" outlineLevel="0" collapsed="false">
      <c r="B327" s="7"/>
    </row>
    <row r="328" customFormat="false" ht="15.75" hidden="false" customHeight="false" outlineLevel="0" collapsed="false">
      <c r="B328" s="7"/>
    </row>
    <row r="329" customFormat="false" ht="15.75" hidden="false" customHeight="false" outlineLevel="0" collapsed="false">
      <c r="B329" s="7"/>
    </row>
    <row r="330" customFormat="false" ht="15.75" hidden="false" customHeight="false" outlineLevel="0" collapsed="false">
      <c r="B330" s="7"/>
    </row>
    <row r="331" customFormat="false" ht="15.75" hidden="false" customHeight="false" outlineLevel="0" collapsed="false">
      <c r="B331" s="7"/>
    </row>
    <row r="332" customFormat="false" ht="15.75" hidden="false" customHeight="false" outlineLevel="0" collapsed="false">
      <c r="B332" s="7"/>
    </row>
    <row r="333" customFormat="false" ht="15.75" hidden="false" customHeight="false" outlineLevel="0" collapsed="false">
      <c r="B333" s="7"/>
    </row>
    <row r="334" customFormat="false" ht="15.75" hidden="false" customHeight="false" outlineLevel="0" collapsed="false">
      <c r="B334" s="7"/>
    </row>
    <row r="335" customFormat="false" ht="15.75" hidden="false" customHeight="false" outlineLevel="0" collapsed="false">
      <c r="B335" s="7"/>
    </row>
    <row r="336" customFormat="false" ht="15.75" hidden="false" customHeight="false" outlineLevel="0" collapsed="false">
      <c r="B336" s="7"/>
    </row>
    <row r="337" customFormat="false" ht="15.75" hidden="false" customHeight="false" outlineLevel="0" collapsed="false">
      <c r="B337" s="7"/>
    </row>
    <row r="338" customFormat="false" ht="15.75" hidden="false" customHeight="false" outlineLevel="0" collapsed="false">
      <c r="B338" s="7"/>
    </row>
    <row r="339" customFormat="false" ht="15.75" hidden="false" customHeight="false" outlineLevel="0" collapsed="false">
      <c r="B339" s="7"/>
    </row>
    <row r="340" customFormat="false" ht="15.75" hidden="false" customHeight="false" outlineLevel="0" collapsed="false">
      <c r="B340" s="7"/>
    </row>
    <row r="341" customFormat="false" ht="15.75" hidden="false" customHeight="false" outlineLevel="0" collapsed="false">
      <c r="B341" s="7"/>
    </row>
    <row r="342" customFormat="false" ht="15.75" hidden="false" customHeight="false" outlineLevel="0" collapsed="false">
      <c r="B342" s="7"/>
    </row>
    <row r="343" customFormat="false" ht="15.75" hidden="false" customHeight="false" outlineLevel="0" collapsed="false">
      <c r="B343" s="7"/>
    </row>
    <row r="344" customFormat="false" ht="15.75" hidden="false" customHeight="false" outlineLevel="0" collapsed="false">
      <c r="B344" s="7"/>
    </row>
    <row r="345" customFormat="false" ht="15.75" hidden="false" customHeight="false" outlineLevel="0" collapsed="false">
      <c r="B345" s="7"/>
    </row>
    <row r="346" customFormat="false" ht="15.75" hidden="false" customHeight="false" outlineLevel="0" collapsed="false">
      <c r="B346" s="7"/>
    </row>
    <row r="347" customFormat="false" ht="15.75" hidden="false" customHeight="false" outlineLevel="0" collapsed="false">
      <c r="B347" s="7"/>
    </row>
    <row r="348" customFormat="false" ht="15.75" hidden="false" customHeight="false" outlineLevel="0" collapsed="false">
      <c r="B348" s="7"/>
    </row>
    <row r="349" customFormat="false" ht="15.75" hidden="false" customHeight="false" outlineLevel="0" collapsed="false">
      <c r="B349" s="7"/>
    </row>
    <row r="350" customFormat="false" ht="15.75" hidden="false" customHeight="false" outlineLevel="0" collapsed="false">
      <c r="B350" s="7"/>
    </row>
    <row r="351" customFormat="false" ht="15.75" hidden="false" customHeight="false" outlineLevel="0" collapsed="false">
      <c r="B351" s="7"/>
    </row>
    <row r="352" customFormat="false" ht="15.75" hidden="false" customHeight="false" outlineLevel="0" collapsed="false">
      <c r="B352" s="7"/>
    </row>
    <row r="353" customFormat="false" ht="15.75" hidden="false" customHeight="false" outlineLevel="0" collapsed="false">
      <c r="B353" s="7"/>
    </row>
    <row r="354" customFormat="false" ht="15.75" hidden="false" customHeight="false" outlineLevel="0" collapsed="false">
      <c r="B354" s="7"/>
    </row>
    <row r="355" customFormat="false" ht="15.75" hidden="false" customHeight="false" outlineLevel="0" collapsed="false">
      <c r="B355" s="7"/>
    </row>
    <row r="356" customFormat="false" ht="15.75" hidden="false" customHeight="false" outlineLevel="0" collapsed="false">
      <c r="B356" s="7"/>
    </row>
    <row r="357" customFormat="false" ht="15.75" hidden="false" customHeight="false" outlineLevel="0" collapsed="false">
      <c r="B357" s="7"/>
    </row>
    <row r="358" customFormat="false" ht="15.75" hidden="false" customHeight="false" outlineLevel="0" collapsed="false">
      <c r="B358" s="7"/>
    </row>
    <row r="359" customFormat="false" ht="15.75" hidden="false" customHeight="false" outlineLevel="0" collapsed="false">
      <c r="B359" s="7"/>
    </row>
    <row r="360" customFormat="false" ht="15.75" hidden="false" customHeight="false" outlineLevel="0" collapsed="false">
      <c r="B360" s="7"/>
    </row>
    <row r="361" customFormat="false" ht="15.75" hidden="false" customHeight="false" outlineLevel="0" collapsed="false">
      <c r="B361" s="7"/>
    </row>
    <row r="362" customFormat="false" ht="15.75" hidden="false" customHeight="false" outlineLevel="0" collapsed="false">
      <c r="B362" s="7"/>
    </row>
    <row r="363" customFormat="false" ht="15.75" hidden="false" customHeight="false" outlineLevel="0" collapsed="false">
      <c r="B363" s="7"/>
    </row>
    <row r="364" customFormat="false" ht="15.75" hidden="false" customHeight="false" outlineLevel="0" collapsed="false">
      <c r="B364" s="7"/>
    </row>
    <row r="365" customFormat="false" ht="15.75" hidden="false" customHeight="false" outlineLevel="0" collapsed="false">
      <c r="B365" s="7"/>
    </row>
    <row r="366" customFormat="false" ht="15.75" hidden="false" customHeight="false" outlineLevel="0" collapsed="false">
      <c r="B366" s="7"/>
    </row>
    <row r="367" customFormat="false" ht="15.75" hidden="false" customHeight="false" outlineLevel="0" collapsed="false">
      <c r="B367" s="7"/>
    </row>
    <row r="368" customFormat="false" ht="15.75" hidden="false" customHeight="false" outlineLevel="0" collapsed="false">
      <c r="B368" s="7"/>
    </row>
    <row r="369" customFormat="false" ht="15.75" hidden="false" customHeight="false" outlineLevel="0" collapsed="false">
      <c r="B369" s="7"/>
    </row>
    <row r="370" customFormat="false" ht="15.75" hidden="false" customHeight="false" outlineLevel="0" collapsed="false">
      <c r="B370" s="7"/>
    </row>
    <row r="371" customFormat="false" ht="15.75" hidden="false" customHeight="false" outlineLevel="0" collapsed="false">
      <c r="B371" s="7"/>
    </row>
    <row r="372" customFormat="false" ht="15.75" hidden="false" customHeight="false" outlineLevel="0" collapsed="false">
      <c r="B372" s="7"/>
    </row>
    <row r="373" customFormat="false" ht="15.75" hidden="false" customHeight="false" outlineLevel="0" collapsed="false">
      <c r="B373" s="7"/>
    </row>
    <row r="374" customFormat="false" ht="15.75" hidden="false" customHeight="false" outlineLevel="0" collapsed="false">
      <c r="B374" s="7"/>
    </row>
    <row r="375" customFormat="false" ht="15.75" hidden="false" customHeight="false" outlineLevel="0" collapsed="false">
      <c r="B375" s="7"/>
    </row>
    <row r="376" customFormat="false" ht="15.75" hidden="false" customHeight="false" outlineLevel="0" collapsed="false">
      <c r="B376" s="7"/>
    </row>
    <row r="377" customFormat="false" ht="15.75" hidden="false" customHeight="false" outlineLevel="0" collapsed="false">
      <c r="B377" s="7"/>
    </row>
    <row r="378" customFormat="false" ht="15.75" hidden="false" customHeight="false" outlineLevel="0" collapsed="false">
      <c r="B378" s="7"/>
    </row>
    <row r="379" customFormat="false" ht="15.75" hidden="false" customHeight="false" outlineLevel="0" collapsed="false">
      <c r="B379" s="7"/>
    </row>
    <row r="380" customFormat="false" ht="15.75" hidden="false" customHeight="false" outlineLevel="0" collapsed="false">
      <c r="B380" s="7"/>
    </row>
    <row r="381" customFormat="false" ht="15.75" hidden="false" customHeight="false" outlineLevel="0" collapsed="false">
      <c r="B381" s="7"/>
    </row>
    <row r="382" customFormat="false" ht="15.75" hidden="false" customHeight="false" outlineLevel="0" collapsed="false">
      <c r="B382" s="7"/>
    </row>
    <row r="383" customFormat="false" ht="15.75" hidden="false" customHeight="false" outlineLevel="0" collapsed="false">
      <c r="B383" s="7"/>
    </row>
    <row r="384" customFormat="false" ht="15.75" hidden="false" customHeight="false" outlineLevel="0" collapsed="false">
      <c r="B384" s="7"/>
    </row>
    <row r="385" customFormat="false" ht="15.75" hidden="false" customHeight="false" outlineLevel="0" collapsed="false">
      <c r="B385" s="7"/>
    </row>
    <row r="386" customFormat="false" ht="15.75" hidden="false" customHeight="false" outlineLevel="0" collapsed="false">
      <c r="B386" s="7"/>
    </row>
    <row r="387" customFormat="false" ht="15.75" hidden="false" customHeight="false" outlineLevel="0" collapsed="false">
      <c r="B387" s="7"/>
    </row>
    <row r="388" customFormat="false" ht="15.75" hidden="false" customHeight="false" outlineLevel="0" collapsed="false">
      <c r="B388" s="7"/>
    </row>
    <row r="389" customFormat="false" ht="15.75" hidden="false" customHeight="false" outlineLevel="0" collapsed="false">
      <c r="B389" s="7"/>
    </row>
    <row r="390" customFormat="false" ht="15.75" hidden="false" customHeight="false" outlineLevel="0" collapsed="false">
      <c r="B390" s="7"/>
    </row>
    <row r="391" customFormat="false" ht="15.75" hidden="false" customHeight="false" outlineLevel="0" collapsed="false">
      <c r="B391" s="7"/>
    </row>
    <row r="392" customFormat="false" ht="15.75" hidden="false" customHeight="false" outlineLevel="0" collapsed="false">
      <c r="B392" s="7"/>
    </row>
    <row r="393" customFormat="false" ht="15.75" hidden="false" customHeight="false" outlineLevel="0" collapsed="false">
      <c r="B393" s="7"/>
    </row>
    <row r="394" customFormat="false" ht="15.75" hidden="false" customHeight="false" outlineLevel="0" collapsed="false">
      <c r="B394" s="7"/>
    </row>
    <row r="395" customFormat="false" ht="15.75" hidden="false" customHeight="false" outlineLevel="0" collapsed="false">
      <c r="B395" s="7"/>
    </row>
    <row r="396" customFormat="false" ht="15.75" hidden="false" customHeight="false" outlineLevel="0" collapsed="false">
      <c r="B396" s="7"/>
    </row>
    <row r="397" customFormat="false" ht="15.75" hidden="false" customHeight="false" outlineLevel="0" collapsed="false">
      <c r="B397" s="7"/>
    </row>
    <row r="398" customFormat="false" ht="15.75" hidden="false" customHeight="false" outlineLevel="0" collapsed="false">
      <c r="B398" s="7"/>
    </row>
    <row r="399" customFormat="false" ht="15.75" hidden="false" customHeight="false" outlineLevel="0" collapsed="false">
      <c r="B399" s="7"/>
    </row>
    <row r="400" customFormat="false" ht="15.75" hidden="false" customHeight="false" outlineLevel="0" collapsed="false">
      <c r="B400" s="7"/>
    </row>
    <row r="401" customFormat="false" ht="15.75" hidden="false" customHeight="false" outlineLevel="0" collapsed="false">
      <c r="B401" s="7"/>
    </row>
    <row r="402" customFormat="false" ht="15.75" hidden="false" customHeight="false" outlineLevel="0" collapsed="false">
      <c r="B402" s="7"/>
    </row>
    <row r="403" customFormat="false" ht="15.75" hidden="false" customHeight="false" outlineLevel="0" collapsed="false">
      <c r="B403" s="7"/>
    </row>
    <row r="404" customFormat="false" ht="15.75" hidden="false" customHeight="false" outlineLevel="0" collapsed="false">
      <c r="B404" s="7"/>
    </row>
    <row r="405" customFormat="false" ht="15.75" hidden="false" customHeight="false" outlineLevel="0" collapsed="false">
      <c r="B405" s="7"/>
    </row>
    <row r="406" customFormat="false" ht="15.75" hidden="false" customHeight="false" outlineLevel="0" collapsed="false">
      <c r="B406" s="7"/>
    </row>
    <row r="407" customFormat="false" ht="15.75" hidden="false" customHeight="false" outlineLevel="0" collapsed="false">
      <c r="B407" s="7"/>
    </row>
    <row r="408" customFormat="false" ht="15.75" hidden="false" customHeight="false" outlineLevel="0" collapsed="false">
      <c r="B408" s="7"/>
    </row>
    <row r="409" customFormat="false" ht="15.75" hidden="false" customHeight="false" outlineLevel="0" collapsed="false">
      <c r="B409" s="7"/>
    </row>
    <row r="410" customFormat="false" ht="15.75" hidden="false" customHeight="false" outlineLevel="0" collapsed="false">
      <c r="B410" s="7"/>
    </row>
    <row r="411" customFormat="false" ht="15.75" hidden="false" customHeight="false" outlineLevel="0" collapsed="false">
      <c r="B411" s="7"/>
    </row>
    <row r="412" customFormat="false" ht="15.75" hidden="false" customHeight="false" outlineLevel="0" collapsed="false">
      <c r="B412" s="7"/>
    </row>
    <row r="413" customFormat="false" ht="15.75" hidden="false" customHeight="false" outlineLevel="0" collapsed="false">
      <c r="B413" s="7"/>
    </row>
    <row r="414" customFormat="false" ht="15.75" hidden="false" customHeight="false" outlineLevel="0" collapsed="false">
      <c r="B414" s="7"/>
    </row>
    <row r="415" customFormat="false" ht="15.75" hidden="false" customHeight="false" outlineLevel="0" collapsed="false">
      <c r="B415" s="7"/>
    </row>
    <row r="416" customFormat="false" ht="15.75" hidden="false" customHeight="false" outlineLevel="0" collapsed="false">
      <c r="B416" s="7"/>
    </row>
    <row r="417" customFormat="false" ht="15.75" hidden="false" customHeight="false" outlineLevel="0" collapsed="false">
      <c r="B417" s="7"/>
    </row>
    <row r="418" customFormat="false" ht="15.75" hidden="false" customHeight="false" outlineLevel="0" collapsed="false">
      <c r="B418" s="7"/>
    </row>
    <row r="419" customFormat="false" ht="15.75" hidden="false" customHeight="false" outlineLevel="0" collapsed="false">
      <c r="B419" s="7"/>
    </row>
    <row r="420" customFormat="false" ht="15.75" hidden="false" customHeight="false" outlineLevel="0" collapsed="false">
      <c r="B420" s="7"/>
    </row>
    <row r="421" customFormat="false" ht="15.75" hidden="false" customHeight="false" outlineLevel="0" collapsed="false">
      <c r="B421" s="7"/>
    </row>
    <row r="422" customFormat="false" ht="15.75" hidden="false" customHeight="false" outlineLevel="0" collapsed="false">
      <c r="B422" s="7"/>
    </row>
    <row r="423" customFormat="false" ht="15.75" hidden="false" customHeight="false" outlineLevel="0" collapsed="false">
      <c r="B423" s="7"/>
    </row>
    <row r="424" customFormat="false" ht="15.75" hidden="false" customHeight="false" outlineLevel="0" collapsed="false">
      <c r="B424" s="7"/>
    </row>
    <row r="425" customFormat="false" ht="15.75" hidden="false" customHeight="false" outlineLevel="0" collapsed="false">
      <c r="B425" s="7"/>
    </row>
    <row r="426" customFormat="false" ht="15.75" hidden="false" customHeight="false" outlineLevel="0" collapsed="false">
      <c r="B426" s="7"/>
    </row>
    <row r="427" customFormat="false" ht="15.75" hidden="false" customHeight="false" outlineLevel="0" collapsed="false">
      <c r="B427" s="7"/>
    </row>
    <row r="428" customFormat="false" ht="15.75" hidden="false" customHeight="false" outlineLevel="0" collapsed="false">
      <c r="B428" s="7"/>
    </row>
    <row r="429" customFormat="false" ht="15.75" hidden="false" customHeight="false" outlineLevel="0" collapsed="false">
      <c r="B429" s="7"/>
    </row>
    <row r="430" customFormat="false" ht="15.75" hidden="false" customHeight="false" outlineLevel="0" collapsed="false">
      <c r="B430" s="7"/>
    </row>
    <row r="431" customFormat="false" ht="15.75" hidden="false" customHeight="false" outlineLevel="0" collapsed="false">
      <c r="B431" s="7"/>
    </row>
    <row r="432" customFormat="false" ht="15.75" hidden="false" customHeight="false" outlineLevel="0" collapsed="false">
      <c r="B432" s="7"/>
    </row>
    <row r="433" customFormat="false" ht="15.75" hidden="false" customHeight="false" outlineLevel="0" collapsed="false">
      <c r="B433" s="7"/>
    </row>
    <row r="434" customFormat="false" ht="15.75" hidden="false" customHeight="false" outlineLevel="0" collapsed="false">
      <c r="B434" s="7"/>
    </row>
    <row r="435" customFormat="false" ht="15.75" hidden="false" customHeight="false" outlineLevel="0" collapsed="false">
      <c r="B435" s="7"/>
    </row>
    <row r="436" customFormat="false" ht="15.75" hidden="false" customHeight="false" outlineLevel="0" collapsed="false">
      <c r="B436" s="7"/>
    </row>
    <row r="437" customFormat="false" ht="15.75" hidden="false" customHeight="false" outlineLevel="0" collapsed="false">
      <c r="B437" s="7"/>
    </row>
    <row r="438" customFormat="false" ht="15.75" hidden="false" customHeight="false" outlineLevel="0" collapsed="false">
      <c r="B438" s="7"/>
    </row>
    <row r="439" customFormat="false" ht="15.75" hidden="false" customHeight="false" outlineLevel="0" collapsed="false">
      <c r="B439" s="7"/>
    </row>
    <row r="440" customFormat="false" ht="15.75" hidden="false" customHeight="false" outlineLevel="0" collapsed="false">
      <c r="B440" s="7"/>
    </row>
    <row r="441" customFormat="false" ht="15.75" hidden="false" customHeight="false" outlineLevel="0" collapsed="false">
      <c r="B441" s="7"/>
    </row>
    <row r="442" customFormat="false" ht="15.75" hidden="false" customHeight="false" outlineLevel="0" collapsed="false">
      <c r="B442" s="7"/>
    </row>
    <row r="443" customFormat="false" ht="15.75" hidden="false" customHeight="false" outlineLevel="0" collapsed="false">
      <c r="B443" s="7"/>
    </row>
    <row r="444" customFormat="false" ht="15.75" hidden="false" customHeight="false" outlineLevel="0" collapsed="false">
      <c r="B444" s="7"/>
    </row>
    <row r="445" customFormat="false" ht="15.75" hidden="false" customHeight="false" outlineLevel="0" collapsed="false">
      <c r="B445" s="7"/>
    </row>
    <row r="446" customFormat="false" ht="15.75" hidden="false" customHeight="false" outlineLevel="0" collapsed="false">
      <c r="B446" s="7"/>
    </row>
    <row r="447" customFormat="false" ht="15.75" hidden="false" customHeight="false" outlineLevel="0" collapsed="false">
      <c r="B447" s="7"/>
    </row>
    <row r="448" customFormat="false" ht="15.75" hidden="false" customHeight="false" outlineLevel="0" collapsed="false">
      <c r="B448" s="7"/>
    </row>
    <row r="449" customFormat="false" ht="15.75" hidden="false" customHeight="false" outlineLevel="0" collapsed="false">
      <c r="B449" s="7"/>
    </row>
    <row r="450" customFormat="false" ht="15.75" hidden="false" customHeight="false" outlineLevel="0" collapsed="false">
      <c r="B450" s="7"/>
    </row>
    <row r="451" customFormat="false" ht="15.75" hidden="false" customHeight="false" outlineLevel="0" collapsed="false">
      <c r="B451" s="7"/>
    </row>
    <row r="452" customFormat="false" ht="15.75" hidden="false" customHeight="false" outlineLevel="0" collapsed="false">
      <c r="B452" s="7"/>
    </row>
    <row r="453" customFormat="false" ht="15.75" hidden="false" customHeight="false" outlineLevel="0" collapsed="false">
      <c r="B453" s="7"/>
    </row>
    <row r="454" customFormat="false" ht="15.75" hidden="false" customHeight="false" outlineLevel="0" collapsed="false">
      <c r="B454" s="7"/>
    </row>
    <row r="455" customFormat="false" ht="15.75" hidden="false" customHeight="false" outlineLevel="0" collapsed="false">
      <c r="B455" s="7"/>
    </row>
    <row r="456" customFormat="false" ht="15.75" hidden="false" customHeight="false" outlineLevel="0" collapsed="false">
      <c r="B456" s="7"/>
    </row>
    <row r="457" customFormat="false" ht="15.75" hidden="false" customHeight="false" outlineLevel="0" collapsed="false">
      <c r="B457" s="7"/>
    </row>
    <row r="458" customFormat="false" ht="15.75" hidden="false" customHeight="false" outlineLevel="0" collapsed="false">
      <c r="B458" s="7"/>
    </row>
    <row r="459" customFormat="false" ht="15.75" hidden="false" customHeight="false" outlineLevel="0" collapsed="false">
      <c r="B459" s="7"/>
    </row>
    <row r="460" customFormat="false" ht="15.75" hidden="false" customHeight="false" outlineLevel="0" collapsed="false">
      <c r="B460" s="7"/>
    </row>
    <row r="461" customFormat="false" ht="15.75" hidden="false" customHeight="false" outlineLevel="0" collapsed="false">
      <c r="B461" s="7"/>
    </row>
    <row r="462" customFormat="false" ht="15.75" hidden="false" customHeight="false" outlineLevel="0" collapsed="false">
      <c r="B462" s="7"/>
    </row>
    <row r="463" customFormat="false" ht="15.75" hidden="false" customHeight="false" outlineLevel="0" collapsed="false">
      <c r="B463" s="7"/>
    </row>
    <row r="464" customFormat="false" ht="15.75" hidden="false" customHeight="false" outlineLevel="0" collapsed="false">
      <c r="B464" s="7"/>
    </row>
    <row r="465" customFormat="false" ht="15.75" hidden="false" customHeight="false" outlineLevel="0" collapsed="false">
      <c r="B465" s="7"/>
    </row>
    <row r="466" customFormat="false" ht="15.75" hidden="false" customHeight="false" outlineLevel="0" collapsed="false">
      <c r="B466" s="7"/>
    </row>
    <row r="467" customFormat="false" ht="15.75" hidden="false" customHeight="false" outlineLevel="0" collapsed="false">
      <c r="B467" s="7"/>
    </row>
    <row r="468" customFormat="false" ht="15.75" hidden="false" customHeight="false" outlineLevel="0" collapsed="false">
      <c r="B468" s="7"/>
    </row>
    <row r="469" customFormat="false" ht="15.75" hidden="false" customHeight="false" outlineLevel="0" collapsed="false">
      <c r="B469" s="7"/>
    </row>
    <row r="470" customFormat="false" ht="15.75" hidden="false" customHeight="false" outlineLevel="0" collapsed="false">
      <c r="B470" s="7"/>
    </row>
    <row r="471" customFormat="false" ht="15.75" hidden="false" customHeight="false" outlineLevel="0" collapsed="false">
      <c r="B471" s="7"/>
    </row>
    <row r="472" customFormat="false" ht="15.75" hidden="false" customHeight="false" outlineLevel="0" collapsed="false">
      <c r="B472" s="7"/>
    </row>
    <row r="473" customFormat="false" ht="15.75" hidden="false" customHeight="false" outlineLevel="0" collapsed="false">
      <c r="B473" s="7"/>
    </row>
    <row r="474" customFormat="false" ht="15.75" hidden="false" customHeight="false" outlineLevel="0" collapsed="false">
      <c r="B474" s="7"/>
    </row>
    <row r="475" customFormat="false" ht="15.75" hidden="false" customHeight="false" outlineLevel="0" collapsed="false">
      <c r="B475" s="7"/>
    </row>
    <row r="476" customFormat="false" ht="15.75" hidden="false" customHeight="false" outlineLevel="0" collapsed="false">
      <c r="B476" s="7"/>
    </row>
    <row r="477" customFormat="false" ht="15.75" hidden="false" customHeight="false" outlineLevel="0" collapsed="false">
      <c r="B477" s="7"/>
    </row>
    <row r="478" customFormat="false" ht="15.75" hidden="false" customHeight="false" outlineLevel="0" collapsed="false">
      <c r="B478" s="7"/>
    </row>
    <row r="479" customFormat="false" ht="15.75" hidden="false" customHeight="false" outlineLevel="0" collapsed="false">
      <c r="B479" s="7"/>
    </row>
    <row r="480" customFormat="false" ht="15.75" hidden="false" customHeight="false" outlineLevel="0" collapsed="false">
      <c r="B480" s="7"/>
    </row>
    <row r="481" customFormat="false" ht="15.75" hidden="false" customHeight="false" outlineLevel="0" collapsed="false">
      <c r="B481" s="7"/>
    </row>
    <row r="482" customFormat="false" ht="15.75" hidden="false" customHeight="false" outlineLevel="0" collapsed="false">
      <c r="B482" s="7"/>
    </row>
    <row r="483" customFormat="false" ht="15.75" hidden="false" customHeight="false" outlineLevel="0" collapsed="false">
      <c r="B483" s="7"/>
    </row>
    <row r="484" customFormat="false" ht="15.75" hidden="false" customHeight="false" outlineLevel="0" collapsed="false">
      <c r="B484" s="7"/>
    </row>
    <row r="485" customFormat="false" ht="15.75" hidden="false" customHeight="false" outlineLevel="0" collapsed="false">
      <c r="B485" s="7"/>
    </row>
    <row r="486" customFormat="false" ht="15.75" hidden="false" customHeight="false" outlineLevel="0" collapsed="false">
      <c r="B486" s="7"/>
    </row>
    <row r="487" customFormat="false" ht="15.75" hidden="false" customHeight="false" outlineLevel="0" collapsed="false">
      <c r="B487" s="7"/>
    </row>
    <row r="488" customFormat="false" ht="15.75" hidden="false" customHeight="false" outlineLevel="0" collapsed="false">
      <c r="B488" s="7"/>
    </row>
    <row r="489" customFormat="false" ht="15.75" hidden="false" customHeight="false" outlineLevel="0" collapsed="false">
      <c r="B489" s="7"/>
    </row>
    <row r="490" customFormat="false" ht="15.75" hidden="false" customHeight="false" outlineLevel="0" collapsed="false">
      <c r="B490" s="7"/>
    </row>
    <row r="491" customFormat="false" ht="15.75" hidden="false" customHeight="false" outlineLevel="0" collapsed="false">
      <c r="B491" s="7"/>
    </row>
    <row r="492" customFormat="false" ht="15.75" hidden="false" customHeight="false" outlineLevel="0" collapsed="false">
      <c r="B492" s="7"/>
    </row>
    <row r="493" customFormat="false" ht="15.75" hidden="false" customHeight="false" outlineLevel="0" collapsed="false">
      <c r="B493" s="7"/>
    </row>
    <row r="494" customFormat="false" ht="15.75" hidden="false" customHeight="false" outlineLevel="0" collapsed="false">
      <c r="B494" s="7"/>
    </row>
    <row r="495" customFormat="false" ht="15.75" hidden="false" customHeight="false" outlineLevel="0" collapsed="false">
      <c r="B495" s="7"/>
    </row>
    <row r="496" customFormat="false" ht="15.75" hidden="false" customHeight="false" outlineLevel="0" collapsed="false">
      <c r="B496" s="7"/>
    </row>
    <row r="497" customFormat="false" ht="15.75" hidden="false" customHeight="false" outlineLevel="0" collapsed="false">
      <c r="B497" s="7"/>
    </row>
    <row r="498" customFormat="false" ht="15.75" hidden="false" customHeight="false" outlineLevel="0" collapsed="false">
      <c r="B498" s="7"/>
    </row>
    <row r="499" customFormat="false" ht="15.75" hidden="false" customHeight="false" outlineLevel="0" collapsed="false">
      <c r="B499" s="7"/>
    </row>
    <row r="500" customFormat="false" ht="15.75" hidden="false" customHeight="false" outlineLevel="0" collapsed="false">
      <c r="B500" s="7"/>
    </row>
    <row r="501" customFormat="false" ht="15.75" hidden="false" customHeight="false" outlineLevel="0" collapsed="false">
      <c r="B501" s="7"/>
    </row>
    <row r="502" customFormat="false" ht="15.75" hidden="false" customHeight="false" outlineLevel="0" collapsed="false">
      <c r="B502" s="7"/>
    </row>
    <row r="503" customFormat="false" ht="15.75" hidden="false" customHeight="false" outlineLevel="0" collapsed="false">
      <c r="B503" s="7"/>
    </row>
    <row r="504" customFormat="false" ht="15.75" hidden="false" customHeight="false" outlineLevel="0" collapsed="false">
      <c r="B504" s="7"/>
    </row>
    <row r="505" customFormat="false" ht="15.75" hidden="false" customHeight="false" outlineLevel="0" collapsed="false">
      <c r="B505" s="7"/>
    </row>
    <row r="506" customFormat="false" ht="15.75" hidden="false" customHeight="false" outlineLevel="0" collapsed="false">
      <c r="B506" s="7"/>
    </row>
    <row r="507" customFormat="false" ht="15.75" hidden="false" customHeight="false" outlineLevel="0" collapsed="false">
      <c r="B507" s="7"/>
    </row>
    <row r="508" customFormat="false" ht="15.75" hidden="false" customHeight="false" outlineLevel="0" collapsed="false">
      <c r="B508" s="7"/>
    </row>
    <row r="509" customFormat="false" ht="15.75" hidden="false" customHeight="false" outlineLevel="0" collapsed="false">
      <c r="B509" s="7"/>
    </row>
    <row r="510" customFormat="false" ht="15.75" hidden="false" customHeight="false" outlineLevel="0" collapsed="false">
      <c r="B510" s="7"/>
    </row>
    <row r="511" customFormat="false" ht="15.75" hidden="false" customHeight="false" outlineLevel="0" collapsed="false">
      <c r="B511" s="7"/>
    </row>
    <row r="512" customFormat="false" ht="15.75" hidden="false" customHeight="false" outlineLevel="0" collapsed="false">
      <c r="B512" s="7"/>
    </row>
    <row r="513" customFormat="false" ht="15.75" hidden="false" customHeight="false" outlineLevel="0" collapsed="false">
      <c r="B513" s="7"/>
    </row>
    <row r="514" customFormat="false" ht="15.75" hidden="false" customHeight="false" outlineLevel="0" collapsed="false">
      <c r="B514" s="7"/>
    </row>
    <row r="515" customFormat="false" ht="15.75" hidden="false" customHeight="false" outlineLevel="0" collapsed="false">
      <c r="B515" s="7"/>
    </row>
    <row r="516" customFormat="false" ht="15.75" hidden="false" customHeight="false" outlineLevel="0" collapsed="false">
      <c r="B516" s="7"/>
    </row>
    <row r="517" customFormat="false" ht="15.75" hidden="false" customHeight="false" outlineLevel="0" collapsed="false">
      <c r="B517" s="7"/>
    </row>
    <row r="518" customFormat="false" ht="15.75" hidden="false" customHeight="false" outlineLevel="0" collapsed="false">
      <c r="B518" s="7"/>
    </row>
    <row r="519" customFormat="false" ht="15.75" hidden="false" customHeight="false" outlineLevel="0" collapsed="false">
      <c r="B519" s="7"/>
    </row>
    <row r="520" customFormat="false" ht="15.75" hidden="false" customHeight="false" outlineLevel="0" collapsed="false">
      <c r="B520" s="7"/>
    </row>
    <row r="521" customFormat="false" ht="15.75" hidden="false" customHeight="false" outlineLevel="0" collapsed="false">
      <c r="B521" s="7"/>
    </row>
    <row r="522" customFormat="false" ht="15.75" hidden="false" customHeight="false" outlineLevel="0" collapsed="false">
      <c r="B522" s="7"/>
    </row>
    <row r="523" customFormat="false" ht="15.75" hidden="false" customHeight="false" outlineLevel="0" collapsed="false">
      <c r="B523" s="7"/>
    </row>
    <row r="524" customFormat="false" ht="15.75" hidden="false" customHeight="false" outlineLevel="0" collapsed="false">
      <c r="B524" s="7"/>
    </row>
    <row r="525" customFormat="false" ht="15.75" hidden="false" customHeight="false" outlineLevel="0" collapsed="false">
      <c r="B525" s="7"/>
    </row>
    <row r="526" customFormat="false" ht="15.75" hidden="false" customHeight="false" outlineLevel="0" collapsed="false">
      <c r="B526" s="7"/>
    </row>
    <row r="527" customFormat="false" ht="15.75" hidden="false" customHeight="false" outlineLevel="0" collapsed="false">
      <c r="B527" s="7"/>
    </row>
    <row r="528" customFormat="false" ht="15.75" hidden="false" customHeight="false" outlineLevel="0" collapsed="false">
      <c r="B528" s="7"/>
    </row>
    <row r="529" customFormat="false" ht="15.75" hidden="false" customHeight="false" outlineLevel="0" collapsed="false">
      <c r="B529" s="7"/>
    </row>
    <row r="530" customFormat="false" ht="15.75" hidden="false" customHeight="false" outlineLevel="0" collapsed="false">
      <c r="B530" s="7"/>
    </row>
    <row r="531" customFormat="false" ht="15.75" hidden="false" customHeight="false" outlineLevel="0" collapsed="false">
      <c r="B531" s="7"/>
    </row>
    <row r="532" customFormat="false" ht="15.75" hidden="false" customHeight="false" outlineLevel="0" collapsed="false">
      <c r="B532" s="7"/>
    </row>
    <row r="533" customFormat="false" ht="15.75" hidden="false" customHeight="false" outlineLevel="0" collapsed="false">
      <c r="B533" s="7"/>
    </row>
    <row r="534" customFormat="false" ht="15.75" hidden="false" customHeight="false" outlineLevel="0" collapsed="false">
      <c r="B534" s="7"/>
    </row>
    <row r="535" customFormat="false" ht="15.75" hidden="false" customHeight="false" outlineLevel="0" collapsed="false">
      <c r="B535" s="7"/>
    </row>
    <row r="536" customFormat="false" ht="15.75" hidden="false" customHeight="false" outlineLevel="0" collapsed="false">
      <c r="B536" s="7"/>
    </row>
    <row r="537" customFormat="false" ht="15.75" hidden="false" customHeight="false" outlineLevel="0" collapsed="false">
      <c r="B537" s="7"/>
    </row>
    <row r="538" customFormat="false" ht="15.75" hidden="false" customHeight="false" outlineLevel="0" collapsed="false">
      <c r="B538" s="7"/>
    </row>
    <row r="539" customFormat="false" ht="15.75" hidden="false" customHeight="false" outlineLevel="0" collapsed="false">
      <c r="B539" s="7"/>
    </row>
    <row r="540" customFormat="false" ht="15.75" hidden="false" customHeight="false" outlineLevel="0" collapsed="false">
      <c r="B540" s="7"/>
    </row>
    <row r="541" customFormat="false" ht="15.75" hidden="false" customHeight="false" outlineLevel="0" collapsed="false">
      <c r="B541" s="7"/>
    </row>
    <row r="542" customFormat="false" ht="15.75" hidden="false" customHeight="false" outlineLevel="0" collapsed="false">
      <c r="B542" s="7"/>
    </row>
    <row r="543" customFormat="false" ht="15.75" hidden="false" customHeight="false" outlineLevel="0" collapsed="false">
      <c r="B543" s="7"/>
    </row>
    <row r="544" customFormat="false" ht="15.75" hidden="false" customHeight="false" outlineLevel="0" collapsed="false">
      <c r="B544" s="7"/>
    </row>
    <row r="545" customFormat="false" ht="15.75" hidden="false" customHeight="false" outlineLevel="0" collapsed="false">
      <c r="B545" s="7"/>
    </row>
    <row r="546" customFormat="false" ht="15.75" hidden="false" customHeight="false" outlineLevel="0" collapsed="false">
      <c r="B546" s="7"/>
    </row>
    <row r="547" customFormat="false" ht="15.75" hidden="false" customHeight="false" outlineLevel="0" collapsed="false">
      <c r="B547" s="7"/>
    </row>
    <row r="548" customFormat="false" ht="15.75" hidden="false" customHeight="false" outlineLevel="0" collapsed="false">
      <c r="B548" s="7"/>
    </row>
    <row r="549" customFormat="false" ht="15.75" hidden="false" customHeight="false" outlineLevel="0" collapsed="false">
      <c r="B549" s="7"/>
    </row>
    <row r="550" customFormat="false" ht="15.75" hidden="false" customHeight="false" outlineLevel="0" collapsed="false">
      <c r="B550" s="7"/>
    </row>
    <row r="551" customFormat="false" ht="15.75" hidden="false" customHeight="false" outlineLevel="0" collapsed="false">
      <c r="B551" s="7"/>
    </row>
    <row r="552" customFormat="false" ht="15.75" hidden="false" customHeight="false" outlineLevel="0" collapsed="false">
      <c r="B552" s="7"/>
    </row>
    <row r="553" customFormat="false" ht="15.75" hidden="false" customHeight="false" outlineLevel="0" collapsed="false">
      <c r="B553" s="7"/>
    </row>
    <row r="554" customFormat="false" ht="15.75" hidden="false" customHeight="false" outlineLevel="0" collapsed="false">
      <c r="B554" s="7"/>
    </row>
    <row r="555" customFormat="false" ht="15.75" hidden="false" customHeight="false" outlineLevel="0" collapsed="false">
      <c r="B555" s="7"/>
    </row>
    <row r="556" customFormat="false" ht="15.75" hidden="false" customHeight="false" outlineLevel="0" collapsed="false">
      <c r="B556" s="7"/>
    </row>
    <row r="557" customFormat="false" ht="15.75" hidden="false" customHeight="false" outlineLevel="0" collapsed="false">
      <c r="B557" s="7"/>
    </row>
    <row r="558" customFormat="false" ht="15.75" hidden="false" customHeight="false" outlineLevel="0" collapsed="false">
      <c r="B558" s="7"/>
    </row>
    <row r="559" customFormat="false" ht="15.75" hidden="false" customHeight="false" outlineLevel="0" collapsed="false">
      <c r="B559" s="7"/>
    </row>
    <row r="560" customFormat="false" ht="15.75" hidden="false" customHeight="false" outlineLevel="0" collapsed="false">
      <c r="B560" s="7"/>
    </row>
    <row r="561" customFormat="false" ht="15.75" hidden="false" customHeight="false" outlineLevel="0" collapsed="false">
      <c r="B561" s="7"/>
    </row>
    <row r="562" customFormat="false" ht="15.75" hidden="false" customHeight="false" outlineLevel="0" collapsed="false">
      <c r="B562" s="7"/>
    </row>
    <row r="563" customFormat="false" ht="15.75" hidden="false" customHeight="false" outlineLevel="0" collapsed="false">
      <c r="B563" s="7"/>
    </row>
    <row r="564" customFormat="false" ht="15.75" hidden="false" customHeight="false" outlineLevel="0" collapsed="false">
      <c r="B564" s="7"/>
    </row>
    <row r="565" customFormat="false" ht="15.75" hidden="false" customHeight="false" outlineLevel="0" collapsed="false">
      <c r="B565" s="7"/>
    </row>
    <row r="566" customFormat="false" ht="15.75" hidden="false" customHeight="false" outlineLevel="0" collapsed="false">
      <c r="B566" s="7"/>
    </row>
    <row r="567" customFormat="false" ht="15.75" hidden="false" customHeight="false" outlineLevel="0" collapsed="false">
      <c r="B567" s="7"/>
    </row>
    <row r="568" customFormat="false" ht="15.75" hidden="false" customHeight="false" outlineLevel="0" collapsed="false">
      <c r="B568" s="7"/>
    </row>
    <row r="569" customFormat="false" ht="15.75" hidden="false" customHeight="false" outlineLevel="0" collapsed="false">
      <c r="B569" s="7"/>
    </row>
    <row r="570" customFormat="false" ht="15.75" hidden="false" customHeight="false" outlineLevel="0" collapsed="false">
      <c r="B570" s="7"/>
    </row>
    <row r="571" customFormat="false" ht="15.75" hidden="false" customHeight="false" outlineLevel="0" collapsed="false">
      <c r="B571" s="7"/>
    </row>
    <row r="572" customFormat="false" ht="15.75" hidden="false" customHeight="false" outlineLevel="0" collapsed="false">
      <c r="B572" s="7"/>
    </row>
    <row r="573" customFormat="false" ht="15.75" hidden="false" customHeight="false" outlineLevel="0" collapsed="false">
      <c r="B573" s="7"/>
    </row>
    <row r="574" customFormat="false" ht="15.75" hidden="false" customHeight="false" outlineLevel="0" collapsed="false">
      <c r="B574" s="7"/>
    </row>
    <row r="575" customFormat="false" ht="15.75" hidden="false" customHeight="false" outlineLevel="0" collapsed="false">
      <c r="B575" s="7"/>
    </row>
    <row r="576" customFormat="false" ht="15.75" hidden="false" customHeight="false" outlineLevel="0" collapsed="false">
      <c r="B576" s="7"/>
    </row>
    <row r="577" customFormat="false" ht="15.75" hidden="false" customHeight="false" outlineLevel="0" collapsed="false">
      <c r="B577" s="7"/>
    </row>
    <row r="578" customFormat="false" ht="15.75" hidden="false" customHeight="false" outlineLevel="0" collapsed="false">
      <c r="B578" s="7"/>
    </row>
    <row r="579" customFormat="false" ht="15.75" hidden="false" customHeight="false" outlineLevel="0" collapsed="false">
      <c r="B579" s="7"/>
    </row>
    <row r="580" customFormat="false" ht="15.75" hidden="false" customHeight="false" outlineLevel="0" collapsed="false">
      <c r="B580" s="7"/>
    </row>
    <row r="581" customFormat="false" ht="15.75" hidden="false" customHeight="false" outlineLevel="0" collapsed="false">
      <c r="B581" s="7"/>
    </row>
    <row r="582" customFormat="false" ht="15.75" hidden="false" customHeight="false" outlineLevel="0" collapsed="false">
      <c r="B582" s="7"/>
    </row>
    <row r="583" customFormat="false" ht="15.75" hidden="false" customHeight="false" outlineLevel="0" collapsed="false">
      <c r="B583" s="7"/>
    </row>
    <row r="584" customFormat="false" ht="15.75" hidden="false" customHeight="false" outlineLevel="0" collapsed="false">
      <c r="B584" s="7"/>
    </row>
    <row r="585" customFormat="false" ht="15.75" hidden="false" customHeight="false" outlineLevel="0" collapsed="false">
      <c r="B585" s="7"/>
    </row>
    <row r="586" customFormat="false" ht="15.75" hidden="false" customHeight="false" outlineLevel="0" collapsed="false">
      <c r="B586" s="7"/>
    </row>
    <row r="587" customFormat="false" ht="15.75" hidden="false" customHeight="false" outlineLevel="0" collapsed="false">
      <c r="B587" s="7"/>
    </row>
    <row r="588" customFormat="false" ht="15.75" hidden="false" customHeight="false" outlineLevel="0" collapsed="false">
      <c r="B588" s="7"/>
    </row>
    <row r="589" customFormat="false" ht="15.75" hidden="false" customHeight="false" outlineLevel="0" collapsed="false">
      <c r="B589" s="7"/>
    </row>
    <row r="590" customFormat="false" ht="15.75" hidden="false" customHeight="false" outlineLevel="0" collapsed="false">
      <c r="B590" s="7"/>
    </row>
    <row r="591" customFormat="false" ht="15.75" hidden="false" customHeight="false" outlineLevel="0" collapsed="false">
      <c r="B591" s="7"/>
    </row>
    <row r="592" customFormat="false" ht="15.75" hidden="false" customHeight="false" outlineLevel="0" collapsed="false">
      <c r="B592" s="7"/>
    </row>
    <row r="593" customFormat="false" ht="15.75" hidden="false" customHeight="false" outlineLevel="0" collapsed="false">
      <c r="B593" s="7"/>
    </row>
    <row r="594" customFormat="false" ht="15.75" hidden="false" customHeight="false" outlineLevel="0" collapsed="false">
      <c r="B594" s="7"/>
    </row>
    <row r="595" customFormat="false" ht="15.75" hidden="false" customHeight="false" outlineLevel="0" collapsed="false">
      <c r="B595" s="7"/>
    </row>
    <row r="596" customFormat="false" ht="15.75" hidden="false" customHeight="false" outlineLevel="0" collapsed="false">
      <c r="B596" s="7"/>
    </row>
    <row r="597" customFormat="false" ht="15.75" hidden="false" customHeight="false" outlineLevel="0" collapsed="false">
      <c r="B597" s="7"/>
    </row>
    <row r="598" customFormat="false" ht="15.75" hidden="false" customHeight="false" outlineLevel="0" collapsed="false">
      <c r="B598" s="7"/>
    </row>
    <row r="599" customFormat="false" ht="15.75" hidden="false" customHeight="false" outlineLevel="0" collapsed="false">
      <c r="B599" s="7"/>
    </row>
    <row r="600" customFormat="false" ht="15.75" hidden="false" customHeight="false" outlineLevel="0" collapsed="false">
      <c r="B600" s="7"/>
    </row>
    <row r="601" customFormat="false" ht="15.75" hidden="false" customHeight="false" outlineLevel="0" collapsed="false">
      <c r="B601" s="7"/>
    </row>
    <row r="602" customFormat="false" ht="15.75" hidden="false" customHeight="false" outlineLevel="0" collapsed="false">
      <c r="B602" s="7"/>
    </row>
    <row r="603" customFormat="false" ht="15.75" hidden="false" customHeight="false" outlineLevel="0" collapsed="false">
      <c r="B603" s="7"/>
    </row>
    <row r="604" customFormat="false" ht="15.75" hidden="false" customHeight="false" outlineLevel="0" collapsed="false">
      <c r="B604" s="7"/>
    </row>
    <row r="605" customFormat="false" ht="15.75" hidden="false" customHeight="false" outlineLevel="0" collapsed="false">
      <c r="B605" s="7"/>
    </row>
    <row r="606" customFormat="false" ht="15.75" hidden="false" customHeight="false" outlineLevel="0" collapsed="false">
      <c r="B606" s="7"/>
    </row>
    <row r="607" customFormat="false" ht="15.75" hidden="false" customHeight="false" outlineLevel="0" collapsed="false">
      <c r="B607" s="7"/>
    </row>
    <row r="608" customFormat="false" ht="15.75" hidden="false" customHeight="false" outlineLevel="0" collapsed="false">
      <c r="B608" s="7"/>
    </row>
    <row r="609" customFormat="false" ht="15.75" hidden="false" customHeight="false" outlineLevel="0" collapsed="false">
      <c r="B609" s="7"/>
    </row>
    <row r="610" customFormat="false" ht="15.75" hidden="false" customHeight="false" outlineLevel="0" collapsed="false">
      <c r="B610" s="7"/>
    </row>
    <row r="611" customFormat="false" ht="15.75" hidden="false" customHeight="false" outlineLevel="0" collapsed="false">
      <c r="B611" s="7"/>
    </row>
    <row r="612" customFormat="false" ht="15.75" hidden="false" customHeight="false" outlineLevel="0" collapsed="false">
      <c r="B612" s="7"/>
    </row>
    <row r="613" customFormat="false" ht="15.75" hidden="false" customHeight="false" outlineLevel="0" collapsed="false">
      <c r="B613" s="7"/>
    </row>
    <row r="614" customFormat="false" ht="15.75" hidden="false" customHeight="false" outlineLevel="0" collapsed="false">
      <c r="B614" s="7"/>
    </row>
    <row r="615" customFormat="false" ht="15.75" hidden="false" customHeight="false" outlineLevel="0" collapsed="false">
      <c r="B615" s="7"/>
    </row>
    <row r="616" customFormat="false" ht="15.75" hidden="false" customHeight="false" outlineLevel="0" collapsed="false">
      <c r="B616" s="7"/>
    </row>
    <row r="617" customFormat="false" ht="15.75" hidden="false" customHeight="false" outlineLevel="0" collapsed="false">
      <c r="B617" s="7"/>
    </row>
    <row r="618" customFormat="false" ht="15.75" hidden="false" customHeight="false" outlineLevel="0" collapsed="false">
      <c r="B618" s="7"/>
    </row>
    <row r="619" customFormat="false" ht="15.75" hidden="false" customHeight="false" outlineLevel="0" collapsed="false">
      <c r="B619" s="7"/>
    </row>
    <row r="620" customFormat="false" ht="15.75" hidden="false" customHeight="false" outlineLevel="0" collapsed="false">
      <c r="B620" s="7"/>
    </row>
    <row r="621" customFormat="false" ht="15.75" hidden="false" customHeight="false" outlineLevel="0" collapsed="false">
      <c r="B621" s="7"/>
    </row>
    <row r="622" customFormat="false" ht="15.75" hidden="false" customHeight="false" outlineLevel="0" collapsed="false">
      <c r="B622" s="7"/>
    </row>
    <row r="623" customFormat="false" ht="15.75" hidden="false" customHeight="false" outlineLevel="0" collapsed="false">
      <c r="B623" s="7"/>
    </row>
    <row r="624" customFormat="false" ht="15.75" hidden="false" customHeight="false" outlineLevel="0" collapsed="false">
      <c r="B624" s="7"/>
    </row>
    <row r="625" customFormat="false" ht="15.75" hidden="false" customHeight="false" outlineLevel="0" collapsed="false">
      <c r="B625" s="7"/>
    </row>
    <row r="626" customFormat="false" ht="15.75" hidden="false" customHeight="false" outlineLevel="0" collapsed="false">
      <c r="B626" s="7"/>
    </row>
    <row r="627" customFormat="false" ht="15.75" hidden="false" customHeight="false" outlineLevel="0" collapsed="false">
      <c r="B627" s="7"/>
    </row>
    <row r="628" customFormat="false" ht="15.75" hidden="false" customHeight="false" outlineLevel="0" collapsed="false">
      <c r="B628" s="7"/>
    </row>
    <row r="629" customFormat="false" ht="15.75" hidden="false" customHeight="false" outlineLevel="0" collapsed="false">
      <c r="B629" s="7"/>
    </row>
    <row r="630" customFormat="false" ht="15.75" hidden="false" customHeight="false" outlineLevel="0" collapsed="false">
      <c r="B630" s="7"/>
    </row>
    <row r="631" customFormat="false" ht="15.75" hidden="false" customHeight="false" outlineLevel="0" collapsed="false">
      <c r="B631" s="7"/>
    </row>
    <row r="632" customFormat="false" ht="15.75" hidden="false" customHeight="false" outlineLevel="0" collapsed="false">
      <c r="B632" s="7"/>
    </row>
    <row r="633" customFormat="false" ht="15.75" hidden="false" customHeight="false" outlineLevel="0" collapsed="false">
      <c r="B633" s="7"/>
    </row>
    <row r="634" customFormat="false" ht="15.75" hidden="false" customHeight="false" outlineLevel="0" collapsed="false">
      <c r="B634" s="7"/>
    </row>
    <row r="635" customFormat="false" ht="15.75" hidden="false" customHeight="false" outlineLevel="0" collapsed="false">
      <c r="B635" s="7"/>
    </row>
    <row r="636" customFormat="false" ht="15.75" hidden="false" customHeight="false" outlineLevel="0" collapsed="false">
      <c r="B636" s="7"/>
    </row>
    <row r="637" customFormat="false" ht="15.75" hidden="false" customHeight="false" outlineLevel="0" collapsed="false">
      <c r="B637" s="7"/>
    </row>
    <row r="638" customFormat="false" ht="15.75" hidden="false" customHeight="false" outlineLevel="0" collapsed="false">
      <c r="B638" s="7"/>
    </row>
    <row r="639" customFormat="false" ht="15.75" hidden="false" customHeight="false" outlineLevel="0" collapsed="false">
      <c r="B639" s="7"/>
    </row>
    <row r="640" customFormat="false" ht="15.75" hidden="false" customHeight="false" outlineLevel="0" collapsed="false">
      <c r="B640" s="7"/>
    </row>
    <row r="641" customFormat="false" ht="15.75" hidden="false" customHeight="false" outlineLevel="0" collapsed="false">
      <c r="B641" s="7"/>
    </row>
    <row r="642" customFormat="false" ht="15.75" hidden="false" customHeight="false" outlineLevel="0" collapsed="false">
      <c r="B642" s="7"/>
    </row>
    <row r="643" customFormat="false" ht="15.75" hidden="false" customHeight="false" outlineLevel="0" collapsed="false">
      <c r="B643" s="7"/>
    </row>
    <row r="644" customFormat="false" ht="15.75" hidden="false" customHeight="false" outlineLevel="0" collapsed="false">
      <c r="B644" s="7"/>
    </row>
    <row r="645" customFormat="false" ht="15.75" hidden="false" customHeight="false" outlineLevel="0" collapsed="false">
      <c r="B645" s="7"/>
    </row>
    <row r="646" customFormat="false" ht="15.75" hidden="false" customHeight="false" outlineLevel="0" collapsed="false">
      <c r="B646" s="7"/>
    </row>
    <row r="647" customFormat="false" ht="15.75" hidden="false" customHeight="false" outlineLevel="0" collapsed="false">
      <c r="B647" s="7"/>
    </row>
    <row r="648" customFormat="false" ht="15.75" hidden="false" customHeight="false" outlineLevel="0" collapsed="false">
      <c r="B648" s="7"/>
    </row>
    <row r="649" customFormat="false" ht="15.75" hidden="false" customHeight="false" outlineLevel="0" collapsed="false">
      <c r="B649" s="7"/>
    </row>
    <row r="650" customFormat="false" ht="15.75" hidden="false" customHeight="false" outlineLevel="0" collapsed="false">
      <c r="B650" s="7"/>
    </row>
    <row r="651" customFormat="false" ht="15.75" hidden="false" customHeight="false" outlineLevel="0" collapsed="false">
      <c r="B651" s="7"/>
    </row>
    <row r="652" customFormat="false" ht="15.75" hidden="false" customHeight="false" outlineLevel="0" collapsed="false">
      <c r="B652" s="7"/>
    </row>
    <row r="653" customFormat="false" ht="15.75" hidden="false" customHeight="false" outlineLevel="0" collapsed="false">
      <c r="B653" s="7"/>
    </row>
    <row r="654" customFormat="false" ht="15.75" hidden="false" customHeight="false" outlineLevel="0" collapsed="false">
      <c r="B654" s="7"/>
    </row>
    <row r="655" customFormat="false" ht="15.75" hidden="false" customHeight="false" outlineLevel="0" collapsed="false">
      <c r="B655" s="7"/>
    </row>
    <row r="656" customFormat="false" ht="15.75" hidden="false" customHeight="false" outlineLevel="0" collapsed="false">
      <c r="B656" s="7"/>
    </row>
    <row r="657" customFormat="false" ht="15.75" hidden="false" customHeight="false" outlineLevel="0" collapsed="false">
      <c r="B657" s="7"/>
    </row>
    <row r="658" customFormat="false" ht="15.75" hidden="false" customHeight="false" outlineLevel="0" collapsed="false">
      <c r="B658" s="7"/>
    </row>
    <row r="659" customFormat="false" ht="15.75" hidden="false" customHeight="false" outlineLevel="0" collapsed="false">
      <c r="B659" s="7"/>
    </row>
    <row r="660" customFormat="false" ht="15.75" hidden="false" customHeight="false" outlineLevel="0" collapsed="false">
      <c r="B660" s="7"/>
    </row>
    <row r="661" customFormat="false" ht="15.75" hidden="false" customHeight="false" outlineLevel="0" collapsed="false">
      <c r="B661" s="7"/>
    </row>
    <row r="662" customFormat="false" ht="15.75" hidden="false" customHeight="false" outlineLevel="0" collapsed="false">
      <c r="B662" s="7"/>
    </row>
    <row r="663" customFormat="false" ht="15.75" hidden="false" customHeight="false" outlineLevel="0" collapsed="false">
      <c r="B663" s="7"/>
    </row>
    <row r="664" customFormat="false" ht="15.75" hidden="false" customHeight="false" outlineLevel="0" collapsed="false">
      <c r="B664" s="7"/>
    </row>
    <row r="665" customFormat="false" ht="15.75" hidden="false" customHeight="false" outlineLevel="0" collapsed="false">
      <c r="B665" s="7"/>
    </row>
    <row r="666" customFormat="false" ht="15.75" hidden="false" customHeight="false" outlineLevel="0" collapsed="false">
      <c r="B666" s="7"/>
    </row>
    <row r="667" customFormat="false" ht="15.75" hidden="false" customHeight="false" outlineLevel="0" collapsed="false">
      <c r="B667" s="7"/>
    </row>
    <row r="668" customFormat="false" ht="15.75" hidden="false" customHeight="false" outlineLevel="0" collapsed="false">
      <c r="B668" s="7"/>
    </row>
    <row r="669" customFormat="false" ht="15.75" hidden="false" customHeight="false" outlineLevel="0" collapsed="false">
      <c r="B669" s="7"/>
    </row>
    <row r="670" customFormat="false" ht="15.75" hidden="false" customHeight="false" outlineLevel="0" collapsed="false">
      <c r="B670" s="7"/>
    </row>
    <row r="671" customFormat="false" ht="15.75" hidden="false" customHeight="false" outlineLevel="0" collapsed="false">
      <c r="B671" s="7"/>
    </row>
    <row r="672" customFormat="false" ht="15.75" hidden="false" customHeight="false" outlineLevel="0" collapsed="false">
      <c r="B672" s="7"/>
    </row>
    <row r="673" customFormat="false" ht="15.75" hidden="false" customHeight="false" outlineLevel="0" collapsed="false">
      <c r="B673" s="7"/>
    </row>
    <row r="674" customFormat="false" ht="15.75" hidden="false" customHeight="false" outlineLevel="0" collapsed="false">
      <c r="B674" s="7"/>
    </row>
    <row r="675" customFormat="false" ht="15.75" hidden="false" customHeight="false" outlineLevel="0" collapsed="false">
      <c r="B675" s="7"/>
    </row>
    <row r="676" customFormat="false" ht="15.75" hidden="false" customHeight="false" outlineLevel="0" collapsed="false">
      <c r="B676" s="7"/>
    </row>
    <row r="677" customFormat="false" ht="15.75" hidden="false" customHeight="false" outlineLevel="0" collapsed="false">
      <c r="B677" s="7"/>
    </row>
    <row r="678" customFormat="false" ht="15.75" hidden="false" customHeight="false" outlineLevel="0" collapsed="false">
      <c r="B678" s="7"/>
    </row>
    <row r="679" customFormat="false" ht="15.75" hidden="false" customHeight="false" outlineLevel="0" collapsed="false">
      <c r="B679" s="7"/>
    </row>
    <row r="680" customFormat="false" ht="15.75" hidden="false" customHeight="false" outlineLevel="0" collapsed="false">
      <c r="B680" s="7"/>
    </row>
    <row r="681" customFormat="false" ht="15.75" hidden="false" customHeight="false" outlineLevel="0" collapsed="false">
      <c r="B681" s="7"/>
    </row>
    <row r="682" customFormat="false" ht="15.75" hidden="false" customHeight="false" outlineLevel="0" collapsed="false">
      <c r="B682" s="7"/>
    </row>
    <row r="683" customFormat="false" ht="15.75" hidden="false" customHeight="false" outlineLevel="0" collapsed="false">
      <c r="B683" s="7"/>
    </row>
    <row r="684" customFormat="false" ht="15.75" hidden="false" customHeight="false" outlineLevel="0" collapsed="false">
      <c r="B684" s="7"/>
    </row>
    <row r="685" customFormat="false" ht="15.75" hidden="false" customHeight="false" outlineLevel="0" collapsed="false">
      <c r="B685" s="7"/>
    </row>
    <row r="686" customFormat="false" ht="15.75" hidden="false" customHeight="false" outlineLevel="0" collapsed="false">
      <c r="B686" s="7"/>
    </row>
    <row r="687" customFormat="false" ht="15.75" hidden="false" customHeight="false" outlineLevel="0" collapsed="false">
      <c r="B687" s="7"/>
    </row>
    <row r="688" customFormat="false" ht="15.75" hidden="false" customHeight="false" outlineLevel="0" collapsed="false">
      <c r="B688" s="7"/>
    </row>
    <row r="689" customFormat="false" ht="15.75" hidden="false" customHeight="false" outlineLevel="0" collapsed="false">
      <c r="B689" s="7"/>
    </row>
    <row r="690" customFormat="false" ht="15.75" hidden="false" customHeight="false" outlineLevel="0" collapsed="false">
      <c r="B690" s="7"/>
    </row>
    <row r="691" customFormat="false" ht="15.75" hidden="false" customHeight="false" outlineLevel="0" collapsed="false">
      <c r="B691" s="7"/>
    </row>
    <row r="692" customFormat="false" ht="15.75" hidden="false" customHeight="false" outlineLevel="0" collapsed="false">
      <c r="B692" s="7"/>
    </row>
    <row r="693" customFormat="false" ht="15.75" hidden="false" customHeight="false" outlineLevel="0" collapsed="false">
      <c r="B693" s="7"/>
    </row>
    <row r="694" customFormat="false" ht="15.75" hidden="false" customHeight="false" outlineLevel="0" collapsed="false">
      <c r="B694" s="7"/>
    </row>
    <row r="695" customFormat="false" ht="15.75" hidden="false" customHeight="false" outlineLevel="0" collapsed="false">
      <c r="B695" s="7"/>
    </row>
    <row r="696" customFormat="false" ht="15.75" hidden="false" customHeight="false" outlineLevel="0" collapsed="false">
      <c r="B696" s="7"/>
    </row>
    <row r="697" customFormat="false" ht="15.75" hidden="false" customHeight="false" outlineLevel="0" collapsed="false">
      <c r="B697" s="7"/>
    </row>
    <row r="698" customFormat="false" ht="15.75" hidden="false" customHeight="false" outlineLevel="0" collapsed="false">
      <c r="B698" s="7"/>
    </row>
    <row r="699" customFormat="false" ht="15.75" hidden="false" customHeight="false" outlineLevel="0" collapsed="false">
      <c r="B699" s="7"/>
    </row>
    <row r="700" customFormat="false" ht="15.75" hidden="false" customHeight="false" outlineLevel="0" collapsed="false">
      <c r="B700" s="7"/>
    </row>
    <row r="701" customFormat="false" ht="15.75" hidden="false" customHeight="false" outlineLevel="0" collapsed="false">
      <c r="B701" s="7"/>
    </row>
    <row r="702" customFormat="false" ht="15.75" hidden="false" customHeight="false" outlineLevel="0" collapsed="false">
      <c r="B702" s="7"/>
    </row>
    <row r="703" customFormat="false" ht="15.75" hidden="false" customHeight="false" outlineLevel="0" collapsed="false">
      <c r="B703" s="7"/>
    </row>
    <row r="704" customFormat="false" ht="15.75" hidden="false" customHeight="false" outlineLevel="0" collapsed="false">
      <c r="B704" s="7"/>
    </row>
    <row r="705" customFormat="false" ht="15.75" hidden="false" customHeight="false" outlineLevel="0" collapsed="false">
      <c r="B705" s="7"/>
    </row>
    <row r="706" customFormat="false" ht="15.75" hidden="false" customHeight="false" outlineLevel="0" collapsed="false">
      <c r="B706" s="7"/>
    </row>
    <row r="707" customFormat="false" ht="15.75" hidden="false" customHeight="false" outlineLevel="0" collapsed="false">
      <c r="B707" s="7"/>
    </row>
    <row r="708" customFormat="false" ht="15.75" hidden="false" customHeight="false" outlineLevel="0" collapsed="false">
      <c r="B708" s="7"/>
    </row>
    <row r="709" customFormat="false" ht="15.75" hidden="false" customHeight="false" outlineLevel="0" collapsed="false">
      <c r="B709" s="7"/>
    </row>
    <row r="710" customFormat="false" ht="15.75" hidden="false" customHeight="false" outlineLevel="0" collapsed="false">
      <c r="B710" s="7"/>
    </row>
    <row r="711" customFormat="false" ht="15.75" hidden="false" customHeight="false" outlineLevel="0" collapsed="false">
      <c r="B711" s="7"/>
    </row>
    <row r="712" customFormat="false" ht="15.75" hidden="false" customHeight="false" outlineLevel="0" collapsed="false">
      <c r="B712" s="7"/>
    </row>
    <row r="713" customFormat="false" ht="15.75" hidden="false" customHeight="false" outlineLevel="0" collapsed="false">
      <c r="B713" s="7"/>
    </row>
    <row r="714" customFormat="false" ht="15.75" hidden="false" customHeight="false" outlineLevel="0" collapsed="false">
      <c r="B714" s="7"/>
    </row>
    <row r="715" customFormat="false" ht="15.75" hidden="false" customHeight="false" outlineLevel="0" collapsed="false">
      <c r="B715" s="7"/>
    </row>
    <row r="716" customFormat="false" ht="15.75" hidden="false" customHeight="false" outlineLevel="0" collapsed="false">
      <c r="B716" s="7"/>
    </row>
    <row r="717" customFormat="false" ht="15.75" hidden="false" customHeight="false" outlineLevel="0" collapsed="false">
      <c r="B717" s="7"/>
    </row>
    <row r="718" customFormat="false" ht="15.75" hidden="false" customHeight="false" outlineLevel="0" collapsed="false">
      <c r="B718" s="7"/>
    </row>
    <row r="719" customFormat="false" ht="15.75" hidden="false" customHeight="false" outlineLevel="0" collapsed="false">
      <c r="B719" s="7"/>
    </row>
    <row r="720" customFormat="false" ht="15.75" hidden="false" customHeight="false" outlineLevel="0" collapsed="false">
      <c r="B720" s="7"/>
    </row>
    <row r="721" customFormat="false" ht="15.75" hidden="false" customHeight="false" outlineLevel="0" collapsed="false">
      <c r="B721" s="7"/>
    </row>
    <row r="722" customFormat="false" ht="15.75" hidden="false" customHeight="false" outlineLevel="0" collapsed="false">
      <c r="B722" s="7"/>
    </row>
    <row r="723" customFormat="false" ht="15.75" hidden="false" customHeight="false" outlineLevel="0" collapsed="false">
      <c r="B723" s="7"/>
    </row>
    <row r="724" customFormat="false" ht="15.75" hidden="false" customHeight="false" outlineLevel="0" collapsed="false">
      <c r="B724" s="7"/>
    </row>
    <row r="725" customFormat="false" ht="15.75" hidden="false" customHeight="false" outlineLevel="0" collapsed="false">
      <c r="B725" s="7"/>
    </row>
    <row r="726" customFormat="false" ht="15.75" hidden="false" customHeight="false" outlineLevel="0" collapsed="false">
      <c r="B726" s="7"/>
    </row>
    <row r="727" customFormat="false" ht="15.75" hidden="false" customHeight="false" outlineLevel="0" collapsed="false">
      <c r="B727" s="7"/>
    </row>
    <row r="728" customFormat="false" ht="15.75" hidden="false" customHeight="false" outlineLevel="0" collapsed="false">
      <c r="B728" s="7"/>
    </row>
    <row r="729" customFormat="false" ht="15.75" hidden="false" customHeight="false" outlineLevel="0" collapsed="false">
      <c r="B729" s="7"/>
    </row>
    <row r="730" customFormat="false" ht="15.75" hidden="false" customHeight="false" outlineLevel="0" collapsed="false">
      <c r="B730" s="7"/>
    </row>
    <row r="731" customFormat="false" ht="15.75" hidden="false" customHeight="false" outlineLevel="0" collapsed="false">
      <c r="B731" s="7"/>
    </row>
    <row r="732" customFormat="false" ht="15.75" hidden="false" customHeight="false" outlineLevel="0" collapsed="false">
      <c r="B732" s="7"/>
    </row>
    <row r="733" customFormat="false" ht="15.75" hidden="false" customHeight="false" outlineLevel="0" collapsed="false">
      <c r="B733" s="7"/>
    </row>
    <row r="734" customFormat="false" ht="15.75" hidden="false" customHeight="false" outlineLevel="0" collapsed="false">
      <c r="B734" s="7"/>
    </row>
    <row r="735" customFormat="false" ht="15.75" hidden="false" customHeight="false" outlineLevel="0" collapsed="false">
      <c r="B735" s="7"/>
    </row>
    <row r="736" customFormat="false" ht="15.75" hidden="false" customHeight="false" outlineLevel="0" collapsed="false">
      <c r="B736" s="7"/>
    </row>
    <row r="737" customFormat="false" ht="15.75" hidden="false" customHeight="false" outlineLevel="0" collapsed="false">
      <c r="B737" s="7"/>
    </row>
    <row r="738" customFormat="false" ht="15.75" hidden="false" customHeight="false" outlineLevel="0" collapsed="false">
      <c r="B738" s="7"/>
    </row>
    <row r="739" customFormat="false" ht="15.75" hidden="false" customHeight="false" outlineLevel="0" collapsed="false">
      <c r="B739" s="7"/>
    </row>
    <row r="740" customFormat="false" ht="15.75" hidden="false" customHeight="false" outlineLevel="0" collapsed="false">
      <c r="B740" s="7"/>
    </row>
    <row r="741" customFormat="false" ht="15.75" hidden="false" customHeight="false" outlineLevel="0" collapsed="false">
      <c r="B741" s="7"/>
    </row>
    <row r="742" customFormat="false" ht="15.75" hidden="false" customHeight="false" outlineLevel="0" collapsed="false">
      <c r="B742" s="7"/>
    </row>
    <row r="743" customFormat="false" ht="15.75" hidden="false" customHeight="false" outlineLevel="0" collapsed="false">
      <c r="B743" s="7"/>
    </row>
    <row r="744" customFormat="false" ht="15.75" hidden="false" customHeight="false" outlineLevel="0" collapsed="false">
      <c r="B744" s="7"/>
    </row>
    <row r="745" customFormat="false" ht="15.75" hidden="false" customHeight="false" outlineLevel="0" collapsed="false">
      <c r="B745" s="7"/>
    </row>
    <row r="746" customFormat="false" ht="15.75" hidden="false" customHeight="false" outlineLevel="0" collapsed="false">
      <c r="B746" s="7"/>
    </row>
    <row r="747" customFormat="false" ht="15.75" hidden="false" customHeight="false" outlineLevel="0" collapsed="false">
      <c r="B747" s="7"/>
    </row>
    <row r="748" customFormat="false" ht="15.75" hidden="false" customHeight="false" outlineLevel="0" collapsed="false">
      <c r="B748" s="7"/>
    </row>
    <row r="749" customFormat="false" ht="15.75" hidden="false" customHeight="false" outlineLevel="0" collapsed="false">
      <c r="B749" s="7"/>
    </row>
    <row r="750" customFormat="false" ht="15.75" hidden="false" customHeight="false" outlineLevel="0" collapsed="false">
      <c r="B750" s="7"/>
    </row>
    <row r="751" customFormat="false" ht="15.75" hidden="false" customHeight="false" outlineLevel="0" collapsed="false">
      <c r="B751" s="7"/>
    </row>
    <row r="752" customFormat="false" ht="15.75" hidden="false" customHeight="false" outlineLevel="0" collapsed="false">
      <c r="B752" s="7"/>
    </row>
    <row r="753" customFormat="false" ht="15.75" hidden="false" customHeight="false" outlineLevel="0" collapsed="false">
      <c r="B753" s="7"/>
    </row>
    <row r="754" customFormat="false" ht="15.75" hidden="false" customHeight="false" outlineLevel="0" collapsed="false">
      <c r="B754" s="7"/>
    </row>
    <row r="755" customFormat="false" ht="15.75" hidden="false" customHeight="false" outlineLevel="0" collapsed="false">
      <c r="B755" s="7"/>
    </row>
    <row r="756" customFormat="false" ht="15.75" hidden="false" customHeight="false" outlineLevel="0" collapsed="false">
      <c r="B756" s="7"/>
    </row>
    <row r="757" customFormat="false" ht="15.75" hidden="false" customHeight="false" outlineLevel="0" collapsed="false">
      <c r="B757" s="7"/>
    </row>
    <row r="758" customFormat="false" ht="15.75" hidden="false" customHeight="false" outlineLevel="0" collapsed="false">
      <c r="B758" s="7"/>
    </row>
    <row r="759" customFormat="false" ht="15.75" hidden="false" customHeight="false" outlineLevel="0" collapsed="false">
      <c r="B759" s="7"/>
    </row>
    <row r="760" customFormat="false" ht="15.75" hidden="false" customHeight="false" outlineLevel="0" collapsed="false">
      <c r="B760" s="7"/>
    </row>
    <row r="761" customFormat="false" ht="15.75" hidden="false" customHeight="false" outlineLevel="0" collapsed="false">
      <c r="B761" s="7"/>
    </row>
    <row r="762" customFormat="false" ht="15.75" hidden="false" customHeight="false" outlineLevel="0" collapsed="false">
      <c r="B762" s="7"/>
    </row>
    <row r="763" customFormat="false" ht="15.75" hidden="false" customHeight="false" outlineLevel="0" collapsed="false">
      <c r="B763" s="7"/>
    </row>
    <row r="764" customFormat="false" ht="15.75" hidden="false" customHeight="false" outlineLevel="0" collapsed="false">
      <c r="B764" s="7"/>
    </row>
    <row r="765" customFormat="false" ht="15.75" hidden="false" customHeight="false" outlineLevel="0" collapsed="false">
      <c r="B765" s="7"/>
    </row>
    <row r="766" customFormat="false" ht="15.75" hidden="false" customHeight="false" outlineLevel="0" collapsed="false">
      <c r="B766" s="7"/>
    </row>
    <row r="767" customFormat="false" ht="15.75" hidden="false" customHeight="false" outlineLevel="0" collapsed="false">
      <c r="B767" s="7"/>
    </row>
    <row r="768" customFormat="false" ht="15.75" hidden="false" customHeight="false" outlineLevel="0" collapsed="false">
      <c r="B768" s="7"/>
    </row>
    <row r="769" customFormat="false" ht="15.75" hidden="false" customHeight="false" outlineLevel="0" collapsed="false">
      <c r="B769" s="7"/>
    </row>
    <row r="770" customFormat="false" ht="15.75" hidden="false" customHeight="false" outlineLevel="0" collapsed="false">
      <c r="B770" s="7"/>
    </row>
    <row r="771" customFormat="false" ht="15.75" hidden="false" customHeight="false" outlineLevel="0" collapsed="false">
      <c r="B771" s="7"/>
    </row>
    <row r="772" customFormat="false" ht="15.75" hidden="false" customHeight="false" outlineLevel="0" collapsed="false">
      <c r="B772" s="7"/>
    </row>
    <row r="773" customFormat="false" ht="15.75" hidden="false" customHeight="false" outlineLevel="0" collapsed="false">
      <c r="B773" s="7"/>
    </row>
    <row r="774" customFormat="false" ht="15.75" hidden="false" customHeight="false" outlineLevel="0" collapsed="false">
      <c r="B774" s="7"/>
    </row>
    <row r="775" customFormat="false" ht="15.75" hidden="false" customHeight="false" outlineLevel="0" collapsed="false">
      <c r="B775" s="7"/>
    </row>
    <row r="776" customFormat="false" ht="15.75" hidden="false" customHeight="false" outlineLevel="0" collapsed="false">
      <c r="B776" s="7"/>
    </row>
    <row r="777" customFormat="false" ht="15.75" hidden="false" customHeight="false" outlineLevel="0" collapsed="false">
      <c r="B777" s="7"/>
    </row>
    <row r="778" customFormat="false" ht="15.75" hidden="false" customHeight="false" outlineLevel="0" collapsed="false">
      <c r="B778" s="7"/>
    </row>
    <row r="779" customFormat="false" ht="15.75" hidden="false" customHeight="false" outlineLevel="0" collapsed="false">
      <c r="B779" s="7"/>
    </row>
    <row r="780" customFormat="false" ht="15.75" hidden="false" customHeight="false" outlineLevel="0" collapsed="false">
      <c r="B780" s="7"/>
    </row>
    <row r="781" customFormat="false" ht="15.75" hidden="false" customHeight="false" outlineLevel="0" collapsed="false">
      <c r="B781" s="7"/>
    </row>
    <row r="782" customFormat="false" ht="15.75" hidden="false" customHeight="false" outlineLevel="0" collapsed="false">
      <c r="B782" s="7"/>
    </row>
    <row r="783" customFormat="false" ht="15.75" hidden="false" customHeight="false" outlineLevel="0" collapsed="false">
      <c r="B783" s="7"/>
    </row>
    <row r="784" customFormat="false" ht="15.75" hidden="false" customHeight="false" outlineLevel="0" collapsed="false">
      <c r="B784" s="7"/>
    </row>
    <row r="785" customFormat="false" ht="15.75" hidden="false" customHeight="false" outlineLevel="0" collapsed="false">
      <c r="B785" s="7"/>
    </row>
    <row r="786" customFormat="false" ht="15.75" hidden="false" customHeight="false" outlineLevel="0" collapsed="false">
      <c r="B786" s="7"/>
    </row>
    <row r="787" customFormat="false" ht="15.75" hidden="false" customHeight="false" outlineLevel="0" collapsed="false">
      <c r="B787" s="7"/>
    </row>
    <row r="788" customFormat="false" ht="15.75" hidden="false" customHeight="false" outlineLevel="0" collapsed="false">
      <c r="B788" s="7"/>
    </row>
    <row r="789" customFormat="false" ht="15.75" hidden="false" customHeight="false" outlineLevel="0" collapsed="false">
      <c r="B789" s="7"/>
    </row>
    <row r="790" customFormat="false" ht="15.75" hidden="false" customHeight="false" outlineLevel="0" collapsed="false">
      <c r="B790" s="7"/>
    </row>
    <row r="791" customFormat="false" ht="15.75" hidden="false" customHeight="false" outlineLevel="0" collapsed="false">
      <c r="B791" s="7"/>
    </row>
    <row r="792" customFormat="false" ht="15.75" hidden="false" customHeight="false" outlineLevel="0" collapsed="false">
      <c r="B792" s="7"/>
    </row>
    <row r="793" customFormat="false" ht="15.75" hidden="false" customHeight="false" outlineLevel="0" collapsed="false">
      <c r="B793" s="7"/>
    </row>
    <row r="794" customFormat="false" ht="15.75" hidden="false" customHeight="false" outlineLevel="0" collapsed="false">
      <c r="B794" s="7"/>
    </row>
    <row r="795" customFormat="false" ht="15.75" hidden="false" customHeight="false" outlineLevel="0" collapsed="false">
      <c r="B795" s="7"/>
    </row>
    <row r="796" customFormat="false" ht="15.75" hidden="false" customHeight="false" outlineLevel="0" collapsed="false">
      <c r="B796" s="7"/>
    </row>
    <row r="797" customFormat="false" ht="15.75" hidden="false" customHeight="false" outlineLevel="0" collapsed="false">
      <c r="B797" s="7"/>
    </row>
    <row r="798" customFormat="false" ht="15.75" hidden="false" customHeight="false" outlineLevel="0" collapsed="false">
      <c r="B798" s="7"/>
    </row>
    <row r="799" customFormat="false" ht="15.75" hidden="false" customHeight="false" outlineLevel="0" collapsed="false">
      <c r="B799" s="7"/>
    </row>
    <row r="800" customFormat="false" ht="15.75" hidden="false" customHeight="false" outlineLevel="0" collapsed="false">
      <c r="B800" s="7"/>
    </row>
    <row r="801" customFormat="false" ht="15.75" hidden="false" customHeight="false" outlineLevel="0" collapsed="false">
      <c r="B801" s="7"/>
    </row>
    <row r="802" customFormat="false" ht="15.75" hidden="false" customHeight="false" outlineLevel="0" collapsed="false">
      <c r="B802" s="7"/>
    </row>
    <row r="803" customFormat="false" ht="15.75" hidden="false" customHeight="false" outlineLevel="0" collapsed="false">
      <c r="B803" s="7"/>
    </row>
    <row r="804" customFormat="false" ht="15.75" hidden="false" customHeight="false" outlineLevel="0" collapsed="false">
      <c r="B804" s="7"/>
    </row>
    <row r="805" customFormat="false" ht="15.75" hidden="false" customHeight="false" outlineLevel="0" collapsed="false">
      <c r="B805" s="7"/>
    </row>
    <row r="806" customFormat="false" ht="15.75" hidden="false" customHeight="false" outlineLevel="0" collapsed="false">
      <c r="B806" s="7"/>
    </row>
    <row r="807" customFormat="false" ht="15.75" hidden="false" customHeight="false" outlineLevel="0" collapsed="false">
      <c r="B807" s="7"/>
    </row>
    <row r="808" customFormat="false" ht="15.75" hidden="false" customHeight="false" outlineLevel="0" collapsed="false">
      <c r="B808" s="7"/>
    </row>
    <row r="809" customFormat="false" ht="15.75" hidden="false" customHeight="false" outlineLevel="0" collapsed="false">
      <c r="B809" s="7"/>
    </row>
    <row r="810" customFormat="false" ht="15.75" hidden="false" customHeight="false" outlineLevel="0" collapsed="false">
      <c r="B810" s="7"/>
    </row>
    <row r="811" customFormat="false" ht="15.75" hidden="false" customHeight="false" outlineLevel="0" collapsed="false">
      <c r="B811" s="7"/>
    </row>
    <row r="812" customFormat="false" ht="15.75" hidden="false" customHeight="false" outlineLevel="0" collapsed="false">
      <c r="B812" s="7"/>
    </row>
    <row r="813" customFormat="false" ht="15.75" hidden="false" customHeight="false" outlineLevel="0" collapsed="false">
      <c r="B813" s="7"/>
    </row>
    <row r="814" customFormat="false" ht="15.75" hidden="false" customHeight="false" outlineLevel="0" collapsed="false">
      <c r="B814" s="7"/>
    </row>
    <row r="815" customFormat="false" ht="15.75" hidden="false" customHeight="false" outlineLevel="0" collapsed="false">
      <c r="B815" s="7"/>
    </row>
    <row r="816" customFormat="false" ht="15.75" hidden="false" customHeight="false" outlineLevel="0" collapsed="false">
      <c r="B816" s="7"/>
    </row>
    <row r="817" customFormat="false" ht="15.75" hidden="false" customHeight="false" outlineLevel="0" collapsed="false">
      <c r="B817" s="7"/>
    </row>
    <row r="818" customFormat="false" ht="15.75" hidden="false" customHeight="false" outlineLevel="0" collapsed="false">
      <c r="B818" s="7"/>
    </row>
    <row r="819" customFormat="false" ht="15.75" hidden="false" customHeight="false" outlineLevel="0" collapsed="false">
      <c r="B819" s="7"/>
    </row>
    <row r="820" customFormat="false" ht="15.75" hidden="false" customHeight="false" outlineLevel="0" collapsed="false">
      <c r="B820" s="7"/>
    </row>
    <row r="821" customFormat="false" ht="15.75" hidden="false" customHeight="false" outlineLevel="0" collapsed="false">
      <c r="B821" s="7"/>
    </row>
    <row r="822" customFormat="false" ht="15.75" hidden="false" customHeight="false" outlineLevel="0" collapsed="false">
      <c r="B822" s="7"/>
    </row>
    <row r="823" customFormat="false" ht="15.75" hidden="false" customHeight="false" outlineLevel="0" collapsed="false">
      <c r="B823" s="7"/>
    </row>
    <row r="824" customFormat="false" ht="15.75" hidden="false" customHeight="false" outlineLevel="0" collapsed="false">
      <c r="B824" s="7"/>
    </row>
    <row r="825" customFormat="false" ht="15.75" hidden="false" customHeight="false" outlineLevel="0" collapsed="false">
      <c r="B825" s="7"/>
    </row>
    <row r="826" customFormat="false" ht="15.75" hidden="false" customHeight="false" outlineLevel="0" collapsed="false">
      <c r="B826" s="7"/>
    </row>
    <row r="827" customFormat="false" ht="15.75" hidden="false" customHeight="false" outlineLevel="0" collapsed="false">
      <c r="B827" s="7"/>
    </row>
    <row r="828" customFormat="false" ht="15.75" hidden="false" customHeight="false" outlineLevel="0" collapsed="false">
      <c r="B828" s="7"/>
    </row>
    <row r="829" customFormat="false" ht="15.75" hidden="false" customHeight="false" outlineLevel="0" collapsed="false">
      <c r="B829" s="7"/>
    </row>
    <row r="830" customFormat="false" ht="15.75" hidden="false" customHeight="false" outlineLevel="0" collapsed="false">
      <c r="B830" s="7"/>
    </row>
    <row r="831" customFormat="false" ht="15.75" hidden="false" customHeight="false" outlineLevel="0" collapsed="false">
      <c r="B831" s="7"/>
    </row>
    <row r="832" customFormat="false" ht="15.75" hidden="false" customHeight="false" outlineLevel="0" collapsed="false">
      <c r="B832" s="7"/>
    </row>
    <row r="833" customFormat="false" ht="15.75" hidden="false" customHeight="false" outlineLevel="0" collapsed="false">
      <c r="B833" s="7"/>
    </row>
    <row r="834" customFormat="false" ht="15.75" hidden="false" customHeight="false" outlineLevel="0" collapsed="false">
      <c r="B834" s="7"/>
    </row>
    <row r="835" customFormat="false" ht="15.75" hidden="false" customHeight="false" outlineLevel="0" collapsed="false">
      <c r="B835" s="7"/>
    </row>
    <row r="836" customFormat="false" ht="15.75" hidden="false" customHeight="false" outlineLevel="0" collapsed="false">
      <c r="B836" s="7"/>
    </row>
    <row r="837" customFormat="false" ht="15.75" hidden="false" customHeight="false" outlineLevel="0" collapsed="false">
      <c r="B837" s="7"/>
    </row>
    <row r="838" customFormat="false" ht="15.75" hidden="false" customHeight="false" outlineLevel="0" collapsed="false">
      <c r="B838" s="7"/>
    </row>
    <row r="839" customFormat="false" ht="15.75" hidden="false" customHeight="false" outlineLevel="0" collapsed="false">
      <c r="B839" s="7"/>
    </row>
    <row r="840" customFormat="false" ht="15.75" hidden="false" customHeight="false" outlineLevel="0" collapsed="false">
      <c r="B840" s="7"/>
    </row>
    <row r="841" customFormat="false" ht="15.75" hidden="false" customHeight="false" outlineLevel="0" collapsed="false">
      <c r="B841" s="7"/>
    </row>
    <row r="842" customFormat="false" ht="15.75" hidden="false" customHeight="false" outlineLevel="0" collapsed="false">
      <c r="B842" s="7"/>
    </row>
    <row r="843" customFormat="false" ht="15.75" hidden="false" customHeight="false" outlineLevel="0" collapsed="false">
      <c r="B843" s="7"/>
    </row>
    <row r="844" customFormat="false" ht="15.75" hidden="false" customHeight="false" outlineLevel="0" collapsed="false">
      <c r="B844" s="7"/>
    </row>
    <row r="845" customFormat="false" ht="15.75" hidden="false" customHeight="false" outlineLevel="0" collapsed="false">
      <c r="B845" s="7"/>
    </row>
    <row r="846" customFormat="false" ht="15.75" hidden="false" customHeight="false" outlineLevel="0" collapsed="false">
      <c r="B846" s="7"/>
    </row>
    <row r="847" customFormat="false" ht="15.75" hidden="false" customHeight="false" outlineLevel="0" collapsed="false">
      <c r="B847" s="7"/>
    </row>
    <row r="848" customFormat="false" ht="15.75" hidden="false" customHeight="false" outlineLevel="0" collapsed="false">
      <c r="B848" s="7"/>
    </row>
    <row r="849" customFormat="false" ht="15.75" hidden="false" customHeight="false" outlineLevel="0" collapsed="false">
      <c r="B849" s="7"/>
    </row>
    <row r="850" customFormat="false" ht="15.75" hidden="false" customHeight="false" outlineLevel="0" collapsed="false">
      <c r="B850" s="7"/>
    </row>
    <row r="851" customFormat="false" ht="15.75" hidden="false" customHeight="false" outlineLevel="0" collapsed="false">
      <c r="B851" s="7"/>
    </row>
    <row r="852" customFormat="false" ht="15.75" hidden="false" customHeight="false" outlineLevel="0" collapsed="false">
      <c r="B852" s="7"/>
    </row>
    <row r="853" customFormat="false" ht="15.75" hidden="false" customHeight="false" outlineLevel="0" collapsed="false">
      <c r="B853" s="7"/>
    </row>
    <row r="854" customFormat="false" ht="15.75" hidden="false" customHeight="false" outlineLevel="0" collapsed="false">
      <c r="B854" s="7"/>
    </row>
    <row r="855" customFormat="false" ht="15.75" hidden="false" customHeight="false" outlineLevel="0" collapsed="false">
      <c r="B855" s="7"/>
    </row>
    <row r="856" customFormat="false" ht="15.75" hidden="false" customHeight="false" outlineLevel="0" collapsed="false">
      <c r="B856" s="7"/>
    </row>
    <row r="857" customFormat="false" ht="15.75" hidden="false" customHeight="false" outlineLevel="0" collapsed="false">
      <c r="B857" s="7"/>
    </row>
    <row r="858" customFormat="false" ht="15.75" hidden="false" customHeight="false" outlineLevel="0" collapsed="false">
      <c r="B858" s="7"/>
    </row>
    <row r="859" customFormat="false" ht="15.75" hidden="false" customHeight="false" outlineLevel="0" collapsed="false">
      <c r="B859" s="7"/>
    </row>
    <row r="860" customFormat="false" ht="15.75" hidden="false" customHeight="false" outlineLevel="0" collapsed="false">
      <c r="B860" s="7"/>
    </row>
    <row r="861" customFormat="false" ht="15.75" hidden="false" customHeight="false" outlineLevel="0" collapsed="false">
      <c r="B861" s="7"/>
    </row>
    <row r="862" customFormat="false" ht="15.75" hidden="false" customHeight="false" outlineLevel="0" collapsed="false">
      <c r="B862" s="7"/>
    </row>
    <row r="863" customFormat="false" ht="15.75" hidden="false" customHeight="false" outlineLevel="0" collapsed="false">
      <c r="B863" s="7"/>
    </row>
    <row r="864" customFormat="false" ht="15.75" hidden="false" customHeight="false" outlineLevel="0" collapsed="false">
      <c r="B864" s="7"/>
    </row>
    <row r="865" customFormat="false" ht="15.75" hidden="false" customHeight="false" outlineLevel="0" collapsed="false">
      <c r="B865" s="7"/>
    </row>
    <row r="866" customFormat="false" ht="15.75" hidden="false" customHeight="false" outlineLevel="0" collapsed="false">
      <c r="B866" s="7"/>
    </row>
    <row r="867" customFormat="false" ht="15.75" hidden="false" customHeight="false" outlineLevel="0" collapsed="false">
      <c r="B867" s="7"/>
    </row>
    <row r="868" customFormat="false" ht="15.75" hidden="false" customHeight="false" outlineLevel="0" collapsed="false">
      <c r="B868" s="7"/>
    </row>
    <row r="869" customFormat="false" ht="15.75" hidden="false" customHeight="false" outlineLevel="0" collapsed="false">
      <c r="B869" s="7"/>
    </row>
    <row r="870" customFormat="false" ht="15.75" hidden="false" customHeight="false" outlineLevel="0" collapsed="false">
      <c r="B870" s="7"/>
    </row>
    <row r="871" customFormat="false" ht="15.75" hidden="false" customHeight="false" outlineLevel="0" collapsed="false">
      <c r="B871" s="7"/>
    </row>
    <row r="872" customFormat="false" ht="15.75" hidden="false" customHeight="false" outlineLevel="0" collapsed="false">
      <c r="B872" s="7"/>
    </row>
    <row r="873" customFormat="false" ht="15.75" hidden="false" customHeight="false" outlineLevel="0" collapsed="false">
      <c r="B873" s="7"/>
    </row>
    <row r="874" customFormat="false" ht="15.75" hidden="false" customHeight="false" outlineLevel="0" collapsed="false">
      <c r="B874" s="7"/>
    </row>
    <row r="875" customFormat="false" ht="15.75" hidden="false" customHeight="false" outlineLevel="0" collapsed="false">
      <c r="B875" s="7"/>
    </row>
    <row r="876" customFormat="false" ht="15.75" hidden="false" customHeight="false" outlineLevel="0" collapsed="false">
      <c r="B876" s="7"/>
    </row>
    <row r="877" customFormat="false" ht="15.75" hidden="false" customHeight="false" outlineLevel="0" collapsed="false">
      <c r="B877" s="7"/>
    </row>
    <row r="878" customFormat="false" ht="15.75" hidden="false" customHeight="false" outlineLevel="0" collapsed="false">
      <c r="B878" s="7"/>
    </row>
    <row r="879" customFormat="false" ht="15.75" hidden="false" customHeight="false" outlineLevel="0" collapsed="false">
      <c r="B879" s="7"/>
    </row>
    <row r="880" customFormat="false" ht="15.75" hidden="false" customHeight="false" outlineLevel="0" collapsed="false">
      <c r="B880" s="7"/>
    </row>
    <row r="881" customFormat="false" ht="15.75" hidden="false" customHeight="false" outlineLevel="0" collapsed="false">
      <c r="B881" s="7"/>
    </row>
    <row r="882" customFormat="false" ht="15.75" hidden="false" customHeight="false" outlineLevel="0" collapsed="false">
      <c r="B882" s="7"/>
    </row>
    <row r="883" customFormat="false" ht="15.75" hidden="false" customHeight="false" outlineLevel="0" collapsed="false">
      <c r="B883" s="7"/>
    </row>
    <row r="884" customFormat="false" ht="15.75" hidden="false" customHeight="false" outlineLevel="0" collapsed="false">
      <c r="B884" s="7"/>
    </row>
    <row r="885" customFormat="false" ht="15.75" hidden="false" customHeight="false" outlineLevel="0" collapsed="false">
      <c r="B885" s="7"/>
    </row>
    <row r="886" customFormat="false" ht="15.75" hidden="false" customHeight="false" outlineLevel="0" collapsed="false">
      <c r="B886" s="7"/>
    </row>
    <row r="887" customFormat="false" ht="15.75" hidden="false" customHeight="false" outlineLevel="0" collapsed="false">
      <c r="B887" s="7"/>
    </row>
    <row r="888" customFormat="false" ht="15.75" hidden="false" customHeight="false" outlineLevel="0" collapsed="false">
      <c r="B888" s="7"/>
    </row>
    <row r="889" customFormat="false" ht="15.75" hidden="false" customHeight="false" outlineLevel="0" collapsed="false">
      <c r="B889" s="7"/>
    </row>
    <row r="890" customFormat="false" ht="15.75" hidden="false" customHeight="false" outlineLevel="0" collapsed="false">
      <c r="B890" s="7"/>
    </row>
    <row r="891" customFormat="false" ht="15.75" hidden="false" customHeight="false" outlineLevel="0" collapsed="false">
      <c r="B891" s="7"/>
    </row>
    <row r="892" customFormat="false" ht="15.75" hidden="false" customHeight="false" outlineLevel="0" collapsed="false">
      <c r="B892" s="7"/>
    </row>
    <row r="893" customFormat="false" ht="15.75" hidden="false" customHeight="false" outlineLevel="0" collapsed="false">
      <c r="B893" s="7"/>
    </row>
    <row r="894" customFormat="false" ht="15.75" hidden="false" customHeight="false" outlineLevel="0" collapsed="false">
      <c r="B894" s="7"/>
    </row>
    <row r="895" customFormat="false" ht="15.75" hidden="false" customHeight="false" outlineLevel="0" collapsed="false">
      <c r="B895" s="7"/>
    </row>
    <row r="896" customFormat="false" ht="15.75" hidden="false" customHeight="false" outlineLevel="0" collapsed="false">
      <c r="B896" s="7"/>
    </row>
    <row r="897" customFormat="false" ht="15.75" hidden="false" customHeight="false" outlineLevel="0" collapsed="false">
      <c r="B897" s="7"/>
    </row>
    <row r="898" customFormat="false" ht="15.75" hidden="false" customHeight="false" outlineLevel="0" collapsed="false">
      <c r="B898" s="7"/>
    </row>
    <row r="899" customFormat="false" ht="15.75" hidden="false" customHeight="false" outlineLevel="0" collapsed="false">
      <c r="B899" s="7"/>
    </row>
    <row r="900" customFormat="false" ht="15.75" hidden="false" customHeight="false" outlineLevel="0" collapsed="false">
      <c r="B900" s="7"/>
    </row>
    <row r="901" customFormat="false" ht="15.75" hidden="false" customHeight="false" outlineLevel="0" collapsed="false">
      <c r="B901" s="7"/>
    </row>
    <row r="902" customFormat="false" ht="15.75" hidden="false" customHeight="false" outlineLevel="0" collapsed="false">
      <c r="B902" s="7"/>
    </row>
    <row r="903" customFormat="false" ht="15.75" hidden="false" customHeight="false" outlineLevel="0" collapsed="false">
      <c r="B903" s="7"/>
    </row>
    <row r="904" customFormat="false" ht="15.75" hidden="false" customHeight="false" outlineLevel="0" collapsed="false">
      <c r="B904" s="7"/>
    </row>
    <row r="905" customFormat="false" ht="15.75" hidden="false" customHeight="false" outlineLevel="0" collapsed="false">
      <c r="B905" s="7"/>
    </row>
    <row r="906" customFormat="false" ht="15.75" hidden="false" customHeight="false" outlineLevel="0" collapsed="false">
      <c r="B906" s="7"/>
    </row>
    <row r="907" customFormat="false" ht="15.75" hidden="false" customHeight="false" outlineLevel="0" collapsed="false">
      <c r="B907" s="7"/>
    </row>
    <row r="908" customFormat="false" ht="15.75" hidden="false" customHeight="false" outlineLevel="0" collapsed="false">
      <c r="B908" s="7"/>
    </row>
    <row r="909" customFormat="false" ht="15.75" hidden="false" customHeight="false" outlineLevel="0" collapsed="false">
      <c r="B909" s="7"/>
    </row>
    <row r="910" customFormat="false" ht="15.75" hidden="false" customHeight="false" outlineLevel="0" collapsed="false">
      <c r="B910" s="7"/>
    </row>
    <row r="911" customFormat="false" ht="15.75" hidden="false" customHeight="false" outlineLevel="0" collapsed="false">
      <c r="B911" s="7"/>
    </row>
    <row r="912" customFormat="false" ht="15.75" hidden="false" customHeight="false" outlineLevel="0" collapsed="false">
      <c r="B912" s="7"/>
    </row>
    <row r="913" customFormat="false" ht="15.75" hidden="false" customHeight="false" outlineLevel="0" collapsed="false">
      <c r="B913" s="7"/>
    </row>
    <row r="914" customFormat="false" ht="15.75" hidden="false" customHeight="false" outlineLevel="0" collapsed="false">
      <c r="B914" s="7"/>
    </row>
    <row r="915" customFormat="false" ht="15.75" hidden="false" customHeight="false" outlineLevel="0" collapsed="false">
      <c r="B915" s="7"/>
    </row>
    <row r="916" customFormat="false" ht="15.75" hidden="false" customHeight="false" outlineLevel="0" collapsed="false">
      <c r="B916" s="7"/>
    </row>
    <row r="917" customFormat="false" ht="15.75" hidden="false" customHeight="false" outlineLevel="0" collapsed="false">
      <c r="B917" s="7"/>
    </row>
    <row r="918" customFormat="false" ht="15.75" hidden="false" customHeight="false" outlineLevel="0" collapsed="false">
      <c r="B918" s="7"/>
    </row>
    <row r="919" customFormat="false" ht="15.75" hidden="false" customHeight="false" outlineLevel="0" collapsed="false">
      <c r="B919" s="7"/>
    </row>
    <row r="920" customFormat="false" ht="15.75" hidden="false" customHeight="false" outlineLevel="0" collapsed="false">
      <c r="B920" s="7"/>
    </row>
    <row r="921" customFormat="false" ht="15.75" hidden="false" customHeight="false" outlineLevel="0" collapsed="false">
      <c r="B921" s="7"/>
    </row>
    <row r="922" customFormat="false" ht="15.75" hidden="false" customHeight="false" outlineLevel="0" collapsed="false">
      <c r="B922" s="7"/>
    </row>
    <row r="923" customFormat="false" ht="15.75" hidden="false" customHeight="false" outlineLevel="0" collapsed="false">
      <c r="B923" s="7"/>
    </row>
    <row r="924" customFormat="false" ht="15.75" hidden="false" customHeight="false" outlineLevel="0" collapsed="false">
      <c r="B924" s="7"/>
    </row>
    <row r="925" customFormat="false" ht="15.75" hidden="false" customHeight="false" outlineLevel="0" collapsed="false">
      <c r="B925" s="7"/>
    </row>
    <row r="926" customFormat="false" ht="15.75" hidden="false" customHeight="false" outlineLevel="0" collapsed="false">
      <c r="B926" s="7"/>
    </row>
    <row r="927" customFormat="false" ht="15.75" hidden="false" customHeight="false" outlineLevel="0" collapsed="false">
      <c r="B927" s="7"/>
    </row>
    <row r="928" customFormat="false" ht="15.75" hidden="false" customHeight="false" outlineLevel="0" collapsed="false">
      <c r="B928" s="7"/>
    </row>
    <row r="929" customFormat="false" ht="15.75" hidden="false" customHeight="false" outlineLevel="0" collapsed="false">
      <c r="B929" s="7"/>
    </row>
    <row r="930" customFormat="false" ht="15.75" hidden="false" customHeight="false" outlineLevel="0" collapsed="false">
      <c r="B930" s="7"/>
    </row>
    <row r="931" customFormat="false" ht="15.75" hidden="false" customHeight="false" outlineLevel="0" collapsed="false">
      <c r="B931" s="7"/>
    </row>
    <row r="932" customFormat="false" ht="15.75" hidden="false" customHeight="false" outlineLevel="0" collapsed="false">
      <c r="B932" s="7"/>
    </row>
    <row r="933" customFormat="false" ht="15.75" hidden="false" customHeight="false" outlineLevel="0" collapsed="false">
      <c r="B933" s="7"/>
    </row>
    <row r="934" customFormat="false" ht="15.75" hidden="false" customHeight="false" outlineLevel="0" collapsed="false">
      <c r="B934" s="7"/>
    </row>
    <row r="935" customFormat="false" ht="15.75" hidden="false" customHeight="false" outlineLevel="0" collapsed="false">
      <c r="B935" s="7"/>
    </row>
    <row r="936" customFormat="false" ht="15.75" hidden="false" customHeight="false" outlineLevel="0" collapsed="false">
      <c r="B936" s="7"/>
    </row>
    <row r="937" customFormat="false" ht="15.75" hidden="false" customHeight="false" outlineLevel="0" collapsed="false">
      <c r="B937" s="7"/>
    </row>
    <row r="938" customFormat="false" ht="15.75" hidden="false" customHeight="false" outlineLevel="0" collapsed="false">
      <c r="B938" s="7"/>
    </row>
    <row r="939" customFormat="false" ht="15.75" hidden="false" customHeight="false" outlineLevel="0" collapsed="false">
      <c r="B939" s="7"/>
    </row>
    <row r="940" customFormat="false" ht="15.75" hidden="false" customHeight="false" outlineLevel="0" collapsed="false">
      <c r="B940" s="7"/>
    </row>
    <row r="941" customFormat="false" ht="15.75" hidden="false" customHeight="false" outlineLevel="0" collapsed="false">
      <c r="B941" s="7"/>
    </row>
    <row r="942" customFormat="false" ht="15.75" hidden="false" customHeight="false" outlineLevel="0" collapsed="false">
      <c r="B942" s="7"/>
    </row>
    <row r="943" customFormat="false" ht="15.75" hidden="false" customHeight="false" outlineLevel="0" collapsed="false">
      <c r="B943" s="7"/>
    </row>
    <row r="944" customFormat="false" ht="15.75" hidden="false" customHeight="false" outlineLevel="0" collapsed="false">
      <c r="B944" s="7"/>
    </row>
    <row r="945" customFormat="false" ht="15.75" hidden="false" customHeight="false" outlineLevel="0" collapsed="false">
      <c r="B945" s="7"/>
    </row>
    <row r="946" customFormat="false" ht="15.75" hidden="false" customHeight="false" outlineLevel="0" collapsed="false">
      <c r="B946" s="7"/>
    </row>
    <row r="947" customFormat="false" ht="15.75" hidden="false" customHeight="false" outlineLevel="0" collapsed="false">
      <c r="B947" s="7"/>
    </row>
    <row r="948" customFormat="false" ht="15.75" hidden="false" customHeight="false" outlineLevel="0" collapsed="false">
      <c r="B948" s="7"/>
    </row>
    <row r="949" customFormat="false" ht="15.75" hidden="false" customHeight="false" outlineLevel="0" collapsed="false">
      <c r="B949" s="7"/>
    </row>
    <row r="950" customFormat="false" ht="15.75" hidden="false" customHeight="false" outlineLevel="0" collapsed="false">
      <c r="B950" s="7"/>
    </row>
    <row r="951" customFormat="false" ht="15.75" hidden="false" customHeight="false" outlineLevel="0" collapsed="false">
      <c r="B951" s="7"/>
    </row>
    <row r="952" customFormat="false" ht="15.75" hidden="false" customHeight="false" outlineLevel="0" collapsed="false">
      <c r="B952" s="7"/>
    </row>
    <row r="953" customFormat="false" ht="15.75" hidden="false" customHeight="false" outlineLevel="0" collapsed="false">
      <c r="B953" s="7"/>
    </row>
    <row r="954" customFormat="false" ht="15.75" hidden="false" customHeight="false" outlineLevel="0" collapsed="false">
      <c r="B954" s="7"/>
    </row>
    <row r="955" customFormat="false" ht="15.75" hidden="false" customHeight="false" outlineLevel="0" collapsed="false">
      <c r="B955" s="7"/>
    </row>
    <row r="956" customFormat="false" ht="15.75" hidden="false" customHeight="false" outlineLevel="0" collapsed="false">
      <c r="B956" s="7"/>
    </row>
    <row r="957" customFormat="false" ht="15.75" hidden="false" customHeight="false" outlineLevel="0" collapsed="false">
      <c r="B957" s="7"/>
    </row>
    <row r="958" customFormat="false" ht="15.75" hidden="false" customHeight="false" outlineLevel="0" collapsed="false">
      <c r="B958" s="7"/>
    </row>
    <row r="959" customFormat="false" ht="15.75" hidden="false" customHeight="false" outlineLevel="0" collapsed="false">
      <c r="B959" s="7"/>
    </row>
    <row r="960" customFormat="false" ht="15.75" hidden="false" customHeight="false" outlineLevel="0" collapsed="false">
      <c r="B960" s="7"/>
    </row>
    <row r="961" customFormat="false" ht="15.75" hidden="false" customHeight="false" outlineLevel="0" collapsed="false">
      <c r="B961" s="7"/>
    </row>
    <row r="962" customFormat="false" ht="15.75" hidden="false" customHeight="false" outlineLevel="0" collapsed="false">
      <c r="B962" s="7"/>
    </row>
    <row r="963" customFormat="false" ht="15.75" hidden="false" customHeight="false" outlineLevel="0" collapsed="false">
      <c r="B963" s="7"/>
    </row>
    <row r="964" customFormat="false" ht="15.75" hidden="false" customHeight="false" outlineLevel="0" collapsed="false">
      <c r="B964" s="7"/>
    </row>
    <row r="965" customFormat="false" ht="15.75" hidden="false" customHeight="false" outlineLevel="0" collapsed="false">
      <c r="B965" s="7"/>
    </row>
    <row r="966" customFormat="false" ht="15.75" hidden="false" customHeight="false" outlineLevel="0" collapsed="false">
      <c r="B966" s="7"/>
    </row>
    <row r="967" customFormat="false" ht="15.75" hidden="false" customHeight="false" outlineLevel="0" collapsed="false">
      <c r="B967" s="7"/>
    </row>
    <row r="968" customFormat="false" ht="15.75" hidden="false" customHeight="false" outlineLevel="0" collapsed="false">
      <c r="B968" s="7"/>
    </row>
    <row r="969" customFormat="false" ht="15.75" hidden="false" customHeight="false" outlineLevel="0" collapsed="false">
      <c r="B969" s="7"/>
    </row>
    <row r="970" customFormat="false" ht="15.75" hidden="false" customHeight="false" outlineLevel="0" collapsed="false">
      <c r="B970" s="7"/>
    </row>
    <row r="971" customFormat="false" ht="15.75" hidden="false" customHeight="false" outlineLevel="0" collapsed="false">
      <c r="B971" s="7"/>
    </row>
    <row r="972" customFormat="false" ht="15.75" hidden="false" customHeight="false" outlineLevel="0" collapsed="false">
      <c r="B972" s="7"/>
    </row>
    <row r="973" customFormat="false" ht="15.75" hidden="false" customHeight="false" outlineLevel="0" collapsed="false">
      <c r="B973" s="7"/>
    </row>
    <row r="974" customFormat="false" ht="15.75" hidden="false" customHeight="false" outlineLevel="0" collapsed="false">
      <c r="B974" s="7"/>
    </row>
    <row r="975" customFormat="false" ht="15.75" hidden="false" customHeight="false" outlineLevel="0" collapsed="false">
      <c r="B975" s="7"/>
    </row>
    <row r="976" customFormat="false" ht="15.75" hidden="false" customHeight="false" outlineLevel="0" collapsed="false">
      <c r="B976" s="7"/>
    </row>
    <row r="977" customFormat="false" ht="15.75" hidden="false" customHeight="false" outlineLevel="0" collapsed="false">
      <c r="B977" s="7"/>
    </row>
    <row r="978" customFormat="false" ht="15.75" hidden="false" customHeight="false" outlineLevel="0" collapsed="false">
      <c r="B978" s="7"/>
    </row>
    <row r="979" customFormat="false" ht="15.75" hidden="false" customHeight="false" outlineLevel="0" collapsed="false">
      <c r="B979" s="7"/>
    </row>
    <row r="980" customFormat="false" ht="15.75" hidden="false" customHeight="false" outlineLevel="0" collapsed="false">
      <c r="B980" s="7"/>
    </row>
    <row r="981" customFormat="false" ht="15.75" hidden="false" customHeight="false" outlineLevel="0" collapsed="false">
      <c r="B981" s="7"/>
    </row>
    <row r="982" customFormat="false" ht="15.75" hidden="false" customHeight="false" outlineLevel="0" collapsed="false">
      <c r="B982" s="7"/>
    </row>
    <row r="983" customFormat="false" ht="15.75" hidden="false" customHeight="false" outlineLevel="0" collapsed="false">
      <c r="B983" s="7"/>
    </row>
    <row r="984" customFormat="false" ht="15.75" hidden="false" customHeight="false" outlineLevel="0" collapsed="false">
      <c r="B984" s="7"/>
    </row>
    <row r="985" customFormat="false" ht="15.75" hidden="false" customHeight="false" outlineLevel="0" collapsed="false">
      <c r="B985" s="7"/>
    </row>
    <row r="986" customFormat="false" ht="15.75" hidden="false" customHeight="false" outlineLevel="0" collapsed="false">
      <c r="B986" s="7"/>
    </row>
    <row r="987" customFormat="false" ht="15.75" hidden="false" customHeight="false" outlineLevel="0" collapsed="false">
      <c r="B987" s="7"/>
    </row>
    <row r="988" customFormat="false" ht="15.75" hidden="false" customHeight="false" outlineLevel="0" collapsed="false">
      <c r="B988" s="7"/>
    </row>
    <row r="989" customFormat="false" ht="15.75" hidden="false" customHeight="false" outlineLevel="0" collapsed="false">
      <c r="B989" s="7"/>
    </row>
    <row r="990" customFormat="false" ht="15.75" hidden="false" customHeight="false" outlineLevel="0" collapsed="false">
      <c r="B990" s="7"/>
    </row>
    <row r="991" customFormat="false" ht="15.75" hidden="false" customHeight="false" outlineLevel="0" collapsed="false">
      <c r="B991" s="7"/>
    </row>
    <row r="992" customFormat="false" ht="15.75" hidden="false" customHeight="false" outlineLevel="0" collapsed="false">
      <c r="B992" s="7"/>
    </row>
    <row r="993" customFormat="false" ht="15.75" hidden="false" customHeight="false" outlineLevel="0" collapsed="false">
      <c r="B993" s="7"/>
    </row>
    <row r="994" customFormat="false" ht="15.75" hidden="false" customHeight="false" outlineLevel="0" collapsed="false">
      <c r="B994" s="7"/>
    </row>
    <row r="995" customFormat="false" ht="15.75" hidden="false" customHeight="false" outlineLevel="0" collapsed="false">
      <c r="B995" s="7"/>
    </row>
    <row r="996" customFormat="false" ht="15.75" hidden="false" customHeight="false" outlineLevel="0" collapsed="false">
      <c r="B996" s="7"/>
    </row>
    <row r="997" customFormat="false" ht="15.75" hidden="false" customHeight="false" outlineLevel="0" collapsed="false">
      <c r="B997" s="7"/>
    </row>
    <row r="998" customFormat="false" ht="15.75" hidden="false" customHeight="false" outlineLevel="0" collapsed="false">
      <c r="B998" s="7"/>
    </row>
    <row r="999" customFormat="false" ht="15.75" hidden="false" customHeight="false" outlineLevel="0" collapsed="false">
      <c r="B999" s="7"/>
    </row>
    <row r="1000" customFormat="false" ht="15.75" hidden="false" customHeight="false" outlineLevel="0" collapsed="false">
      <c r="B1000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1" width="67.52"/>
    <col collapsed="false" customWidth="true" hidden="false" outlineLevel="0" max="2" min="2" style="1" width="16.12"/>
  </cols>
  <sheetData>
    <row r="1" customFormat="false" ht="15.75" hidden="false" customHeight="false" outlineLevel="0" collapsed="false">
      <c r="A1" s="2" t="s">
        <v>174</v>
      </c>
    </row>
    <row r="2" customFormat="false" ht="15.75" hidden="false" customHeight="false" outlineLevel="0" collapsed="false">
      <c r="A2" s="2" t="s">
        <v>175</v>
      </c>
      <c r="B2" s="2"/>
      <c r="C2" s="2"/>
    </row>
    <row r="3" customFormat="false" ht="15.75" hidden="false" customHeight="false" outlineLevel="0" collapsed="false">
      <c r="A3" s="2" t="s">
        <v>176</v>
      </c>
      <c r="B3" s="2"/>
      <c r="C3" s="2"/>
    </row>
    <row r="4" customFormat="false" ht="15.75" hidden="false" customHeight="false" outlineLevel="0" collapsed="false">
      <c r="A4" s="2" t="s">
        <v>177</v>
      </c>
      <c r="B4" s="2"/>
      <c r="C4" s="2"/>
    </row>
    <row r="5" customFormat="false" ht="15.75" hidden="false" customHeight="false" outlineLevel="0" collapsed="false">
      <c r="A5" s="2" t="s">
        <v>178</v>
      </c>
      <c r="B5" s="2"/>
      <c r="C5" s="2"/>
    </row>
    <row r="6" customFormat="false" ht="15.75" hidden="false" customHeight="false" outlineLevel="0" collapsed="false">
      <c r="A6" s="2" t="s">
        <v>179</v>
      </c>
      <c r="B6" s="2"/>
      <c r="C6" s="2"/>
    </row>
    <row r="7" customFormat="false" ht="15.75" hidden="false" customHeight="false" outlineLevel="0" collapsed="false">
      <c r="A7" s="2" t="s">
        <v>180</v>
      </c>
      <c r="B7" s="2"/>
      <c r="C7" s="2"/>
    </row>
    <row r="8" customFormat="false" ht="15.75" hidden="false" customHeight="false" outlineLevel="0" collapsed="false">
      <c r="A8" s="2" t="s">
        <v>181</v>
      </c>
      <c r="B8" s="2"/>
      <c r="C8" s="2"/>
    </row>
    <row r="9" customFormat="false" ht="15.75" hidden="false" customHeight="false" outlineLevel="0" collapsed="false">
      <c r="A9" s="2" t="s">
        <v>182</v>
      </c>
      <c r="B9" s="2"/>
      <c r="C9" s="2"/>
    </row>
    <row r="10" customFormat="false" ht="15.75" hidden="false" customHeight="false" outlineLevel="0" collapsed="false">
      <c r="A10" s="2" t="s">
        <v>183</v>
      </c>
      <c r="B10" s="2"/>
      <c r="C10" s="2"/>
    </row>
    <row r="11" customFormat="false" ht="15.75" hidden="false" customHeight="false" outlineLevel="0" collapsed="false">
      <c r="A11" s="2" t="s">
        <v>184</v>
      </c>
      <c r="B11" s="2"/>
      <c r="C11" s="2"/>
    </row>
    <row r="12" customFormat="false" ht="15.75" hidden="false" customHeight="false" outlineLevel="0" collapsed="false">
      <c r="A12" s="2" t="s">
        <v>185</v>
      </c>
      <c r="B12" s="2"/>
      <c r="C12" s="2"/>
    </row>
    <row r="13" customFormat="false" ht="15.75" hidden="false" customHeight="false" outlineLevel="0" collapsed="false">
      <c r="A13" s="2" t="s">
        <v>186</v>
      </c>
      <c r="B13" s="2"/>
      <c r="C13" s="2"/>
    </row>
    <row r="14" customFormat="false" ht="15.75" hidden="false" customHeight="false" outlineLevel="0" collapsed="false">
      <c r="A14" s="2" t="s">
        <v>187</v>
      </c>
      <c r="B14" s="2"/>
      <c r="C14" s="2"/>
    </row>
    <row r="15" customFormat="false" ht="15.75" hidden="false" customHeight="false" outlineLevel="0" collapsed="false">
      <c r="A15" s="2" t="s">
        <v>188</v>
      </c>
      <c r="B15" s="2"/>
      <c r="C15" s="2"/>
    </row>
    <row r="16" customFormat="false" ht="15.75" hidden="false" customHeight="false" outlineLevel="0" collapsed="false">
      <c r="A16" s="2" t="s">
        <v>189</v>
      </c>
      <c r="B16" s="2"/>
      <c r="C16" s="2"/>
    </row>
    <row r="17" customFormat="false" ht="15.75" hidden="false" customHeight="false" outlineLevel="0" collapsed="false">
      <c r="A17" s="2" t="s">
        <v>190</v>
      </c>
    </row>
    <row r="18" customFormat="false" ht="15.75" hidden="false" customHeight="false" outlineLevel="0" collapsed="false">
      <c r="A18" s="2" t="s">
        <v>191</v>
      </c>
      <c r="B18" s="2"/>
    </row>
    <row r="19" customFormat="false" ht="15.75" hidden="false" customHeight="false" outlineLevel="0" collapsed="false">
      <c r="A19" s="2" t="s">
        <v>192</v>
      </c>
      <c r="B19" s="2"/>
    </row>
    <row r="20" customFormat="false" ht="15.75" hidden="false" customHeight="false" outlineLevel="0" collapsed="false">
      <c r="A20" s="2" t="s">
        <v>193</v>
      </c>
      <c r="B20" s="2"/>
    </row>
    <row r="21" customFormat="false" ht="15.75" hidden="false" customHeight="false" outlineLevel="0" collapsed="false">
      <c r="A21" s="2" t="s">
        <v>194</v>
      </c>
      <c r="B21" s="2"/>
    </row>
    <row r="22" customFormat="false" ht="15.75" hidden="false" customHeight="false" outlineLevel="0" collapsed="false">
      <c r="A22" s="2" t="s">
        <v>195</v>
      </c>
      <c r="B22" s="2"/>
    </row>
    <row r="23" customFormat="false" ht="15.75" hidden="false" customHeight="false" outlineLevel="0" collapsed="false">
      <c r="A23" s="2" t="s">
        <v>196</v>
      </c>
      <c r="B23" s="2"/>
    </row>
    <row r="24" customFormat="false" ht="15.75" hidden="false" customHeight="false" outlineLevel="0" collapsed="false">
      <c r="A24" s="2" t="s">
        <v>197</v>
      </c>
      <c r="B24" s="2"/>
    </row>
    <row r="25" customFormat="false" ht="15.75" hidden="false" customHeight="false" outlineLevel="0" collapsed="false">
      <c r="A25" s="2" t="s">
        <v>198</v>
      </c>
      <c r="B25" s="2"/>
    </row>
    <row r="26" customFormat="false" ht="15.75" hidden="false" customHeight="false" outlineLevel="0" collapsed="false">
      <c r="A26" s="2" t="s">
        <v>199</v>
      </c>
      <c r="B26" s="2"/>
    </row>
    <row r="27" customFormat="false" ht="15.75" hidden="false" customHeight="false" outlineLevel="0" collapsed="false">
      <c r="A27" s="2" t="s">
        <v>200</v>
      </c>
      <c r="B27" s="2"/>
    </row>
    <row r="28" customFormat="false" ht="15.75" hidden="false" customHeight="false" outlineLevel="0" collapsed="false">
      <c r="A28" s="2" t="s">
        <v>201</v>
      </c>
      <c r="B28" s="2"/>
    </row>
    <row r="29" customFormat="false" ht="15.75" hidden="false" customHeight="false" outlineLevel="0" collapsed="false">
      <c r="A29" s="2" t="s">
        <v>202</v>
      </c>
      <c r="B29" s="2"/>
    </row>
    <row r="30" customFormat="false" ht="15.75" hidden="false" customHeight="false" outlineLevel="0" collapsed="false">
      <c r="A30" s="2" t="s">
        <v>29</v>
      </c>
      <c r="B30" s="2"/>
    </row>
    <row r="31" customFormat="false" ht="15.75" hidden="false" customHeight="false" outlineLevel="0" collapsed="false">
      <c r="A31" s="2" t="s">
        <v>203</v>
      </c>
      <c r="B31" s="2"/>
    </row>
    <row r="32" customFormat="false" ht="15.75" hidden="false" customHeight="false" outlineLevel="0" collapsed="false">
      <c r="A32" s="2" t="s">
        <v>204</v>
      </c>
      <c r="B32" s="2"/>
    </row>
    <row r="33" customFormat="false" ht="15.75" hidden="false" customHeight="false" outlineLevel="0" collapsed="false">
      <c r="A33" s="2" t="s">
        <v>205</v>
      </c>
      <c r="B33" s="2"/>
    </row>
    <row r="34" customFormat="false" ht="15.75" hidden="false" customHeight="false" outlineLevel="0" collapsed="false">
      <c r="A34" s="2" t="s">
        <v>206</v>
      </c>
      <c r="B34" s="2"/>
    </row>
    <row r="35" customFormat="false" ht="15.75" hidden="false" customHeight="false" outlineLevel="0" collapsed="false">
      <c r="A35" s="2" t="s">
        <v>207</v>
      </c>
      <c r="B35" s="2"/>
    </row>
    <row r="36" customFormat="false" ht="15.75" hidden="false" customHeight="false" outlineLevel="0" collapsed="false">
      <c r="A36" s="2" t="s">
        <v>208</v>
      </c>
      <c r="B36" s="2"/>
    </row>
    <row r="37" customFormat="false" ht="15.75" hidden="false" customHeight="false" outlineLevel="0" collapsed="false">
      <c r="A37" s="2" t="s">
        <v>209</v>
      </c>
      <c r="B37" s="2"/>
    </row>
    <row r="38" customFormat="false" ht="15.75" hidden="false" customHeight="false" outlineLevel="0" collapsed="false">
      <c r="A38" s="2" t="s">
        <v>210</v>
      </c>
      <c r="B38" s="2"/>
    </row>
    <row r="39" customFormat="false" ht="15.75" hidden="false" customHeight="false" outlineLevel="0" collapsed="false">
      <c r="A39" s="2" t="s">
        <v>211</v>
      </c>
      <c r="B39" s="2"/>
    </row>
    <row r="40" customFormat="false" ht="15.75" hidden="false" customHeight="false" outlineLevel="0" collapsed="false">
      <c r="A40" s="2" t="s">
        <v>212</v>
      </c>
      <c r="B40" s="2"/>
    </row>
    <row r="41" customFormat="false" ht="15.75" hidden="false" customHeight="false" outlineLevel="0" collapsed="false">
      <c r="A41" s="2" t="s">
        <v>133</v>
      </c>
      <c r="B41" s="2"/>
    </row>
    <row r="42" customFormat="false" ht="15.75" hidden="false" customHeight="false" outlineLevel="0" collapsed="false">
      <c r="A42" s="2" t="s">
        <v>213</v>
      </c>
      <c r="B42" s="2"/>
    </row>
    <row r="43" customFormat="false" ht="15.75" hidden="false" customHeight="false" outlineLevel="0" collapsed="false">
      <c r="A43" s="2" t="s">
        <v>214</v>
      </c>
      <c r="B43" s="2"/>
    </row>
    <row r="44" customFormat="false" ht="15.75" hidden="false" customHeight="false" outlineLevel="0" collapsed="false">
      <c r="A44" s="2" t="s">
        <v>215</v>
      </c>
      <c r="B44" s="2"/>
    </row>
    <row r="45" customFormat="false" ht="15.75" hidden="false" customHeight="false" outlineLevel="0" collapsed="false">
      <c r="A45" s="2" t="s">
        <v>216</v>
      </c>
      <c r="B45" s="2"/>
    </row>
    <row r="46" customFormat="false" ht="15.75" hidden="false" customHeight="false" outlineLevel="0" collapsed="false">
      <c r="A46" s="2" t="s">
        <v>217</v>
      </c>
      <c r="B46" s="2"/>
    </row>
    <row r="47" customFormat="false" ht="15.75" hidden="false" customHeight="false" outlineLevel="0" collapsed="false">
      <c r="A47" s="2" t="s">
        <v>218</v>
      </c>
      <c r="B47" s="2"/>
    </row>
    <row r="48" customFormat="false" ht="15.75" hidden="false" customHeight="false" outlineLevel="0" collapsed="false">
      <c r="A48" s="2" t="s">
        <v>23</v>
      </c>
      <c r="B48" s="2"/>
    </row>
    <row r="49" customFormat="false" ht="15.75" hidden="false" customHeight="false" outlineLevel="0" collapsed="false">
      <c r="A49" s="2" t="s">
        <v>219</v>
      </c>
      <c r="B49" s="2"/>
    </row>
    <row r="50" customFormat="false" ht="15.75" hidden="false" customHeight="false" outlineLevel="0" collapsed="false">
      <c r="A50" s="2" t="s">
        <v>220</v>
      </c>
      <c r="B50" s="2"/>
    </row>
    <row r="51" customFormat="false" ht="15.75" hidden="false" customHeight="false" outlineLevel="0" collapsed="false">
      <c r="A51" s="2" t="s">
        <v>221</v>
      </c>
      <c r="B51" s="2"/>
    </row>
    <row r="52" customFormat="false" ht="15.75" hidden="false" customHeight="false" outlineLevel="0" collapsed="false">
      <c r="A52" s="2" t="s">
        <v>222</v>
      </c>
      <c r="B52" s="2"/>
    </row>
    <row r="53" customFormat="false" ht="15.75" hidden="false" customHeight="false" outlineLevel="0" collapsed="false">
      <c r="A53" s="2" t="s">
        <v>223</v>
      </c>
      <c r="B53" s="2"/>
    </row>
    <row r="54" customFormat="false" ht="15.75" hidden="false" customHeight="false" outlineLevel="0" collapsed="false">
      <c r="A54" s="2" t="s">
        <v>224</v>
      </c>
      <c r="B54" s="2"/>
    </row>
    <row r="55" customFormat="false" ht="15.75" hidden="false" customHeight="false" outlineLevel="0" collapsed="false">
      <c r="A55" s="2" t="s">
        <v>225</v>
      </c>
      <c r="B55" s="2"/>
    </row>
    <row r="56" customFormat="false" ht="15.75" hidden="false" customHeight="false" outlineLevel="0" collapsed="false">
      <c r="A56" s="2" t="s">
        <v>29</v>
      </c>
      <c r="B56" s="2"/>
    </row>
    <row r="57" customFormat="false" ht="15.75" hidden="false" customHeight="false" outlineLevel="0" collapsed="false">
      <c r="A57" s="2" t="s">
        <v>226</v>
      </c>
      <c r="B57" s="2"/>
    </row>
    <row r="58" customFormat="false" ht="15.75" hidden="false" customHeight="false" outlineLevel="0" collapsed="false">
      <c r="A58" s="2" t="s">
        <v>227</v>
      </c>
      <c r="B58" s="2"/>
    </row>
    <row r="59" customFormat="false" ht="15.75" hidden="false" customHeight="false" outlineLevel="0" collapsed="false">
      <c r="A59" s="2" t="s">
        <v>228</v>
      </c>
      <c r="B59" s="2"/>
    </row>
    <row r="60" customFormat="false" ht="15.75" hidden="false" customHeight="false" outlineLevel="0" collapsed="false">
      <c r="A60" s="2" t="s">
        <v>229</v>
      </c>
      <c r="B60" s="2"/>
    </row>
    <row r="61" customFormat="false" ht="15.75" hidden="false" customHeight="false" outlineLevel="0" collapsed="false">
      <c r="A61" s="2" t="s">
        <v>35</v>
      </c>
      <c r="B61" s="2"/>
    </row>
    <row r="62" customFormat="false" ht="15.75" hidden="false" customHeight="false" outlineLevel="0" collapsed="false">
      <c r="A62" s="2" t="s">
        <v>230</v>
      </c>
      <c r="B62" s="2"/>
    </row>
    <row r="63" customFormat="false" ht="15.75" hidden="false" customHeight="false" outlineLevel="0" collapsed="false">
      <c r="A63" s="2" t="s">
        <v>231</v>
      </c>
      <c r="B63" s="2"/>
    </row>
    <row r="64" customFormat="false" ht="15.75" hidden="false" customHeight="false" outlineLevel="0" collapsed="false">
      <c r="A64" s="2" t="s">
        <v>232</v>
      </c>
      <c r="B64" s="2"/>
    </row>
    <row r="65" customFormat="false" ht="15.75" hidden="false" customHeight="false" outlineLevel="0" collapsed="false">
      <c r="A65" s="2" t="s">
        <v>233</v>
      </c>
      <c r="B65" s="2"/>
    </row>
    <row r="66" customFormat="false" ht="15.75" hidden="false" customHeight="false" outlineLevel="0" collapsed="false">
      <c r="A66" s="2"/>
    </row>
    <row r="67" customFormat="false" ht="15.75" hidden="false" customHeight="false" outlineLevel="0" collapsed="false">
      <c r="A67" s="2"/>
    </row>
    <row r="68" customFormat="false" ht="15.75" hidden="false" customHeight="false" outlineLevel="0" collapsed="false">
      <c r="A68" s="2"/>
    </row>
    <row r="69" customFormat="false" ht="15.75" hidden="false" customHeight="false" outlineLevel="0" collapsed="false">
      <c r="A69" s="2"/>
    </row>
    <row r="70" customFormat="false" ht="15.75" hidden="false" customHeight="false" outlineLevel="0" collapsed="false">
      <c r="A70" s="2"/>
    </row>
    <row r="71" customFormat="false" ht="15.75" hidden="false" customHeight="false" outlineLevel="0" collapsed="false">
      <c r="A71" s="2"/>
    </row>
    <row r="72" customFormat="false" ht="15.75" hidden="false" customHeight="false" outlineLevel="0" collapsed="false">
      <c r="A72" s="2"/>
    </row>
    <row r="73" customFormat="false" ht="15.75" hidden="false" customHeight="false" outlineLevel="0" collapsed="false">
      <c r="A73" s="2"/>
    </row>
    <row r="74" customFormat="false" ht="15.75" hidden="false" customHeight="false" outlineLevel="0" collapsed="false">
      <c r="A74" s="2"/>
    </row>
    <row r="75" customFormat="false" ht="15.75" hidden="false" customHeight="false" outlineLevel="0" collapsed="false">
      <c r="A75" s="2"/>
    </row>
    <row r="76" customFormat="false" ht="15.75" hidden="false" customHeight="false" outlineLevel="0" collapsed="false">
      <c r="A76" s="2"/>
    </row>
    <row r="77" customFormat="false" ht="15.75" hidden="false" customHeight="false" outlineLevel="0" collapsed="false">
      <c r="A77" s="2"/>
    </row>
    <row r="78" customFormat="false" ht="15.75" hidden="false" customHeight="false" outlineLevel="0" collapsed="false">
      <c r="A78" s="2"/>
    </row>
    <row r="79" customFormat="false" ht="15.75" hidden="false" customHeight="false" outlineLevel="0" collapsed="false">
      <c r="A79" s="2"/>
    </row>
    <row r="80" customFormat="false" ht="15.75" hidden="false" customHeight="false" outlineLevel="0" collapsed="false">
      <c r="A80" s="2"/>
    </row>
    <row r="81" customFormat="false" ht="15.75" hidden="false" customHeight="false" outlineLevel="0" collapsed="false">
      <c r="A81" s="2"/>
    </row>
    <row r="82" customFormat="false" ht="15.75" hidden="false" customHeight="false" outlineLevel="0" collapsed="false">
      <c r="A82" s="2"/>
    </row>
    <row r="83" customFormat="false" ht="15.75" hidden="false" customHeight="false" outlineLevel="0" collapsed="false">
      <c r="A83" s="2"/>
    </row>
    <row r="84" customFormat="false" ht="15.75" hidden="false" customHeight="false" outlineLevel="0" collapsed="false">
      <c r="A84" s="2"/>
    </row>
    <row r="85" customFormat="false" ht="15.75" hidden="false" customHeight="false" outlineLevel="0" collapsed="false">
      <c r="A85" s="2"/>
    </row>
    <row r="86" customFormat="false" ht="15.75" hidden="false" customHeight="false" outlineLevel="0" collapsed="false">
      <c r="A86" s="2"/>
    </row>
    <row r="87" customFormat="false" ht="15.75" hidden="false" customHeight="false" outlineLevel="0" collapsed="false">
      <c r="A87" s="2"/>
    </row>
    <row r="88" customFormat="false" ht="15.75" hidden="false" customHeight="false" outlineLevel="0" collapsed="false">
      <c r="A88" s="2"/>
    </row>
    <row r="89" customFormat="false" ht="15.75" hidden="false" customHeight="false" outlineLevel="0" collapsed="false">
      <c r="A89" s="2"/>
    </row>
    <row r="90" customFormat="false" ht="15.75" hidden="false" customHeight="false" outlineLevel="0" collapsed="false">
      <c r="A90" s="2"/>
    </row>
    <row r="91" customFormat="false" ht="15.75" hidden="false" customHeight="false" outlineLevel="0" collapsed="false">
      <c r="A91" s="2"/>
    </row>
    <row r="92" customFormat="false" ht="15.75" hidden="false" customHeight="false" outlineLevel="0" collapsed="false">
      <c r="A92" s="2"/>
    </row>
    <row r="93" customFormat="false" ht="15.75" hidden="false" customHeight="false" outlineLevel="0" collapsed="false">
      <c r="A93" s="2"/>
    </row>
    <row r="94" customFormat="false" ht="15.75" hidden="false" customHeight="false" outlineLevel="0" collapsed="false">
      <c r="A94" s="2"/>
    </row>
    <row r="95" customFormat="false" ht="15.75" hidden="false" customHeight="false" outlineLevel="0" collapsed="false">
      <c r="A95" s="2"/>
    </row>
    <row r="96" customFormat="false" ht="15.75" hidden="false" customHeight="false" outlineLevel="0" collapsed="false">
      <c r="A96" s="2"/>
    </row>
    <row r="97" customFormat="false" ht="15.75" hidden="false" customHeight="false" outlineLevel="0" collapsed="false">
      <c r="A97" s="2"/>
    </row>
    <row r="98" customFormat="false" ht="15.75" hidden="false" customHeight="false" outlineLevel="0" collapsed="false">
      <c r="A98" s="2"/>
    </row>
    <row r="99" customFormat="false" ht="15.75" hidden="false" customHeight="false" outlineLevel="0" collapsed="false">
      <c r="A99" s="2"/>
    </row>
    <row r="100" customFormat="false" ht="15.75" hidden="false" customHeight="false" outlineLevel="0" collapsed="false">
      <c r="A100" s="2"/>
    </row>
    <row r="101" customFormat="false" ht="15.75" hidden="false" customHeight="false" outlineLevel="0" collapsed="false">
      <c r="A101" s="2"/>
    </row>
    <row r="102" customFormat="false" ht="15.75" hidden="false" customHeight="false" outlineLevel="0" collapsed="false">
      <c r="A102" s="2"/>
    </row>
    <row r="103" customFormat="false" ht="15.75" hidden="false" customHeight="false" outlineLevel="0" collapsed="false">
      <c r="A103" s="2"/>
    </row>
    <row r="104" customFormat="false" ht="15.75" hidden="false" customHeight="false" outlineLevel="0" collapsed="false">
      <c r="A104" s="2"/>
    </row>
    <row r="105" customFormat="false" ht="15.75" hidden="false" customHeight="false" outlineLevel="0" collapsed="false">
      <c r="A105" s="2"/>
    </row>
    <row r="106" customFormat="false" ht="15.75" hidden="false" customHeight="false" outlineLevel="0" collapsed="false">
      <c r="A106" s="2"/>
    </row>
    <row r="107" customFormat="false" ht="15.75" hidden="false" customHeight="false" outlineLevel="0" collapsed="false">
      <c r="A107" s="2"/>
    </row>
    <row r="108" customFormat="false" ht="15.75" hidden="false" customHeight="false" outlineLevel="0" collapsed="false">
      <c r="A108" s="2"/>
    </row>
    <row r="109" customFormat="false" ht="15.75" hidden="false" customHeight="false" outlineLevel="0" collapsed="false">
      <c r="A109" s="2"/>
    </row>
    <row r="110" customFormat="false" ht="15.75" hidden="false" customHeight="false" outlineLevel="0" collapsed="false">
      <c r="A110" s="2"/>
    </row>
    <row r="111" customFormat="false" ht="15.75" hidden="false" customHeight="false" outlineLevel="0" collapsed="false">
      <c r="A111" s="2"/>
    </row>
    <row r="112" customFormat="false" ht="15.75" hidden="false" customHeight="false" outlineLevel="0" collapsed="false">
      <c r="A112" s="2"/>
    </row>
    <row r="113" customFormat="false" ht="15.75" hidden="false" customHeight="false" outlineLevel="0" collapsed="false">
      <c r="A113" s="2"/>
    </row>
    <row r="114" customFormat="false" ht="15.75" hidden="false" customHeight="false" outlineLevel="0" collapsed="false">
      <c r="A114" s="2"/>
    </row>
    <row r="115" customFormat="false" ht="15.75" hidden="false" customHeight="false" outlineLevel="0" collapsed="false">
      <c r="A115" s="2"/>
    </row>
    <row r="116" customFormat="false" ht="15.75" hidden="false" customHeight="false" outlineLevel="0" collapsed="false">
      <c r="A116" s="2"/>
    </row>
    <row r="117" customFormat="false" ht="15.75" hidden="false" customHeight="false" outlineLevel="0" collapsed="false">
      <c r="A117" s="2"/>
    </row>
    <row r="118" customFormat="false" ht="15.75" hidden="false" customHeight="false" outlineLevel="0" collapsed="false">
      <c r="A118" s="2"/>
    </row>
    <row r="119" customFormat="false" ht="15.75" hidden="false" customHeight="false" outlineLevel="0" collapsed="false">
      <c r="A119" s="2"/>
    </row>
    <row r="120" customFormat="false" ht="15.75" hidden="false" customHeight="false" outlineLevel="0" collapsed="false">
      <c r="A120" s="2"/>
    </row>
    <row r="121" customFormat="false" ht="15.75" hidden="false" customHeight="false" outlineLevel="0" collapsed="false">
      <c r="A121" s="2"/>
    </row>
    <row r="122" customFormat="false" ht="15.75" hidden="false" customHeight="false" outlineLevel="0" collapsed="false">
      <c r="A122" s="2"/>
    </row>
    <row r="123" customFormat="false" ht="15.75" hidden="false" customHeight="false" outlineLevel="0" collapsed="false">
      <c r="A123" s="2"/>
    </row>
    <row r="124" customFormat="false" ht="15.75" hidden="false" customHeight="false" outlineLevel="0" collapsed="false">
      <c r="A124" s="2"/>
    </row>
    <row r="125" customFormat="false" ht="15.75" hidden="false" customHeight="false" outlineLevel="0" collapsed="false">
      <c r="A125" s="2"/>
    </row>
    <row r="126" customFormat="false" ht="15.75" hidden="false" customHeight="false" outlineLevel="0" collapsed="false">
      <c r="A126" s="2"/>
    </row>
    <row r="127" customFormat="false" ht="15.75" hidden="false" customHeight="false" outlineLevel="0" collapsed="false">
      <c r="A127" s="2"/>
    </row>
    <row r="128" customFormat="false" ht="15.75" hidden="false" customHeight="false" outlineLevel="0" collapsed="false">
      <c r="A128" s="2"/>
    </row>
    <row r="129" customFormat="false" ht="15.75" hidden="false" customHeight="false" outlineLevel="0" collapsed="false">
      <c r="A129" s="2"/>
    </row>
    <row r="130" customFormat="false" ht="15.75" hidden="false" customHeight="false" outlineLevel="0" collapsed="false">
      <c r="A130" s="2"/>
    </row>
    <row r="131" customFormat="false" ht="15.75" hidden="false" customHeight="false" outlineLevel="0" collapsed="false">
      <c r="A131" s="2"/>
    </row>
    <row r="132" customFormat="false" ht="15.75" hidden="false" customHeight="false" outlineLevel="0" collapsed="false">
      <c r="A132" s="2"/>
    </row>
    <row r="133" customFormat="false" ht="15.75" hidden="false" customHeight="false" outlineLevel="0" collapsed="false">
      <c r="A133" s="2"/>
    </row>
    <row r="134" customFormat="false" ht="15.75" hidden="false" customHeight="false" outlineLevel="0" collapsed="false">
      <c r="A134" s="2"/>
    </row>
    <row r="135" customFormat="false" ht="15.75" hidden="false" customHeight="false" outlineLevel="0" collapsed="false">
      <c r="A135" s="2"/>
    </row>
    <row r="136" customFormat="false" ht="15.75" hidden="false" customHeight="false" outlineLevel="0" collapsed="false">
      <c r="A136" s="2"/>
    </row>
    <row r="137" customFormat="false" ht="15.75" hidden="false" customHeight="false" outlineLevel="0" collapsed="false">
      <c r="A137" s="2"/>
    </row>
    <row r="138" customFormat="false" ht="15.75" hidden="false" customHeight="false" outlineLevel="0" collapsed="false">
      <c r="A138" s="2"/>
    </row>
    <row r="139" customFormat="false" ht="15.75" hidden="false" customHeight="false" outlineLevel="0" collapsed="false">
      <c r="A139" s="2"/>
    </row>
    <row r="140" customFormat="false" ht="15.75" hidden="false" customHeight="false" outlineLevel="0" collapsed="false">
      <c r="A140" s="2"/>
    </row>
    <row r="141" customFormat="false" ht="15.75" hidden="false" customHeight="false" outlineLevel="0" collapsed="false">
      <c r="A141" s="2"/>
    </row>
    <row r="142" customFormat="false" ht="15.75" hidden="false" customHeight="false" outlineLevel="0" collapsed="false">
      <c r="A142" s="2"/>
    </row>
    <row r="143" customFormat="false" ht="15.75" hidden="false" customHeight="false" outlineLevel="0" collapsed="false">
      <c r="A143" s="2"/>
    </row>
    <row r="144" customFormat="false" ht="15.75" hidden="false" customHeight="false" outlineLevel="0" collapsed="false">
      <c r="A144" s="2"/>
    </row>
    <row r="145" customFormat="false" ht="15.75" hidden="false" customHeight="false" outlineLevel="0" collapsed="false">
      <c r="A145" s="2"/>
    </row>
    <row r="146" customFormat="false" ht="15.75" hidden="false" customHeight="false" outlineLevel="0" collapsed="false">
      <c r="A146" s="2"/>
    </row>
    <row r="147" customFormat="false" ht="15.75" hidden="false" customHeight="false" outlineLevel="0" collapsed="false">
      <c r="A147" s="2"/>
    </row>
    <row r="148" customFormat="false" ht="15.75" hidden="false" customHeight="false" outlineLevel="0" collapsed="false">
      <c r="A148" s="2"/>
    </row>
    <row r="149" customFormat="false" ht="15.75" hidden="false" customHeight="false" outlineLevel="0" collapsed="false">
      <c r="A149" s="2"/>
    </row>
    <row r="150" customFormat="false" ht="15.75" hidden="false" customHeight="false" outlineLevel="0" collapsed="false">
      <c r="A150" s="2"/>
    </row>
    <row r="151" customFormat="false" ht="15.75" hidden="false" customHeight="false" outlineLevel="0" collapsed="false">
      <c r="A151" s="2"/>
    </row>
    <row r="152" customFormat="false" ht="15.75" hidden="false" customHeight="false" outlineLevel="0" collapsed="false">
      <c r="A152" s="2"/>
    </row>
    <row r="153" customFormat="false" ht="15.75" hidden="false" customHeight="false" outlineLevel="0" collapsed="false">
      <c r="A153" s="2"/>
    </row>
    <row r="154" customFormat="false" ht="15.75" hidden="false" customHeight="false" outlineLevel="0" collapsed="false">
      <c r="A154" s="2"/>
    </row>
    <row r="155" customFormat="false" ht="15.75" hidden="false" customHeight="false" outlineLevel="0" collapsed="false">
      <c r="A155" s="2"/>
    </row>
    <row r="156" customFormat="false" ht="15.75" hidden="false" customHeight="false" outlineLevel="0" collapsed="false">
      <c r="A156" s="2"/>
    </row>
    <row r="157" customFormat="false" ht="15.75" hidden="false" customHeight="false" outlineLevel="0" collapsed="false">
      <c r="A157" s="2"/>
    </row>
    <row r="158" customFormat="false" ht="15.75" hidden="false" customHeight="false" outlineLevel="0" collapsed="false">
      <c r="A158" s="2"/>
    </row>
    <row r="159" customFormat="false" ht="15.75" hidden="false" customHeight="false" outlineLevel="0" collapsed="false">
      <c r="A159" s="2"/>
    </row>
    <row r="160" customFormat="false" ht="15.75" hidden="false" customHeight="false" outlineLevel="0" collapsed="false">
      <c r="A160" s="2"/>
    </row>
    <row r="161" customFormat="false" ht="15.75" hidden="false" customHeight="false" outlineLevel="0" collapsed="false">
      <c r="A161" s="2"/>
    </row>
    <row r="162" customFormat="false" ht="15.75" hidden="false" customHeight="false" outlineLevel="0" collapsed="false">
      <c r="A162" s="2"/>
    </row>
    <row r="163" customFormat="false" ht="15.75" hidden="false" customHeight="false" outlineLevel="0" collapsed="false">
      <c r="A163" s="2"/>
    </row>
    <row r="164" customFormat="false" ht="15.75" hidden="false" customHeight="false" outlineLevel="0" collapsed="false">
      <c r="A164" s="2"/>
    </row>
    <row r="165" customFormat="false" ht="15.75" hidden="false" customHeight="false" outlineLevel="0" collapsed="false">
      <c r="A165" s="2"/>
    </row>
    <row r="166" customFormat="false" ht="15.75" hidden="false" customHeight="false" outlineLevel="0" collapsed="false">
      <c r="A166" s="2"/>
    </row>
    <row r="167" customFormat="false" ht="15.75" hidden="false" customHeight="false" outlineLevel="0" collapsed="false">
      <c r="A167" s="2"/>
    </row>
    <row r="168" customFormat="false" ht="15.75" hidden="false" customHeight="false" outlineLevel="0" collapsed="false">
      <c r="A168" s="2"/>
    </row>
    <row r="169" customFormat="false" ht="15.75" hidden="false" customHeight="false" outlineLevel="0" collapsed="false">
      <c r="A169" s="2"/>
    </row>
    <row r="170" customFormat="false" ht="15.75" hidden="false" customHeight="false" outlineLevel="0" collapsed="false">
      <c r="A170" s="2"/>
    </row>
    <row r="171" customFormat="false" ht="15.75" hidden="false" customHeight="false" outlineLevel="0" collapsed="false">
      <c r="A171" s="2"/>
    </row>
    <row r="172" customFormat="false" ht="15.75" hidden="false" customHeight="false" outlineLevel="0" collapsed="false">
      <c r="A172" s="2"/>
    </row>
    <row r="173" customFormat="false" ht="15.75" hidden="false" customHeight="false" outlineLevel="0" collapsed="false">
      <c r="A173" s="2"/>
    </row>
    <row r="174" customFormat="false" ht="15.75" hidden="false" customHeight="false" outlineLevel="0" collapsed="false">
      <c r="A174" s="2"/>
    </row>
    <row r="175" customFormat="false" ht="15.75" hidden="false" customHeight="false" outlineLevel="0" collapsed="false">
      <c r="A175" s="2"/>
    </row>
    <row r="176" customFormat="false" ht="15.75" hidden="false" customHeight="false" outlineLevel="0" collapsed="false">
      <c r="A176" s="2"/>
    </row>
    <row r="177" customFormat="false" ht="15.75" hidden="false" customHeight="false" outlineLevel="0" collapsed="false">
      <c r="A177" s="2"/>
    </row>
    <row r="178" customFormat="false" ht="15.75" hidden="false" customHeight="false" outlineLevel="0" collapsed="false">
      <c r="A178" s="2"/>
    </row>
    <row r="179" customFormat="false" ht="15.75" hidden="false" customHeight="false" outlineLevel="0" collapsed="false">
      <c r="A179" s="2"/>
    </row>
    <row r="180" customFormat="false" ht="15.75" hidden="false" customHeight="false" outlineLevel="0" collapsed="false">
      <c r="A180" s="2"/>
    </row>
    <row r="181" customFormat="false" ht="15.75" hidden="false" customHeight="false" outlineLevel="0" collapsed="false">
      <c r="A181" s="2"/>
    </row>
    <row r="182" customFormat="false" ht="15.75" hidden="false" customHeight="false" outlineLevel="0" collapsed="false">
      <c r="A182" s="2"/>
    </row>
    <row r="183" customFormat="false" ht="15.75" hidden="false" customHeight="false" outlineLevel="0" collapsed="false">
      <c r="A183" s="2"/>
    </row>
    <row r="184" customFormat="false" ht="15.75" hidden="false" customHeight="false" outlineLevel="0" collapsed="false">
      <c r="A184" s="2"/>
    </row>
    <row r="185" customFormat="false" ht="15.75" hidden="false" customHeight="false" outlineLevel="0" collapsed="false">
      <c r="A185" s="2"/>
    </row>
    <row r="186" customFormat="false" ht="15.75" hidden="false" customHeight="false" outlineLevel="0" collapsed="false">
      <c r="A186" s="2"/>
    </row>
    <row r="187" customFormat="false" ht="15.75" hidden="false" customHeight="false" outlineLevel="0" collapsed="false">
      <c r="A187" s="2"/>
    </row>
    <row r="188" customFormat="false" ht="15.75" hidden="false" customHeight="false" outlineLevel="0" collapsed="false">
      <c r="A188" s="2"/>
    </row>
    <row r="189" customFormat="false" ht="15.75" hidden="false" customHeight="false" outlineLevel="0" collapsed="false">
      <c r="A189" s="2"/>
    </row>
    <row r="190" customFormat="false" ht="15.75" hidden="false" customHeight="false" outlineLevel="0" collapsed="false">
      <c r="A190" s="2"/>
    </row>
    <row r="191" customFormat="false" ht="15.75" hidden="false" customHeight="false" outlineLevel="0" collapsed="false">
      <c r="A191" s="2"/>
    </row>
    <row r="192" customFormat="false" ht="15.75" hidden="false" customHeight="false" outlineLevel="0" collapsed="false">
      <c r="A192" s="2"/>
    </row>
    <row r="193" customFormat="false" ht="15.75" hidden="false" customHeight="false" outlineLevel="0" collapsed="false">
      <c r="A193" s="2"/>
    </row>
    <row r="194" customFormat="false" ht="15.75" hidden="false" customHeight="false" outlineLevel="0" collapsed="false">
      <c r="A194" s="2"/>
    </row>
    <row r="195" customFormat="false" ht="15.75" hidden="false" customHeight="false" outlineLevel="0" collapsed="false">
      <c r="A195" s="2"/>
    </row>
    <row r="196" customFormat="false" ht="15.75" hidden="false" customHeight="false" outlineLevel="0" collapsed="false">
      <c r="A196" s="2"/>
    </row>
    <row r="197" customFormat="false" ht="15.75" hidden="false" customHeight="false" outlineLevel="0" collapsed="false">
      <c r="A197" s="2"/>
    </row>
    <row r="198" customFormat="false" ht="15.75" hidden="false" customHeight="false" outlineLevel="0" collapsed="false">
      <c r="A198" s="2"/>
    </row>
    <row r="199" customFormat="false" ht="15.75" hidden="false" customHeight="false" outlineLevel="0" collapsed="false">
      <c r="A199" s="2"/>
    </row>
    <row r="200" customFormat="false" ht="15.75" hidden="false" customHeight="false" outlineLevel="0" collapsed="false">
      <c r="A200" s="2"/>
    </row>
    <row r="201" customFormat="false" ht="15.75" hidden="false" customHeight="false" outlineLevel="0" collapsed="false">
      <c r="A201" s="2"/>
    </row>
    <row r="202" customFormat="false" ht="15.75" hidden="false" customHeight="false" outlineLevel="0" collapsed="false">
      <c r="A202" s="2"/>
    </row>
    <row r="203" customFormat="false" ht="15.75" hidden="false" customHeight="false" outlineLevel="0" collapsed="false">
      <c r="A203" s="2"/>
    </row>
    <row r="204" customFormat="false" ht="15.75" hidden="false" customHeight="false" outlineLevel="0" collapsed="false">
      <c r="A204" s="2"/>
    </row>
    <row r="205" customFormat="false" ht="15.75" hidden="false" customHeight="false" outlineLevel="0" collapsed="false">
      <c r="A205" s="2"/>
    </row>
    <row r="206" customFormat="false" ht="15.75" hidden="false" customHeight="false" outlineLevel="0" collapsed="false">
      <c r="A206" s="2"/>
    </row>
    <row r="207" customFormat="false" ht="15.75" hidden="false" customHeight="false" outlineLevel="0" collapsed="false">
      <c r="A207" s="2"/>
    </row>
    <row r="208" customFormat="false" ht="15.75" hidden="false" customHeight="false" outlineLevel="0" collapsed="false">
      <c r="A208" s="2"/>
    </row>
    <row r="209" customFormat="false" ht="15.75" hidden="false" customHeight="false" outlineLevel="0" collapsed="false">
      <c r="A209" s="2"/>
    </row>
    <row r="210" customFormat="false" ht="15.75" hidden="false" customHeight="false" outlineLevel="0" collapsed="false">
      <c r="A210" s="2"/>
    </row>
    <row r="211" customFormat="false" ht="15.75" hidden="false" customHeight="false" outlineLevel="0" collapsed="false">
      <c r="A211" s="2"/>
    </row>
    <row r="212" customFormat="false" ht="15.75" hidden="false" customHeight="false" outlineLevel="0" collapsed="false">
      <c r="A212" s="2"/>
    </row>
    <row r="213" customFormat="false" ht="15.75" hidden="false" customHeight="false" outlineLevel="0" collapsed="false">
      <c r="A213" s="2"/>
    </row>
    <row r="214" customFormat="false" ht="15.75" hidden="false" customHeight="false" outlineLevel="0" collapsed="false">
      <c r="A214" s="2"/>
    </row>
    <row r="215" customFormat="false" ht="15.75" hidden="false" customHeight="false" outlineLevel="0" collapsed="false">
      <c r="A215" s="2"/>
    </row>
    <row r="216" customFormat="false" ht="15.75" hidden="false" customHeight="false" outlineLevel="0" collapsed="false">
      <c r="A216" s="2"/>
    </row>
    <row r="217" customFormat="false" ht="15.75" hidden="false" customHeight="false" outlineLevel="0" collapsed="false">
      <c r="A217" s="2"/>
    </row>
    <row r="218" customFormat="false" ht="15.75" hidden="false" customHeight="false" outlineLevel="0" collapsed="false">
      <c r="A218" s="2"/>
    </row>
    <row r="219" customFormat="false" ht="15.75" hidden="false" customHeight="false" outlineLevel="0" collapsed="false">
      <c r="A219" s="2"/>
    </row>
    <row r="220" customFormat="false" ht="15.75" hidden="false" customHeight="false" outlineLevel="0" collapsed="false">
      <c r="A220" s="2"/>
    </row>
    <row r="221" customFormat="false" ht="15.75" hidden="false" customHeight="false" outlineLevel="0" collapsed="false">
      <c r="A221" s="2"/>
    </row>
    <row r="222" customFormat="false" ht="15.75" hidden="false" customHeight="false" outlineLevel="0" collapsed="false">
      <c r="A222" s="2"/>
    </row>
    <row r="223" customFormat="false" ht="15.75" hidden="false" customHeight="false" outlineLevel="0" collapsed="false">
      <c r="A223" s="2"/>
    </row>
    <row r="224" customFormat="false" ht="15.75" hidden="false" customHeight="false" outlineLevel="0" collapsed="false">
      <c r="A224" s="2"/>
    </row>
    <row r="225" customFormat="false" ht="15.75" hidden="false" customHeight="false" outlineLevel="0" collapsed="false">
      <c r="A225" s="2"/>
    </row>
    <row r="226" customFormat="false" ht="15.75" hidden="false" customHeight="false" outlineLevel="0" collapsed="false">
      <c r="A226" s="2"/>
    </row>
    <row r="227" customFormat="false" ht="15.75" hidden="false" customHeight="false" outlineLevel="0" collapsed="false">
      <c r="A227" s="2"/>
    </row>
    <row r="228" customFormat="false" ht="15.75" hidden="false" customHeight="false" outlineLevel="0" collapsed="false">
      <c r="A228" s="2"/>
    </row>
    <row r="229" customFormat="false" ht="15.75" hidden="false" customHeight="false" outlineLevel="0" collapsed="false">
      <c r="A229" s="2"/>
    </row>
    <row r="230" customFormat="false" ht="15.75" hidden="false" customHeight="false" outlineLevel="0" collapsed="false">
      <c r="A230" s="2"/>
    </row>
    <row r="231" customFormat="false" ht="15.75" hidden="false" customHeight="false" outlineLevel="0" collapsed="false">
      <c r="A231" s="2"/>
    </row>
    <row r="232" customFormat="false" ht="15.75" hidden="false" customHeight="false" outlineLevel="0" collapsed="false">
      <c r="A232" s="2"/>
    </row>
    <row r="233" customFormat="false" ht="15.75" hidden="false" customHeight="false" outlineLevel="0" collapsed="false">
      <c r="A233" s="2"/>
    </row>
    <row r="234" customFormat="false" ht="15.75" hidden="false" customHeight="false" outlineLevel="0" collapsed="false">
      <c r="A234" s="2"/>
    </row>
    <row r="235" customFormat="false" ht="15.75" hidden="false" customHeight="false" outlineLevel="0" collapsed="false">
      <c r="A235" s="2"/>
    </row>
    <row r="236" customFormat="false" ht="15.75" hidden="false" customHeight="false" outlineLevel="0" collapsed="false">
      <c r="A236" s="2"/>
    </row>
    <row r="237" customFormat="false" ht="15.75" hidden="false" customHeight="false" outlineLevel="0" collapsed="false">
      <c r="A237" s="2"/>
    </row>
    <row r="238" customFormat="false" ht="15.75" hidden="false" customHeight="false" outlineLevel="0" collapsed="false">
      <c r="A238" s="2"/>
    </row>
    <row r="239" customFormat="false" ht="15.75" hidden="false" customHeight="false" outlineLevel="0" collapsed="false">
      <c r="A239" s="2"/>
    </row>
    <row r="240" customFormat="false" ht="15.75" hidden="false" customHeight="false" outlineLevel="0" collapsed="false">
      <c r="A240" s="2"/>
    </row>
    <row r="241" customFormat="false" ht="15.75" hidden="false" customHeight="false" outlineLevel="0" collapsed="false">
      <c r="A241" s="2"/>
    </row>
    <row r="242" customFormat="false" ht="15.75" hidden="false" customHeight="false" outlineLevel="0" collapsed="false">
      <c r="A242" s="2"/>
    </row>
    <row r="243" customFormat="false" ht="15.75" hidden="false" customHeight="false" outlineLevel="0" collapsed="false">
      <c r="A243" s="2"/>
    </row>
    <row r="244" customFormat="false" ht="15.75" hidden="false" customHeight="false" outlineLevel="0" collapsed="false">
      <c r="A244" s="2"/>
    </row>
    <row r="245" customFormat="false" ht="15.75" hidden="false" customHeight="false" outlineLevel="0" collapsed="false">
      <c r="A245" s="2"/>
    </row>
    <row r="246" customFormat="false" ht="15.75" hidden="false" customHeight="false" outlineLevel="0" collapsed="false">
      <c r="A246" s="2"/>
    </row>
    <row r="247" customFormat="false" ht="15.75" hidden="false" customHeight="false" outlineLevel="0" collapsed="false">
      <c r="A247" s="2"/>
    </row>
    <row r="248" customFormat="false" ht="15.75" hidden="false" customHeight="false" outlineLevel="0" collapsed="false">
      <c r="A248" s="2"/>
    </row>
    <row r="249" customFormat="false" ht="15.75" hidden="false" customHeight="false" outlineLevel="0" collapsed="false">
      <c r="A249" s="2"/>
    </row>
    <row r="250" customFormat="false" ht="15.75" hidden="false" customHeight="false" outlineLevel="0" collapsed="false">
      <c r="A250" s="2"/>
    </row>
    <row r="251" customFormat="false" ht="15.75" hidden="false" customHeight="false" outlineLevel="0" collapsed="false">
      <c r="A251" s="2"/>
    </row>
    <row r="252" customFormat="false" ht="15.75" hidden="false" customHeight="false" outlineLevel="0" collapsed="false">
      <c r="A252" s="2"/>
    </row>
    <row r="253" customFormat="false" ht="15.75" hidden="false" customHeight="false" outlineLevel="0" collapsed="false">
      <c r="A253" s="2"/>
    </row>
    <row r="254" customFormat="false" ht="15.75" hidden="false" customHeight="false" outlineLevel="0" collapsed="false">
      <c r="A254" s="2"/>
    </row>
    <row r="255" customFormat="false" ht="15.75" hidden="false" customHeight="false" outlineLevel="0" collapsed="false">
      <c r="A255" s="2"/>
    </row>
    <row r="256" customFormat="false" ht="15.75" hidden="false" customHeight="false" outlineLevel="0" collapsed="false">
      <c r="A256" s="2"/>
    </row>
    <row r="257" customFormat="false" ht="15.75" hidden="false" customHeight="false" outlineLevel="0" collapsed="false">
      <c r="A257" s="2"/>
    </row>
    <row r="258" customFormat="false" ht="15.75" hidden="false" customHeight="false" outlineLevel="0" collapsed="false">
      <c r="A258" s="2"/>
    </row>
    <row r="259" customFormat="false" ht="15.75" hidden="false" customHeight="false" outlineLevel="0" collapsed="false">
      <c r="A259" s="2"/>
    </row>
    <row r="260" customFormat="false" ht="15.75" hidden="false" customHeight="false" outlineLevel="0" collapsed="false">
      <c r="A260" s="2"/>
    </row>
    <row r="261" customFormat="false" ht="15.75" hidden="false" customHeight="false" outlineLevel="0" collapsed="false">
      <c r="A261" s="2"/>
    </row>
    <row r="262" customFormat="false" ht="15.75" hidden="false" customHeight="false" outlineLevel="0" collapsed="false">
      <c r="A262" s="2"/>
    </row>
    <row r="263" customFormat="false" ht="15.75" hidden="false" customHeight="false" outlineLevel="0" collapsed="false">
      <c r="A263" s="2"/>
    </row>
    <row r="264" customFormat="false" ht="15.75" hidden="false" customHeight="false" outlineLevel="0" collapsed="false">
      <c r="A264" s="2"/>
    </row>
    <row r="265" customFormat="false" ht="15.75" hidden="false" customHeight="false" outlineLevel="0" collapsed="false">
      <c r="A265" s="2"/>
    </row>
    <row r="266" customFormat="false" ht="15.75" hidden="false" customHeight="false" outlineLevel="0" collapsed="false">
      <c r="A266" s="2"/>
    </row>
    <row r="267" customFormat="false" ht="15.75" hidden="false" customHeight="false" outlineLevel="0" collapsed="false">
      <c r="A267" s="2"/>
    </row>
    <row r="268" customFormat="false" ht="15.75" hidden="false" customHeight="false" outlineLevel="0" collapsed="false">
      <c r="A268" s="2"/>
    </row>
    <row r="269" customFormat="false" ht="15.75" hidden="false" customHeight="false" outlineLevel="0" collapsed="false">
      <c r="A269" s="2"/>
    </row>
    <row r="270" customFormat="false" ht="15.75" hidden="false" customHeight="false" outlineLevel="0" collapsed="false">
      <c r="A270" s="2"/>
    </row>
    <row r="271" customFormat="false" ht="15.75" hidden="false" customHeight="false" outlineLevel="0" collapsed="false">
      <c r="A271" s="2"/>
    </row>
    <row r="272" customFormat="false" ht="15.75" hidden="false" customHeight="false" outlineLevel="0" collapsed="false">
      <c r="A272" s="2"/>
    </row>
    <row r="273" customFormat="false" ht="15.75" hidden="false" customHeight="false" outlineLevel="0" collapsed="false">
      <c r="A273" s="2"/>
    </row>
    <row r="274" customFormat="false" ht="15.75" hidden="false" customHeight="false" outlineLevel="0" collapsed="false">
      <c r="A274" s="2"/>
    </row>
    <row r="275" customFormat="false" ht="15.75" hidden="false" customHeight="false" outlineLevel="0" collapsed="false">
      <c r="A275" s="2"/>
    </row>
    <row r="276" customFormat="false" ht="15.75" hidden="false" customHeight="false" outlineLevel="0" collapsed="false">
      <c r="A276" s="2"/>
    </row>
    <row r="277" customFormat="false" ht="15.75" hidden="false" customHeight="false" outlineLevel="0" collapsed="false">
      <c r="A277" s="2"/>
    </row>
    <row r="278" customFormat="false" ht="15.75" hidden="false" customHeight="false" outlineLevel="0" collapsed="false">
      <c r="A278" s="2"/>
    </row>
    <row r="279" customFormat="false" ht="15.75" hidden="false" customHeight="false" outlineLevel="0" collapsed="false">
      <c r="A279" s="2"/>
    </row>
    <row r="280" customFormat="false" ht="15.75" hidden="false" customHeight="false" outlineLevel="0" collapsed="false">
      <c r="A280" s="2"/>
    </row>
    <row r="281" customFormat="false" ht="15.75" hidden="false" customHeight="false" outlineLevel="0" collapsed="false">
      <c r="A281" s="2"/>
    </row>
    <row r="282" customFormat="false" ht="15.75" hidden="false" customHeight="false" outlineLevel="0" collapsed="false">
      <c r="A282" s="2"/>
    </row>
    <row r="283" customFormat="false" ht="15.75" hidden="false" customHeight="false" outlineLevel="0" collapsed="false">
      <c r="A283" s="2"/>
    </row>
    <row r="284" customFormat="false" ht="15.75" hidden="false" customHeight="false" outlineLevel="0" collapsed="false">
      <c r="A284" s="2"/>
    </row>
    <row r="285" customFormat="false" ht="15.75" hidden="false" customHeight="false" outlineLevel="0" collapsed="false">
      <c r="A285" s="2"/>
    </row>
    <row r="286" customFormat="false" ht="15.75" hidden="false" customHeight="false" outlineLevel="0" collapsed="false">
      <c r="A286" s="2"/>
    </row>
    <row r="287" customFormat="false" ht="15.75" hidden="false" customHeight="false" outlineLevel="0" collapsed="false">
      <c r="A287" s="2"/>
    </row>
    <row r="288" customFormat="false" ht="15.75" hidden="false" customHeight="false" outlineLevel="0" collapsed="false">
      <c r="A288" s="2"/>
    </row>
    <row r="289" customFormat="false" ht="15.75" hidden="false" customHeight="false" outlineLevel="0" collapsed="false">
      <c r="A289" s="2"/>
    </row>
    <row r="290" customFormat="false" ht="15.75" hidden="false" customHeight="false" outlineLevel="0" collapsed="false">
      <c r="A290" s="2"/>
    </row>
    <row r="291" customFormat="false" ht="15.75" hidden="false" customHeight="false" outlineLevel="0" collapsed="false">
      <c r="A291" s="2"/>
    </row>
    <row r="292" customFormat="false" ht="15.75" hidden="false" customHeight="false" outlineLevel="0" collapsed="false">
      <c r="A292" s="2"/>
    </row>
    <row r="293" customFormat="false" ht="15.75" hidden="false" customHeight="false" outlineLevel="0" collapsed="false">
      <c r="A293" s="2"/>
    </row>
    <row r="294" customFormat="false" ht="15.75" hidden="false" customHeight="false" outlineLevel="0" collapsed="false">
      <c r="A294" s="2"/>
    </row>
    <row r="295" customFormat="false" ht="15.75" hidden="false" customHeight="false" outlineLevel="0" collapsed="false">
      <c r="A295" s="2"/>
    </row>
    <row r="296" customFormat="false" ht="15.75" hidden="false" customHeight="false" outlineLevel="0" collapsed="false">
      <c r="A296" s="2"/>
    </row>
    <row r="297" customFormat="false" ht="15.75" hidden="false" customHeight="false" outlineLevel="0" collapsed="false">
      <c r="A297" s="2"/>
    </row>
    <row r="298" customFormat="false" ht="15.75" hidden="false" customHeight="false" outlineLevel="0" collapsed="false">
      <c r="A298" s="2"/>
    </row>
    <row r="299" customFormat="false" ht="15.75" hidden="false" customHeight="false" outlineLevel="0" collapsed="false">
      <c r="A299" s="2"/>
    </row>
    <row r="300" customFormat="false" ht="15.75" hidden="false" customHeight="false" outlineLevel="0" collapsed="false">
      <c r="A300" s="2"/>
    </row>
    <row r="301" customFormat="false" ht="15.75" hidden="false" customHeight="false" outlineLevel="0" collapsed="false">
      <c r="A301" s="2"/>
    </row>
    <row r="302" customFormat="false" ht="15.75" hidden="false" customHeight="false" outlineLevel="0" collapsed="false">
      <c r="A302" s="2"/>
    </row>
    <row r="303" customFormat="false" ht="15.75" hidden="false" customHeight="false" outlineLevel="0" collapsed="false">
      <c r="A303" s="2"/>
    </row>
    <row r="304" customFormat="false" ht="15.75" hidden="false" customHeight="false" outlineLevel="0" collapsed="false">
      <c r="A304" s="2"/>
    </row>
    <row r="305" customFormat="false" ht="15.75" hidden="false" customHeight="false" outlineLevel="0" collapsed="false">
      <c r="A305" s="2"/>
    </row>
    <row r="306" customFormat="false" ht="15.75" hidden="false" customHeight="false" outlineLevel="0" collapsed="false">
      <c r="A306" s="2"/>
    </row>
    <row r="307" customFormat="false" ht="15.75" hidden="false" customHeight="false" outlineLevel="0" collapsed="false">
      <c r="A307" s="2"/>
    </row>
    <row r="308" customFormat="false" ht="15.75" hidden="false" customHeight="false" outlineLevel="0" collapsed="false">
      <c r="A308" s="2"/>
    </row>
    <row r="309" customFormat="false" ht="15.75" hidden="false" customHeight="false" outlineLevel="0" collapsed="false">
      <c r="A309" s="2"/>
    </row>
    <row r="310" customFormat="false" ht="15.75" hidden="false" customHeight="false" outlineLevel="0" collapsed="false">
      <c r="A310" s="2"/>
    </row>
    <row r="311" customFormat="false" ht="15.75" hidden="false" customHeight="false" outlineLevel="0" collapsed="false">
      <c r="A311" s="2"/>
    </row>
    <row r="312" customFormat="false" ht="15.75" hidden="false" customHeight="false" outlineLevel="0" collapsed="false">
      <c r="A312" s="2"/>
    </row>
    <row r="313" customFormat="false" ht="15.75" hidden="false" customHeight="false" outlineLevel="0" collapsed="false">
      <c r="A313" s="2"/>
    </row>
    <row r="314" customFormat="false" ht="15.75" hidden="false" customHeight="false" outlineLevel="0" collapsed="false">
      <c r="A314" s="2"/>
    </row>
    <row r="315" customFormat="false" ht="15.75" hidden="false" customHeight="false" outlineLevel="0" collapsed="false">
      <c r="A315" s="2"/>
    </row>
    <row r="316" customFormat="false" ht="15.75" hidden="false" customHeight="false" outlineLevel="0" collapsed="false">
      <c r="A316" s="2"/>
    </row>
    <row r="317" customFormat="false" ht="15.75" hidden="false" customHeight="false" outlineLevel="0" collapsed="false">
      <c r="A317" s="2"/>
    </row>
    <row r="318" customFormat="false" ht="15.75" hidden="false" customHeight="false" outlineLevel="0" collapsed="false">
      <c r="A318" s="2"/>
    </row>
    <row r="319" customFormat="false" ht="15.75" hidden="false" customHeight="false" outlineLevel="0" collapsed="false">
      <c r="A319" s="2"/>
    </row>
    <row r="320" customFormat="false" ht="15.75" hidden="false" customHeight="false" outlineLevel="0" collapsed="false">
      <c r="A320" s="2"/>
    </row>
    <row r="321" customFormat="false" ht="15.75" hidden="false" customHeight="false" outlineLevel="0" collapsed="false">
      <c r="A321" s="2"/>
    </row>
    <row r="322" customFormat="false" ht="15.75" hidden="false" customHeight="false" outlineLevel="0" collapsed="false">
      <c r="A322" s="2"/>
    </row>
    <row r="323" customFormat="false" ht="15.75" hidden="false" customHeight="false" outlineLevel="0" collapsed="false">
      <c r="A323" s="2"/>
    </row>
    <row r="324" customFormat="false" ht="15.75" hidden="false" customHeight="false" outlineLevel="0" collapsed="false">
      <c r="A324" s="2"/>
    </row>
    <row r="325" customFormat="false" ht="15.75" hidden="false" customHeight="false" outlineLevel="0" collapsed="false">
      <c r="A325" s="2"/>
    </row>
    <row r="326" customFormat="false" ht="15.75" hidden="false" customHeight="false" outlineLevel="0" collapsed="false">
      <c r="A326" s="2"/>
    </row>
    <row r="327" customFormat="false" ht="15.75" hidden="false" customHeight="false" outlineLevel="0" collapsed="false">
      <c r="A327" s="2"/>
    </row>
    <row r="328" customFormat="false" ht="15.75" hidden="false" customHeight="false" outlineLevel="0" collapsed="false">
      <c r="A328" s="2"/>
    </row>
    <row r="329" customFormat="false" ht="15.75" hidden="false" customHeight="false" outlineLevel="0" collapsed="false">
      <c r="A329" s="2"/>
    </row>
    <row r="330" customFormat="false" ht="15.75" hidden="false" customHeight="false" outlineLevel="0" collapsed="false">
      <c r="A330" s="2"/>
    </row>
    <row r="331" customFormat="false" ht="15.75" hidden="false" customHeight="false" outlineLevel="0" collapsed="false">
      <c r="A331" s="2"/>
    </row>
    <row r="332" customFormat="false" ht="15.75" hidden="false" customHeight="false" outlineLevel="0" collapsed="false">
      <c r="A332" s="2"/>
    </row>
    <row r="333" customFormat="false" ht="15.75" hidden="false" customHeight="false" outlineLevel="0" collapsed="false">
      <c r="A333" s="2"/>
    </row>
    <row r="334" customFormat="false" ht="15.75" hidden="false" customHeight="false" outlineLevel="0" collapsed="false">
      <c r="A334" s="2"/>
    </row>
    <row r="335" customFormat="false" ht="15.75" hidden="false" customHeight="false" outlineLevel="0" collapsed="false">
      <c r="A335" s="2"/>
    </row>
    <row r="336" customFormat="false" ht="15.75" hidden="false" customHeight="false" outlineLevel="0" collapsed="false">
      <c r="A336" s="2"/>
    </row>
    <row r="337" customFormat="false" ht="15.75" hidden="false" customHeight="false" outlineLevel="0" collapsed="false">
      <c r="A337" s="2"/>
    </row>
    <row r="338" customFormat="false" ht="15.75" hidden="false" customHeight="false" outlineLevel="0" collapsed="false">
      <c r="A338" s="2"/>
    </row>
    <row r="339" customFormat="false" ht="15.75" hidden="false" customHeight="false" outlineLevel="0" collapsed="false">
      <c r="A339" s="2"/>
    </row>
    <row r="340" customFormat="false" ht="15.75" hidden="false" customHeight="false" outlineLevel="0" collapsed="false">
      <c r="A340" s="2"/>
    </row>
    <row r="341" customFormat="false" ht="15.75" hidden="false" customHeight="false" outlineLevel="0" collapsed="false">
      <c r="A341" s="2"/>
    </row>
    <row r="342" customFormat="false" ht="15.75" hidden="false" customHeight="false" outlineLevel="0" collapsed="false">
      <c r="A342" s="2"/>
    </row>
    <row r="343" customFormat="false" ht="15.75" hidden="false" customHeight="false" outlineLevel="0" collapsed="false">
      <c r="A343" s="2"/>
    </row>
    <row r="344" customFormat="false" ht="15.75" hidden="false" customHeight="false" outlineLevel="0" collapsed="false">
      <c r="A344" s="2"/>
    </row>
    <row r="345" customFormat="false" ht="15.75" hidden="false" customHeight="false" outlineLevel="0" collapsed="false">
      <c r="A345" s="2"/>
    </row>
    <row r="346" customFormat="false" ht="15.75" hidden="false" customHeight="false" outlineLevel="0" collapsed="false">
      <c r="A346" s="2"/>
    </row>
    <row r="347" customFormat="false" ht="15.75" hidden="false" customHeight="false" outlineLevel="0" collapsed="false">
      <c r="A347" s="2"/>
    </row>
    <row r="348" customFormat="false" ht="15.75" hidden="false" customHeight="false" outlineLevel="0" collapsed="false">
      <c r="A348" s="2"/>
    </row>
    <row r="349" customFormat="false" ht="15.75" hidden="false" customHeight="false" outlineLevel="0" collapsed="false">
      <c r="A349" s="2"/>
    </row>
    <row r="350" customFormat="false" ht="15.75" hidden="false" customHeight="false" outlineLevel="0" collapsed="false">
      <c r="A350" s="2"/>
    </row>
    <row r="351" customFormat="false" ht="15.75" hidden="false" customHeight="false" outlineLevel="0" collapsed="false">
      <c r="A351" s="2"/>
    </row>
    <row r="352" customFormat="false" ht="15.75" hidden="false" customHeight="false" outlineLevel="0" collapsed="false">
      <c r="A352" s="2"/>
    </row>
    <row r="353" customFormat="false" ht="15.75" hidden="false" customHeight="false" outlineLevel="0" collapsed="false">
      <c r="A353" s="2"/>
    </row>
    <row r="354" customFormat="false" ht="15.75" hidden="false" customHeight="false" outlineLevel="0" collapsed="false">
      <c r="A354" s="2"/>
    </row>
    <row r="355" customFormat="false" ht="15.75" hidden="false" customHeight="false" outlineLevel="0" collapsed="false">
      <c r="A355" s="2"/>
    </row>
    <row r="356" customFormat="false" ht="15.75" hidden="false" customHeight="false" outlineLevel="0" collapsed="false">
      <c r="A356" s="2"/>
    </row>
    <row r="357" customFormat="false" ht="15.75" hidden="false" customHeight="false" outlineLevel="0" collapsed="false">
      <c r="A357" s="2"/>
    </row>
    <row r="358" customFormat="false" ht="15.75" hidden="false" customHeight="false" outlineLevel="0" collapsed="false">
      <c r="A358" s="2"/>
    </row>
    <row r="359" customFormat="false" ht="15.75" hidden="false" customHeight="false" outlineLevel="0" collapsed="false">
      <c r="A359" s="2"/>
    </row>
    <row r="360" customFormat="false" ht="15.75" hidden="false" customHeight="false" outlineLevel="0" collapsed="false">
      <c r="A360" s="2"/>
    </row>
    <row r="361" customFormat="false" ht="15.75" hidden="false" customHeight="false" outlineLevel="0" collapsed="false">
      <c r="A361" s="2"/>
    </row>
    <row r="362" customFormat="false" ht="15.75" hidden="false" customHeight="false" outlineLevel="0" collapsed="false">
      <c r="A362" s="2"/>
    </row>
    <row r="363" customFormat="false" ht="15.75" hidden="false" customHeight="false" outlineLevel="0" collapsed="false">
      <c r="A363" s="2"/>
    </row>
    <row r="364" customFormat="false" ht="15.75" hidden="false" customHeight="false" outlineLevel="0" collapsed="false">
      <c r="A364" s="2"/>
    </row>
    <row r="365" customFormat="false" ht="15.75" hidden="false" customHeight="false" outlineLevel="0" collapsed="false">
      <c r="A365" s="2"/>
    </row>
    <row r="366" customFormat="false" ht="15.75" hidden="false" customHeight="false" outlineLevel="0" collapsed="false">
      <c r="A366" s="2"/>
    </row>
    <row r="367" customFormat="false" ht="15.75" hidden="false" customHeight="false" outlineLevel="0" collapsed="false">
      <c r="A367" s="2"/>
    </row>
    <row r="368" customFormat="false" ht="15.75" hidden="false" customHeight="false" outlineLevel="0" collapsed="false">
      <c r="A368" s="2"/>
    </row>
    <row r="369" customFormat="false" ht="15.75" hidden="false" customHeight="false" outlineLevel="0" collapsed="false">
      <c r="A369" s="2"/>
    </row>
    <row r="370" customFormat="false" ht="15.75" hidden="false" customHeight="false" outlineLevel="0" collapsed="false">
      <c r="A370" s="2"/>
    </row>
    <row r="371" customFormat="false" ht="15.75" hidden="false" customHeight="false" outlineLevel="0" collapsed="false">
      <c r="A371" s="2"/>
    </row>
    <row r="372" customFormat="false" ht="15.75" hidden="false" customHeight="false" outlineLevel="0" collapsed="false">
      <c r="A372" s="2"/>
    </row>
    <row r="373" customFormat="false" ht="15.75" hidden="false" customHeight="false" outlineLevel="0" collapsed="false">
      <c r="A373" s="2"/>
    </row>
    <row r="374" customFormat="false" ht="15.75" hidden="false" customHeight="false" outlineLevel="0" collapsed="false">
      <c r="A374" s="2"/>
    </row>
    <row r="375" customFormat="false" ht="15.75" hidden="false" customHeight="false" outlineLevel="0" collapsed="false">
      <c r="A375" s="2"/>
    </row>
    <row r="376" customFormat="false" ht="15.75" hidden="false" customHeight="false" outlineLevel="0" collapsed="false">
      <c r="A376" s="2"/>
    </row>
    <row r="377" customFormat="false" ht="15.75" hidden="false" customHeight="false" outlineLevel="0" collapsed="false">
      <c r="A377" s="2"/>
    </row>
    <row r="378" customFormat="false" ht="15.75" hidden="false" customHeight="false" outlineLevel="0" collapsed="false">
      <c r="A378" s="2"/>
    </row>
    <row r="379" customFormat="false" ht="15.75" hidden="false" customHeight="false" outlineLevel="0" collapsed="false">
      <c r="A379" s="2"/>
    </row>
    <row r="380" customFormat="false" ht="15.75" hidden="false" customHeight="false" outlineLevel="0" collapsed="false">
      <c r="A380" s="2"/>
    </row>
    <row r="381" customFormat="false" ht="15.75" hidden="false" customHeight="false" outlineLevel="0" collapsed="false">
      <c r="A381" s="2"/>
    </row>
    <row r="382" customFormat="false" ht="15.75" hidden="false" customHeight="false" outlineLevel="0" collapsed="false">
      <c r="A382" s="2"/>
    </row>
    <row r="383" customFormat="false" ht="15.75" hidden="false" customHeight="false" outlineLevel="0" collapsed="false">
      <c r="A383" s="2"/>
    </row>
    <row r="384" customFormat="false" ht="15.75" hidden="false" customHeight="false" outlineLevel="0" collapsed="false">
      <c r="A384" s="2"/>
    </row>
    <row r="385" customFormat="false" ht="15.75" hidden="false" customHeight="false" outlineLevel="0" collapsed="false">
      <c r="A385" s="2"/>
    </row>
    <row r="386" customFormat="false" ht="15.75" hidden="false" customHeight="false" outlineLevel="0" collapsed="false">
      <c r="A386" s="2"/>
    </row>
    <row r="387" customFormat="false" ht="15.75" hidden="false" customHeight="false" outlineLevel="0" collapsed="false">
      <c r="A387" s="2"/>
    </row>
    <row r="388" customFormat="false" ht="15.75" hidden="false" customHeight="false" outlineLevel="0" collapsed="false">
      <c r="A388" s="2"/>
    </row>
    <row r="389" customFormat="false" ht="15.75" hidden="false" customHeight="false" outlineLevel="0" collapsed="false">
      <c r="A389" s="2"/>
    </row>
    <row r="390" customFormat="false" ht="15.75" hidden="false" customHeight="false" outlineLevel="0" collapsed="false">
      <c r="A390" s="2"/>
    </row>
    <row r="391" customFormat="false" ht="15.75" hidden="false" customHeight="false" outlineLevel="0" collapsed="false">
      <c r="A391" s="2"/>
    </row>
    <row r="392" customFormat="false" ht="15.75" hidden="false" customHeight="false" outlineLevel="0" collapsed="false">
      <c r="A392" s="2"/>
    </row>
    <row r="393" customFormat="false" ht="15.75" hidden="false" customHeight="false" outlineLevel="0" collapsed="false">
      <c r="A393" s="2"/>
    </row>
    <row r="394" customFormat="false" ht="15.75" hidden="false" customHeight="false" outlineLevel="0" collapsed="false">
      <c r="A394" s="2"/>
    </row>
    <row r="395" customFormat="false" ht="15.75" hidden="false" customHeight="false" outlineLevel="0" collapsed="false">
      <c r="A395" s="2"/>
    </row>
    <row r="396" customFormat="false" ht="15.75" hidden="false" customHeight="false" outlineLevel="0" collapsed="false">
      <c r="A396" s="2"/>
    </row>
    <row r="397" customFormat="false" ht="15.75" hidden="false" customHeight="false" outlineLevel="0" collapsed="false">
      <c r="A397" s="2"/>
    </row>
    <row r="398" customFormat="false" ht="15.75" hidden="false" customHeight="false" outlineLevel="0" collapsed="false">
      <c r="A398" s="2"/>
    </row>
    <row r="399" customFormat="false" ht="15.75" hidden="false" customHeight="false" outlineLevel="0" collapsed="false">
      <c r="A399" s="2"/>
    </row>
    <row r="400" customFormat="false" ht="15.75" hidden="false" customHeight="false" outlineLevel="0" collapsed="false">
      <c r="A400" s="2"/>
    </row>
    <row r="401" customFormat="false" ht="15.75" hidden="false" customHeight="false" outlineLevel="0" collapsed="false">
      <c r="A401" s="2"/>
    </row>
    <row r="402" customFormat="false" ht="15.75" hidden="false" customHeight="false" outlineLevel="0" collapsed="false">
      <c r="A402" s="2"/>
    </row>
    <row r="403" customFormat="false" ht="15.75" hidden="false" customHeight="false" outlineLevel="0" collapsed="false">
      <c r="A403" s="2"/>
    </row>
    <row r="404" customFormat="false" ht="15.75" hidden="false" customHeight="false" outlineLevel="0" collapsed="false">
      <c r="A404" s="2"/>
    </row>
    <row r="405" customFormat="false" ht="15.75" hidden="false" customHeight="false" outlineLevel="0" collapsed="false">
      <c r="A405" s="2"/>
    </row>
    <row r="406" customFormat="false" ht="15.75" hidden="false" customHeight="false" outlineLevel="0" collapsed="false">
      <c r="A406" s="2"/>
    </row>
    <row r="407" customFormat="false" ht="15.75" hidden="false" customHeight="false" outlineLevel="0" collapsed="false">
      <c r="A407" s="2"/>
    </row>
    <row r="408" customFormat="false" ht="15.75" hidden="false" customHeight="false" outlineLevel="0" collapsed="false">
      <c r="A408" s="2"/>
    </row>
    <row r="409" customFormat="false" ht="15.75" hidden="false" customHeight="false" outlineLevel="0" collapsed="false">
      <c r="A409" s="2"/>
    </row>
    <row r="410" customFormat="false" ht="15.75" hidden="false" customHeight="false" outlineLevel="0" collapsed="false">
      <c r="A410" s="2"/>
    </row>
    <row r="411" customFormat="false" ht="15.75" hidden="false" customHeight="false" outlineLevel="0" collapsed="false">
      <c r="A411" s="2"/>
    </row>
    <row r="412" customFormat="false" ht="15.75" hidden="false" customHeight="false" outlineLevel="0" collapsed="false">
      <c r="A412" s="2"/>
    </row>
    <row r="413" customFormat="false" ht="15.75" hidden="false" customHeight="false" outlineLevel="0" collapsed="false">
      <c r="A413" s="2"/>
    </row>
    <row r="414" customFormat="false" ht="15.75" hidden="false" customHeight="false" outlineLevel="0" collapsed="false">
      <c r="A414" s="2"/>
    </row>
    <row r="415" customFormat="false" ht="15.75" hidden="false" customHeight="false" outlineLevel="0" collapsed="false">
      <c r="A415" s="2"/>
    </row>
    <row r="416" customFormat="false" ht="15.75" hidden="false" customHeight="false" outlineLevel="0" collapsed="false">
      <c r="A416" s="2"/>
    </row>
    <row r="417" customFormat="false" ht="15.75" hidden="false" customHeight="false" outlineLevel="0" collapsed="false">
      <c r="A417" s="2"/>
    </row>
    <row r="418" customFormat="false" ht="15.75" hidden="false" customHeight="false" outlineLevel="0" collapsed="false">
      <c r="A418" s="2"/>
    </row>
    <row r="419" customFormat="false" ht="15.75" hidden="false" customHeight="false" outlineLevel="0" collapsed="false">
      <c r="A419" s="2"/>
    </row>
    <row r="420" customFormat="false" ht="15.75" hidden="false" customHeight="false" outlineLevel="0" collapsed="false">
      <c r="A420" s="2"/>
    </row>
    <row r="421" customFormat="false" ht="15.75" hidden="false" customHeight="false" outlineLevel="0" collapsed="false">
      <c r="A421" s="2"/>
    </row>
    <row r="422" customFormat="false" ht="15.75" hidden="false" customHeight="false" outlineLevel="0" collapsed="false">
      <c r="A422" s="2"/>
    </row>
    <row r="423" customFormat="false" ht="15.75" hidden="false" customHeight="false" outlineLevel="0" collapsed="false">
      <c r="A423" s="2"/>
    </row>
    <row r="424" customFormat="false" ht="15.75" hidden="false" customHeight="false" outlineLevel="0" collapsed="false">
      <c r="A424" s="2"/>
    </row>
    <row r="425" customFormat="false" ht="15.75" hidden="false" customHeight="false" outlineLevel="0" collapsed="false">
      <c r="A425" s="2"/>
    </row>
    <row r="426" customFormat="false" ht="15.75" hidden="false" customHeight="false" outlineLevel="0" collapsed="false">
      <c r="A426" s="2"/>
    </row>
    <row r="427" customFormat="false" ht="15.75" hidden="false" customHeight="false" outlineLevel="0" collapsed="false">
      <c r="A427" s="2"/>
    </row>
    <row r="428" customFormat="false" ht="15.75" hidden="false" customHeight="false" outlineLevel="0" collapsed="false">
      <c r="A428" s="2"/>
    </row>
    <row r="429" customFormat="false" ht="15.75" hidden="false" customHeight="false" outlineLevel="0" collapsed="false">
      <c r="A429" s="2"/>
    </row>
    <row r="430" customFormat="false" ht="15.75" hidden="false" customHeight="false" outlineLevel="0" collapsed="false">
      <c r="A430" s="2"/>
    </row>
    <row r="431" customFormat="false" ht="15.75" hidden="false" customHeight="false" outlineLevel="0" collapsed="false">
      <c r="A431" s="2"/>
    </row>
    <row r="432" customFormat="false" ht="15.75" hidden="false" customHeight="false" outlineLevel="0" collapsed="false">
      <c r="A432" s="2"/>
    </row>
    <row r="433" customFormat="false" ht="15.75" hidden="false" customHeight="false" outlineLevel="0" collapsed="false">
      <c r="A433" s="2"/>
    </row>
    <row r="434" customFormat="false" ht="15.75" hidden="false" customHeight="false" outlineLevel="0" collapsed="false">
      <c r="A434" s="2"/>
    </row>
    <row r="435" customFormat="false" ht="15.75" hidden="false" customHeight="false" outlineLevel="0" collapsed="false">
      <c r="A435" s="2"/>
    </row>
    <row r="436" customFormat="false" ht="15.75" hidden="false" customHeight="false" outlineLevel="0" collapsed="false">
      <c r="A436" s="2"/>
    </row>
    <row r="437" customFormat="false" ht="15.75" hidden="false" customHeight="false" outlineLevel="0" collapsed="false">
      <c r="A437" s="2"/>
    </row>
    <row r="438" customFormat="false" ht="15.75" hidden="false" customHeight="false" outlineLevel="0" collapsed="false">
      <c r="A438" s="2"/>
    </row>
    <row r="439" customFormat="false" ht="15.75" hidden="false" customHeight="false" outlineLevel="0" collapsed="false">
      <c r="A439" s="2"/>
    </row>
    <row r="440" customFormat="false" ht="15.75" hidden="false" customHeight="false" outlineLevel="0" collapsed="false">
      <c r="A440" s="2"/>
    </row>
    <row r="441" customFormat="false" ht="15.75" hidden="false" customHeight="false" outlineLevel="0" collapsed="false">
      <c r="A441" s="2"/>
    </row>
    <row r="442" customFormat="false" ht="15.75" hidden="false" customHeight="false" outlineLevel="0" collapsed="false">
      <c r="A442" s="2"/>
    </row>
    <row r="443" customFormat="false" ht="15.75" hidden="false" customHeight="false" outlineLevel="0" collapsed="false">
      <c r="A443" s="2"/>
    </row>
    <row r="444" customFormat="false" ht="15.75" hidden="false" customHeight="false" outlineLevel="0" collapsed="false">
      <c r="A444" s="2"/>
    </row>
    <row r="445" customFormat="false" ht="15.75" hidden="false" customHeight="false" outlineLevel="0" collapsed="false">
      <c r="A445" s="2"/>
    </row>
    <row r="446" customFormat="false" ht="15.75" hidden="false" customHeight="false" outlineLevel="0" collapsed="false">
      <c r="A446" s="2"/>
    </row>
    <row r="447" customFormat="false" ht="15.75" hidden="false" customHeight="false" outlineLevel="0" collapsed="false">
      <c r="A447" s="2"/>
    </row>
    <row r="448" customFormat="false" ht="15.75" hidden="false" customHeight="false" outlineLevel="0" collapsed="false">
      <c r="A448" s="2"/>
    </row>
    <row r="449" customFormat="false" ht="15.75" hidden="false" customHeight="false" outlineLevel="0" collapsed="false">
      <c r="A449" s="2"/>
    </row>
    <row r="450" customFormat="false" ht="15.75" hidden="false" customHeight="false" outlineLevel="0" collapsed="false">
      <c r="A450" s="2"/>
    </row>
    <row r="451" customFormat="false" ht="15.75" hidden="false" customHeight="false" outlineLevel="0" collapsed="false">
      <c r="A451" s="2"/>
    </row>
    <row r="452" customFormat="false" ht="15.75" hidden="false" customHeight="false" outlineLevel="0" collapsed="false">
      <c r="A452" s="2"/>
    </row>
    <row r="453" customFormat="false" ht="15.75" hidden="false" customHeight="false" outlineLevel="0" collapsed="false">
      <c r="A453" s="2"/>
    </row>
    <row r="454" customFormat="false" ht="15.75" hidden="false" customHeight="false" outlineLevel="0" collapsed="false">
      <c r="A454" s="2"/>
    </row>
    <row r="455" customFormat="false" ht="15.75" hidden="false" customHeight="false" outlineLevel="0" collapsed="false">
      <c r="A455" s="2"/>
    </row>
    <row r="456" customFormat="false" ht="15.75" hidden="false" customHeight="false" outlineLevel="0" collapsed="false">
      <c r="A456" s="2"/>
    </row>
    <row r="457" customFormat="false" ht="15.75" hidden="false" customHeight="false" outlineLevel="0" collapsed="false">
      <c r="A457" s="2"/>
    </row>
    <row r="458" customFormat="false" ht="15.75" hidden="false" customHeight="false" outlineLevel="0" collapsed="false">
      <c r="A458" s="2"/>
    </row>
    <row r="459" customFormat="false" ht="15.75" hidden="false" customHeight="false" outlineLevel="0" collapsed="false">
      <c r="A459" s="2"/>
    </row>
    <row r="460" customFormat="false" ht="15.75" hidden="false" customHeight="false" outlineLevel="0" collapsed="false">
      <c r="A460" s="2"/>
    </row>
    <row r="461" customFormat="false" ht="15.75" hidden="false" customHeight="false" outlineLevel="0" collapsed="false">
      <c r="A461" s="2"/>
    </row>
    <row r="462" customFormat="false" ht="15.75" hidden="false" customHeight="false" outlineLevel="0" collapsed="false">
      <c r="A462" s="2"/>
    </row>
    <row r="463" customFormat="false" ht="15.75" hidden="false" customHeight="false" outlineLevel="0" collapsed="false">
      <c r="A463" s="2"/>
    </row>
    <row r="464" customFormat="false" ht="15.75" hidden="false" customHeight="false" outlineLevel="0" collapsed="false">
      <c r="A464" s="2"/>
    </row>
    <row r="465" customFormat="false" ht="15.75" hidden="false" customHeight="false" outlineLevel="0" collapsed="false">
      <c r="A465" s="2"/>
    </row>
    <row r="466" customFormat="false" ht="15.75" hidden="false" customHeight="false" outlineLevel="0" collapsed="false">
      <c r="A466" s="2"/>
    </row>
    <row r="467" customFormat="false" ht="15.75" hidden="false" customHeight="false" outlineLevel="0" collapsed="false">
      <c r="A467" s="2"/>
    </row>
    <row r="468" customFormat="false" ht="15.75" hidden="false" customHeight="false" outlineLevel="0" collapsed="false">
      <c r="A468" s="2"/>
    </row>
    <row r="469" customFormat="false" ht="15.75" hidden="false" customHeight="false" outlineLevel="0" collapsed="false">
      <c r="A469" s="2"/>
    </row>
    <row r="470" customFormat="false" ht="15.75" hidden="false" customHeight="false" outlineLevel="0" collapsed="false">
      <c r="A470" s="2"/>
    </row>
    <row r="471" customFormat="false" ht="15.75" hidden="false" customHeight="false" outlineLevel="0" collapsed="false">
      <c r="A471" s="2"/>
    </row>
    <row r="472" customFormat="false" ht="15.75" hidden="false" customHeight="false" outlineLevel="0" collapsed="false">
      <c r="A472" s="2"/>
    </row>
    <row r="473" customFormat="false" ht="15.75" hidden="false" customHeight="false" outlineLevel="0" collapsed="false">
      <c r="A473" s="2"/>
    </row>
    <row r="474" customFormat="false" ht="15.75" hidden="false" customHeight="false" outlineLevel="0" collapsed="false">
      <c r="A474" s="2"/>
    </row>
    <row r="475" customFormat="false" ht="15.75" hidden="false" customHeight="false" outlineLevel="0" collapsed="false">
      <c r="A475" s="2"/>
    </row>
    <row r="476" customFormat="false" ht="15.75" hidden="false" customHeight="false" outlineLevel="0" collapsed="false">
      <c r="A476" s="2"/>
    </row>
    <row r="477" customFormat="false" ht="15.75" hidden="false" customHeight="false" outlineLevel="0" collapsed="false">
      <c r="A477" s="2"/>
    </row>
    <row r="478" customFormat="false" ht="15.75" hidden="false" customHeight="false" outlineLevel="0" collapsed="false">
      <c r="A478" s="2"/>
    </row>
    <row r="479" customFormat="false" ht="15.75" hidden="false" customHeight="false" outlineLevel="0" collapsed="false">
      <c r="A479" s="2"/>
    </row>
    <row r="480" customFormat="false" ht="15.75" hidden="false" customHeight="false" outlineLevel="0" collapsed="false">
      <c r="A480" s="2"/>
    </row>
    <row r="481" customFormat="false" ht="15.75" hidden="false" customHeight="false" outlineLevel="0" collapsed="false">
      <c r="A481" s="2"/>
    </row>
    <row r="482" customFormat="false" ht="15.75" hidden="false" customHeight="false" outlineLevel="0" collapsed="false">
      <c r="A482" s="2"/>
    </row>
    <row r="483" customFormat="false" ht="15.75" hidden="false" customHeight="false" outlineLevel="0" collapsed="false">
      <c r="A483" s="2"/>
    </row>
    <row r="484" customFormat="false" ht="15.75" hidden="false" customHeight="false" outlineLevel="0" collapsed="false">
      <c r="A484" s="2"/>
    </row>
    <row r="485" customFormat="false" ht="15.75" hidden="false" customHeight="false" outlineLevel="0" collapsed="false">
      <c r="A485" s="2"/>
    </row>
    <row r="486" customFormat="false" ht="15.75" hidden="false" customHeight="false" outlineLevel="0" collapsed="false">
      <c r="A486" s="2"/>
    </row>
    <row r="487" customFormat="false" ht="15.75" hidden="false" customHeight="false" outlineLevel="0" collapsed="false">
      <c r="A487" s="2"/>
    </row>
    <row r="488" customFormat="false" ht="15.75" hidden="false" customHeight="false" outlineLevel="0" collapsed="false">
      <c r="A488" s="2"/>
    </row>
    <row r="489" customFormat="false" ht="15.75" hidden="false" customHeight="false" outlineLevel="0" collapsed="false">
      <c r="A489" s="2"/>
    </row>
    <row r="490" customFormat="false" ht="15.75" hidden="false" customHeight="false" outlineLevel="0" collapsed="false">
      <c r="A490" s="2"/>
    </row>
    <row r="491" customFormat="false" ht="15.75" hidden="false" customHeight="false" outlineLevel="0" collapsed="false">
      <c r="A491" s="2"/>
    </row>
    <row r="492" customFormat="false" ht="15.75" hidden="false" customHeight="false" outlineLevel="0" collapsed="false">
      <c r="A492" s="2"/>
    </row>
    <row r="493" customFormat="false" ht="15.75" hidden="false" customHeight="false" outlineLevel="0" collapsed="false">
      <c r="A493" s="2"/>
    </row>
    <row r="494" customFormat="false" ht="15.75" hidden="false" customHeight="false" outlineLevel="0" collapsed="false">
      <c r="A494" s="2"/>
    </row>
    <row r="495" customFormat="false" ht="15.75" hidden="false" customHeight="false" outlineLevel="0" collapsed="false">
      <c r="A495" s="2"/>
    </row>
    <row r="496" customFormat="false" ht="15.75" hidden="false" customHeight="false" outlineLevel="0" collapsed="false">
      <c r="A496" s="2"/>
    </row>
    <row r="497" customFormat="false" ht="15.75" hidden="false" customHeight="false" outlineLevel="0" collapsed="false">
      <c r="A497" s="2"/>
    </row>
    <row r="498" customFormat="false" ht="15.75" hidden="false" customHeight="false" outlineLevel="0" collapsed="false">
      <c r="A498" s="2"/>
    </row>
    <row r="499" customFormat="false" ht="15.75" hidden="false" customHeight="false" outlineLevel="0" collapsed="false">
      <c r="A499" s="2"/>
    </row>
    <row r="500" customFormat="false" ht="15.75" hidden="false" customHeight="false" outlineLevel="0" collapsed="false">
      <c r="A500" s="2"/>
    </row>
    <row r="501" customFormat="false" ht="15.75" hidden="false" customHeight="false" outlineLevel="0" collapsed="false">
      <c r="A501" s="2"/>
    </row>
    <row r="502" customFormat="false" ht="15.75" hidden="false" customHeight="false" outlineLevel="0" collapsed="false">
      <c r="A502" s="2"/>
    </row>
    <row r="503" customFormat="false" ht="15.75" hidden="false" customHeight="false" outlineLevel="0" collapsed="false">
      <c r="A503" s="2"/>
    </row>
    <row r="504" customFormat="false" ht="15.75" hidden="false" customHeight="false" outlineLevel="0" collapsed="false">
      <c r="A504" s="2"/>
    </row>
    <row r="505" customFormat="false" ht="15.75" hidden="false" customHeight="false" outlineLevel="0" collapsed="false">
      <c r="A505" s="2"/>
    </row>
    <row r="506" customFormat="false" ht="15.75" hidden="false" customHeight="false" outlineLevel="0" collapsed="false">
      <c r="A506" s="2"/>
    </row>
    <row r="507" customFormat="false" ht="15.75" hidden="false" customHeight="false" outlineLevel="0" collapsed="false">
      <c r="A507" s="2"/>
    </row>
    <row r="508" customFormat="false" ht="15.75" hidden="false" customHeight="false" outlineLevel="0" collapsed="false">
      <c r="A508" s="2"/>
    </row>
    <row r="509" customFormat="false" ht="15.75" hidden="false" customHeight="false" outlineLevel="0" collapsed="false">
      <c r="A509" s="2"/>
    </row>
    <row r="510" customFormat="false" ht="15.75" hidden="false" customHeight="false" outlineLevel="0" collapsed="false">
      <c r="A510" s="2"/>
    </row>
    <row r="511" customFormat="false" ht="15.75" hidden="false" customHeight="false" outlineLevel="0" collapsed="false">
      <c r="A511" s="2"/>
    </row>
    <row r="512" customFormat="false" ht="15.75" hidden="false" customHeight="false" outlineLevel="0" collapsed="false">
      <c r="A512" s="2"/>
    </row>
    <row r="513" customFormat="false" ht="15.75" hidden="false" customHeight="false" outlineLevel="0" collapsed="false">
      <c r="A513" s="2"/>
    </row>
    <row r="514" customFormat="false" ht="15.75" hidden="false" customHeight="false" outlineLevel="0" collapsed="false">
      <c r="A514" s="2"/>
    </row>
    <row r="515" customFormat="false" ht="15.75" hidden="false" customHeight="false" outlineLevel="0" collapsed="false">
      <c r="A515" s="2"/>
    </row>
    <row r="516" customFormat="false" ht="15.75" hidden="false" customHeight="false" outlineLevel="0" collapsed="false">
      <c r="A516" s="2"/>
    </row>
    <row r="517" customFormat="false" ht="15.75" hidden="false" customHeight="false" outlineLevel="0" collapsed="false">
      <c r="A517" s="2"/>
    </row>
    <row r="518" customFormat="false" ht="15.75" hidden="false" customHeight="false" outlineLevel="0" collapsed="false">
      <c r="A518" s="2"/>
    </row>
    <row r="519" customFormat="false" ht="15.75" hidden="false" customHeight="false" outlineLevel="0" collapsed="false">
      <c r="A519" s="2"/>
    </row>
    <row r="520" customFormat="false" ht="15.75" hidden="false" customHeight="false" outlineLevel="0" collapsed="false">
      <c r="A520" s="2"/>
    </row>
    <row r="521" customFormat="false" ht="15.75" hidden="false" customHeight="false" outlineLevel="0" collapsed="false">
      <c r="A521" s="2"/>
    </row>
    <row r="522" customFormat="false" ht="15.75" hidden="false" customHeight="false" outlineLevel="0" collapsed="false">
      <c r="A522" s="2"/>
    </row>
    <row r="523" customFormat="false" ht="15.75" hidden="false" customHeight="false" outlineLevel="0" collapsed="false">
      <c r="A523" s="2"/>
    </row>
    <row r="524" customFormat="false" ht="15.75" hidden="false" customHeight="false" outlineLevel="0" collapsed="false">
      <c r="A524" s="2"/>
    </row>
    <row r="525" customFormat="false" ht="15.75" hidden="false" customHeight="false" outlineLevel="0" collapsed="false">
      <c r="A525" s="2"/>
    </row>
    <row r="526" customFormat="false" ht="15.75" hidden="false" customHeight="false" outlineLevel="0" collapsed="false">
      <c r="A526" s="2"/>
    </row>
    <row r="527" customFormat="false" ht="15.75" hidden="false" customHeight="false" outlineLevel="0" collapsed="false">
      <c r="A527" s="2"/>
    </row>
    <row r="528" customFormat="false" ht="15.75" hidden="false" customHeight="false" outlineLevel="0" collapsed="false">
      <c r="A528" s="2"/>
    </row>
    <row r="529" customFormat="false" ht="15.75" hidden="false" customHeight="false" outlineLevel="0" collapsed="false">
      <c r="A529" s="2"/>
    </row>
    <row r="530" customFormat="false" ht="15.75" hidden="false" customHeight="false" outlineLevel="0" collapsed="false">
      <c r="A530" s="2"/>
    </row>
    <row r="531" customFormat="false" ht="15.75" hidden="false" customHeight="false" outlineLevel="0" collapsed="false">
      <c r="A531" s="2"/>
    </row>
    <row r="532" customFormat="false" ht="15.75" hidden="false" customHeight="false" outlineLevel="0" collapsed="false">
      <c r="A532" s="2"/>
    </row>
    <row r="533" customFormat="false" ht="15.75" hidden="false" customHeight="false" outlineLevel="0" collapsed="false">
      <c r="A533" s="2"/>
    </row>
    <row r="534" customFormat="false" ht="15.75" hidden="false" customHeight="false" outlineLevel="0" collapsed="false">
      <c r="A534" s="2"/>
    </row>
    <row r="535" customFormat="false" ht="15.75" hidden="false" customHeight="false" outlineLevel="0" collapsed="false">
      <c r="A535" s="2"/>
    </row>
    <row r="536" customFormat="false" ht="15.75" hidden="false" customHeight="false" outlineLevel="0" collapsed="false">
      <c r="A536" s="2"/>
    </row>
    <row r="537" customFormat="false" ht="15.75" hidden="false" customHeight="false" outlineLevel="0" collapsed="false">
      <c r="A537" s="2"/>
    </row>
    <row r="538" customFormat="false" ht="15.75" hidden="false" customHeight="false" outlineLevel="0" collapsed="false">
      <c r="A538" s="2"/>
    </row>
    <row r="539" customFormat="false" ht="15.75" hidden="false" customHeight="false" outlineLevel="0" collapsed="false">
      <c r="A539" s="2"/>
    </row>
    <row r="540" customFormat="false" ht="15.75" hidden="false" customHeight="false" outlineLevel="0" collapsed="false">
      <c r="A540" s="2"/>
    </row>
    <row r="541" customFormat="false" ht="15.75" hidden="false" customHeight="false" outlineLevel="0" collapsed="false">
      <c r="A541" s="2"/>
    </row>
    <row r="542" customFormat="false" ht="15.75" hidden="false" customHeight="false" outlineLevel="0" collapsed="false">
      <c r="A542" s="2"/>
    </row>
    <row r="543" customFormat="false" ht="15.75" hidden="false" customHeight="false" outlineLevel="0" collapsed="false">
      <c r="A543" s="2"/>
    </row>
    <row r="544" customFormat="false" ht="15.75" hidden="false" customHeight="false" outlineLevel="0" collapsed="false">
      <c r="A544" s="2"/>
    </row>
    <row r="545" customFormat="false" ht="15.75" hidden="false" customHeight="false" outlineLevel="0" collapsed="false">
      <c r="A545" s="2"/>
    </row>
    <row r="546" customFormat="false" ht="15.75" hidden="false" customHeight="false" outlineLevel="0" collapsed="false">
      <c r="A546" s="2"/>
    </row>
    <row r="547" customFormat="false" ht="15.75" hidden="false" customHeight="false" outlineLevel="0" collapsed="false">
      <c r="A547" s="2"/>
    </row>
    <row r="548" customFormat="false" ht="15.75" hidden="false" customHeight="false" outlineLevel="0" collapsed="false">
      <c r="A548" s="2"/>
    </row>
    <row r="549" customFormat="false" ht="15.75" hidden="false" customHeight="false" outlineLevel="0" collapsed="false">
      <c r="A549" s="2"/>
    </row>
    <row r="550" customFormat="false" ht="15.75" hidden="false" customHeight="false" outlineLevel="0" collapsed="false">
      <c r="A550" s="2"/>
    </row>
    <row r="551" customFormat="false" ht="15.75" hidden="false" customHeight="false" outlineLevel="0" collapsed="false">
      <c r="A551" s="2"/>
    </row>
    <row r="552" customFormat="false" ht="15.75" hidden="false" customHeight="false" outlineLevel="0" collapsed="false">
      <c r="A552" s="2"/>
    </row>
    <row r="553" customFormat="false" ht="15.75" hidden="false" customHeight="false" outlineLevel="0" collapsed="false">
      <c r="A553" s="2"/>
    </row>
    <row r="554" customFormat="false" ht="15.75" hidden="false" customHeight="false" outlineLevel="0" collapsed="false">
      <c r="A554" s="2"/>
    </row>
    <row r="555" customFormat="false" ht="15.75" hidden="false" customHeight="false" outlineLevel="0" collapsed="false">
      <c r="A555" s="2"/>
    </row>
    <row r="556" customFormat="false" ht="15.75" hidden="false" customHeight="false" outlineLevel="0" collapsed="false">
      <c r="A556" s="2"/>
    </row>
    <row r="557" customFormat="false" ht="15.75" hidden="false" customHeight="false" outlineLevel="0" collapsed="false">
      <c r="A557" s="2"/>
    </row>
    <row r="558" customFormat="false" ht="15.75" hidden="false" customHeight="false" outlineLevel="0" collapsed="false">
      <c r="A558" s="2"/>
    </row>
    <row r="559" customFormat="false" ht="15.75" hidden="false" customHeight="false" outlineLevel="0" collapsed="false">
      <c r="A559" s="2"/>
    </row>
    <row r="560" customFormat="false" ht="15.75" hidden="false" customHeight="false" outlineLevel="0" collapsed="false">
      <c r="A560" s="2"/>
    </row>
    <row r="561" customFormat="false" ht="15.75" hidden="false" customHeight="false" outlineLevel="0" collapsed="false">
      <c r="A561" s="2"/>
    </row>
    <row r="562" customFormat="false" ht="15.75" hidden="false" customHeight="false" outlineLevel="0" collapsed="false">
      <c r="A562" s="2"/>
    </row>
    <row r="563" customFormat="false" ht="15.75" hidden="false" customHeight="false" outlineLevel="0" collapsed="false">
      <c r="A563" s="2"/>
    </row>
    <row r="564" customFormat="false" ht="15.75" hidden="false" customHeight="false" outlineLevel="0" collapsed="false">
      <c r="A564" s="2"/>
    </row>
    <row r="565" customFormat="false" ht="15.75" hidden="false" customHeight="false" outlineLevel="0" collapsed="false">
      <c r="A565" s="2"/>
    </row>
    <row r="566" customFormat="false" ht="15.75" hidden="false" customHeight="false" outlineLevel="0" collapsed="false">
      <c r="A566" s="2"/>
    </row>
    <row r="567" customFormat="false" ht="15.75" hidden="false" customHeight="false" outlineLevel="0" collapsed="false">
      <c r="A567" s="2"/>
    </row>
    <row r="568" customFormat="false" ht="15.75" hidden="false" customHeight="false" outlineLevel="0" collapsed="false">
      <c r="A568" s="2"/>
    </row>
    <row r="569" customFormat="false" ht="15.75" hidden="false" customHeight="false" outlineLevel="0" collapsed="false">
      <c r="A569" s="2"/>
    </row>
    <row r="570" customFormat="false" ht="15.75" hidden="false" customHeight="false" outlineLevel="0" collapsed="false">
      <c r="A570" s="2"/>
    </row>
    <row r="571" customFormat="false" ht="15.75" hidden="false" customHeight="false" outlineLevel="0" collapsed="false">
      <c r="A571" s="2"/>
    </row>
    <row r="572" customFormat="false" ht="15.75" hidden="false" customHeight="false" outlineLevel="0" collapsed="false">
      <c r="A572" s="2"/>
    </row>
    <row r="573" customFormat="false" ht="15.75" hidden="false" customHeight="false" outlineLevel="0" collapsed="false">
      <c r="A573" s="2"/>
    </row>
    <row r="574" customFormat="false" ht="15.75" hidden="false" customHeight="false" outlineLevel="0" collapsed="false">
      <c r="A574" s="2"/>
    </row>
    <row r="575" customFormat="false" ht="15.75" hidden="false" customHeight="false" outlineLevel="0" collapsed="false">
      <c r="A575" s="2"/>
    </row>
    <row r="576" customFormat="false" ht="15.75" hidden="false" customHeight="false" outlineLevel="0" collapsed="false">
      <c r="A576" s="2"/>
    </row>
    <row r="577" customFormat="false" ht="15.75" hidden="false" customHeight="false" outlineLevel="0" collapsed="false">
      <c r="A577" s="2"/>
    </row>
    <row r="578" customFormat="false" ht="15.75" hidden="false" customHeight="false" outlineLevel="0" collapsed="false">
      <c r="A578" s="2"/>
    </row>
    <row r="579" customFormat="false" ht="15.75" hidden="false" customHeight="false" outlineLevel="0" collapsed="false">
      <c r="A579" s="2"/>
    </row>
    <row r="580" customFormat="false" ht="15.75" hidden="false" customHeight="false" outlineLevel="0" collapsed="false">
      <c r="A580" s="2"/>
    </row>
    <row r="581" customFormat="false" ht="15.75" hidden="false" customHeight="false" outlineLevel="0" collapsed="false">
      <c r="A581" s="2"/>
    </row>
    <row r="582" customFormat="false" ht="15.75" hidden="false" customHeight="false" outlineLevel="0" collapsed="false">
      <c r="A582" s="2"/>
    </row>
    <row r="583" customFormat="false" ht="15.75" hidden="false" customHeight="false" outlineLevel="0" collapsed="false">
      <c r="A583" s="2"/>
    </row>
    <row r="584" customFormat="false" ht="15.75" hidden="false" customHeight="false" outlineLevel="0" collapsed="false">
      <c r="A584" s="2"/>
    </row>
    <row r="585" customFormat="false" ht="15.75" hidden="false" customHeight="false" outlineLevel="0" collapsed="false">
      <c r="A585" s="2"/>
    </row>
    <row r="586" customFormat="false" ht="15.75" hidden="false" customHeight="false" outlineLevel="0" collapsed="false">
      <c r="A586" s="2"/>
    </row>
    <row r="587" customFormat="false" ht="15.75" hidden="false" customHeight="false" outlineLevel="0" collapsed="false">
      <c r="A587" s="2"/>
    </row>
    <row r="588" customFormat="false" ht="15.75" hidden="false" customHeight="false" outlineLevel="0" collapsed="false">
      <c r="A588" s="2"/>
    </row>
    <row r="589" customFormat="false" ht="15.75" hidden="false" customHeight="false" outlineLevel="0" collapsed="false">
      <c r="A589" s="2"/>
    </row>
    <row r="590" customFormat="false" ht="15.75" hidden="false" customHeight="false" outlineLevel="0" collapsed="false">
      <c r="A590" s="2"/>
    </row>
    <row r="591" customFormat="false" ht="15.75" hidden="false" customHeight="false" outlineLevel="0" collapsed="false">
      <c r="A591" s="2"/>
    </row>
    <row r="592" customFormat="false" ht="15.75" hidden="false" customHeight="false" outlineLevel="0" collapsed="false">
      <c r="A592" s="2"/>
    </row>
    <row r="593" customFormat="false" ht="15.75" hidden="false" customHeight="false" outlineLevel="0" collapsed="false">
      <c r="A593" s="2"/>
    </row>
    <row r="594" customFormat="false" ht="15.75" hidden="false" customHeight="false" outlineLevel="0" collapsed="false">
      <c r="A594" s="2"/>
    </row>
    <row r="595" customFormat="false" ht="15.75" hidden="false" customHeight="false" outlineLevel="0" collapsed="false">
      <c r="A595" s="2"/>
    </row>
    <row r="596" customFormat="false" ht="15.75" hidden="false" customHeight="false" outlineLevel="0" collapsed="false">
      <c r="A596" s="2"/>
    </row>
    <row r="597" customFormat="false" ht="15.75" hidden="false" customHeight="false" outlineLevel="0" collapsed="false">
      <c r="A597" s="2"/>
    </row>
    <row r="598" customFormat="false" ht="15.75" hidden="false" customHeight="false" outlineLevel="0" collapsed="false">
      <c r="A598" s="2"/>
    </row>
    <row r="599" customFormat="false" ht="15.75" hidden="false" customHeight="false" outlineLevel="0" collapsed="false">
      <c r="A599" s="2"/>
    </row>
    <row r="600" customFormat="false" ht="15.75" hidden="false" customHeight="false" outlineLevel="0" collapsed="false">
      <c r="A600" s="2"/>
    </row>
    <row r="601" customFormat="false" ht="15.75" hidden="false" customHeight="false" outlineLevel="0" collapsed="false">
      <c r="A601" s="2"/>
    </row>
    <row r="602" customFormat="false" ht="15.75" hidden="false" customHeight="false" outlineLevel="0" collapsed="false">
      <c r="A602" s="2"/>
    </row>
    <row r="603" customFormat="false" ht="15.75" hidden="false" customHeight="false" outlineLevel="0" collapsed="false">
      <c r="A603" s="2"/>
    </row>
    <row r="604" customFormat="false" ht="15.75" hidden="false" customHeight="false" outlineLevel="0" collapsed="false">
      <c r="A604" s="2"/>
    </row>
    <row r="605" customFormat="false" ht="15.75" hidden="false" customHeight="false" outlineLevel="0" collapsed="false">
      <c r="A605" s="2"/>
    </row>
    <row r="606" customFormat="false" ht="15.75" hidden="false" customHeight="false" outlineLevel="0" collapsed="false">
      <c r="A606" s="2"/>
    </row>
    <row r="607" customFormat="false" ht="15.75" hidden="false" customHeight="false" outlineLevel="0" collapsed="false">
      <c r="A607" s="2"/>
    </row>
    <row r="608" customFormat="false" ht="15.75" hidden="false" customHeight="false" outlineLevel="0" collapsed="false">
      <c r="A608" s="2"/>
    </row>
    <row r="609" customFormat="false" ht="15.75" hidden="false" customHeight="false" outlineLevel="0" collapsed="false">
      <c r="A609" s="2"/>
    </row>
    <row r="610" customFormat="false" ht="15.75" hidden="false" customHeight="false" outlineLevel="0" collapsed="false">
      <c r="A610" s="2"/>
    </row>
    <row r="611" customFormat="false" ht="15.75" hidden="false" customHeight="false" outlineLevel="0" collapsed="false">
      <c r="A611" s="2"/>
    </row>
    <row r="612" customFormat="false" ht="15.75" hidden="false" customHeight="false" outlineLevel="0" collapsed="false">
      <c r="A612" s="2"/>
    </row>
    <row r="613" customFormat="false" ht="15.75" hidden="false" customHeight="false" outlineLevel="0" collapsed="false">
      <c r="A613" s="2"/>
    </row>
    <row r="614" customFormat="false" ht="15.75" hidden="false" customHeight="false" outlineLevel="0" collapsed="false">
      <c r="A614" s="2"/>
    </row>
    <row r="615" customFormat="false" ht="15.75" hidden="false" customHeight="false" outlineLevel="0" collapsed="false">
      <c r="A615" s="2"/>
    </row>
    <row r="616" customFormat="false" ht="15.75" hidden="false" customHeight="false" outlineLevel="0" collapsed="false">
      <c r="A616" s="2"/>
    </row>
    <row r="617" customFormat="false" ht="15.75" hidden="false" customHeight="false" outlineLevel="0" collapsed="false">
      <c r="A617" s="2"/>
    </row>
    <row r="618" customFormat="false" ht="15.75" hidden="false" customHeight="false" outlineLevel="0" collapsed="false">
      <c r="A618" s="2"/>
    </row>
    <row r="619" customFormat="false" ht="15.75" hidden="false" customHeight="false" outlineLevel="0" collapsed="false">
      <c r="A619" s="2"/>
    </row>
    <row r="620" customFormat="false" ht="15.75" hidden="false" customHeight="false" outlineLevel="0" collapsed="false">
      <c r="A620" s="2"/>
    </row>
    <row r="621" customFormat="false" ht="15.75" hidden="false" customHeight="false" outlineLevel="0" collapsed="false">
      <c r="A621" s="2"/>
    </row>
    <row r="622" customFormat="false" ht="15.75" hidden="false" customHeight="false" outlineLevel="0" collapsed="false">
      <c r="A622" s="2"/>
    </row>
    <row r="623" customFormat="false" ht="15.75" hidden="false" customHeight="false" outlineLevel="0" collapsed="false">
      <c r="A623" s="2"/>
    </row>
    <row r="624" customFormat="false" ht="15.75" hidden="false" customHeight="false" outlineLevel="0" collapsed="false">
      <c r="A624" s="2"/>
    </row>
    <row r="625" customFormat="false" ht="15.75" hidden="false" customHeight="false" outlineLevel="0" collapsed="false">
      <c r="A625" s="2"/>
    </row>
    <row r="626" customFormat="false" ht="15.75" hidden="false" customHeight="false" outlineLevel="0" collapsed="false">
      <c r="A626" s="2"/>
    </row>
    <row r="627" customFormat="false" ht="15.75" hidden="false" customHeight="false" outlineLevel="0" collapsed="false">
      <c r="A627" s="2"/>
    </row>
    <row r="628" customFormat="false" ht="15.75" hidden="false" customHeight="false" outlineLevel="0" collapsed="false">
      <c r="A628" s="2"/>
    </row>
    <row r="629" customFormat="false" ht="15.75" hidden="false" customHeight="false" outlineLevel="0" collapsed="false">
      <c r="A629" s="2"/>
    </row>
    <row r="630" customFormat="false" ht="15.75" hidden="false" customHeight="false" outlineLevel="0" collapsed="false">
      <c r="A630" s="2"/>
    </row>
    <row r="631" customFormat="false" ht="15.75" hidden="false" customHeight="false" outlineLevel="0" collapsed="false">
      <c r="A631" s="2"/>
    </row>
    <row r="632" customFormat="false" ht="15.75" hidden="false" customHeight="false" outlineLevel="0" collapsed="false">
      <c r="A632" s="2"/>
    </row>
    <row r="633" customFormat="false" ht="15.75" hidden="false" customHeight="false" outlineLevel="0" collapsed="false">
      <c r="A633" s="2"/>
    </row>
    <row r="634" customFormat="false" ht="15.75" hidden="false" customHeight="false" outlineLevel="0" collapsed="false">
      <c r="A634" s="2"/>
    </row>
    <row r="635" customFormat="false" ht="15.75" hidden="false" customHeight="false" outlineLevel="0" collapsed="false">
      <c r="A635" s="2"/>
    </row>
    <row r="636" customFormat="false" ht="15.75" hidden="false" customHeight="false" outlineLevel="0" collapsed="false">
      <c r="A636" s="2"/>
    </row>
    <row r="637" customFormat="false" ht="15.75" hidden="false" customHeight="false" outlineLevel="0" collapsed="false">
      <c r="A637" s="2"/>
    </row>
    <row r="638" customFormat="false" ht="15.75" hidden="false" customHeight="false" outlineLevel="0" collapsed="false">
      <c r="A638" s="2"/>
    </row>
    <row r="639" customFormat="false" ht="15.75" hidden="false" customHeight="false" outlineLevel="0" collapsed="false">
      <c r="A639" s="2"/>
    </row>
    <row r="640" customFormat="false" ht="15.75" hidden="false" customHeight="false" outlineLevel="0" collapsed="false">
      <c r="A640" s="2"/>
    </row>
    <row r="641" customFormat="false" ht="15.75" hidden="false" customHeight="false" outlineLevel="0" collapsed="false">
      <c r="A641" s="2"/>
    </row>
    <row r="642" customFormat="false" ht="15.75" hidden="false" customHeight="false" outlineLevel="0" collapsed="false">
      <c r="A642" s="2"/>
    </row>
    <row r="643" customFormat="false" ht="15.75" hidden="false" customHeight="false" outlineLevel="0" collapsed="false">
      <c r="A643" s="2"/>
    </row>
    <row r="644" customFormat="false" ht="15.75" hidden="false" customHeight="false" outlineLevel="0" collapsed="false">
      <c r="A644" s="2"/>
    </row>
    <row r="645" customFormat="false" ht="15.75" hidden="false" customHeight="false" outlineLevel="0" collapsed="false">
      <c r="A645" s="2"/>
    </row>
    <row r="646" customFormat="false" ht="15.75" hidden="false" customHeight="false" outlineLevel="0" collapsed="false">
      <c r="A646" s="2"/>
    </row>
    <row r="647" customFormat="false" ht="15.75" hidden="false" customHeight="false" outlineLevel="0" collapsed="false">
      <c r="A647" s="2"/>
    </row>
    <row r="648" customFormat="false" ht="15.75" hidden="false" customHeight="false" outlineLevel="0" collapsed="false">
      <c r="A648" s="2"/>
    </row>
    <row r="649" customFormat="false" ht="15.75" hidden="false" customHeight="false" outlineLevel="0" collapsed="false">
      <c r="A649" s="2"/>
    </row>
    <row r="650" customFormat="false" ht="15.75" hidden="false" customHeight="false" outlineLevel="0" collapsed="false">
      <c r="A650" s="2"/>
    </row>
    <row r="651" customFormat="false" ht="15.75" hidden="false" customHeight="false" outlineLevel="0" collapsed="false">
      <c r="A651" s="2"/>
    </row>
    <row r="652" customFormat="false" ht="15.75" hidden="false" customHeight="false" outlineLevel="0" collapsed="false">
      <c r="A652" s="2"/>
    </row>
    <row r="653" customFormat="false" ht="15.75" hidden="false" customHeight="false" outlineLevel="0" collapsed="false">
      <c r="A653" s="2"/>
    </row>
    <row r="654" customFormat="false" ht="15.75" hidden="false" customHeight="false" outlineLevel="0" collapsed="false">
      <c r="A654" s="2"/>
    </row>
    <row r="655" customFormat="false" ht="15.75" hidden="false" customHeight="false" outlineLevel="0" collapsed="false">
      <c r="A655" s="2"/>
    </row>
    <row r="656" customFormat="false" ht="15.75" hidden="false" customHeight="false" outlineLevel="0" collapsed="false">
      <c r="A656" s="2"/>
    </row>
    <row r="657" customFormat="false" ht="15.75" hidden="false" customHeight="false" outlineLevel="0" collapsed="false">
      <c r="A657" s="2"/>
    </row>
    <row r="658" customFormat="false" ht="15.75" hidden="false" customHeight="false" outlineLevel="0" collapsed="false">
      <c r="A658" s="2"/>
    </row>
    <row r="659" customFormat="false" ht="15.75" hidden="false" customHeight="false" outlineLevel="0" collapsed="false">
      <c r="A659" s="2"/>
    </row>
    <row r="660" customFormat="false" ht="15.75" hidden="false" customHeight="false" outlineLevel="0" collapsed="false">
      <c r="A660" s="2"/>
    </row>
    <row r="661" customFormat="false" ht="15.75" hidden="false" customHeight="false" outlineLevel="0" collapsed="false">
      <c r="A661" s="2"/>
    </row>
    <row r="662" customFormat="false" ht="15.75" hidden="false" customHeight="false" outlineLevel="0" collapsed="false">
      <c r="A662" s="2"/>
    </row>
    <row r="663" customFormat="false" ht="15.75" hidden="false" customHeight="false" outlineLevel="0" collapsed="false">
      <c r="A663" s="2"/>
    </row>
    <row r="664" customFormat="false" ht="15.75" hidden="false" customHeight="false" outlineLevel="0" collapsed="false">
      <c r="A664" s="2"/>
    </row>
    <row r="665" customFormat="false" ht="15.75" hidden="false" customHeight="false" outlineLevel="0" collapsed="false">
      <c r="A665" s="2"/>
    </row>
    <row r="666" customFormat="false" ht="15.75" hidden="false" customHeight="false" outlineLevel="0" collapsed="false">
      <c r="A666" s="2"/>
    </row>
    <row r="667" customFormat="false" ht="15.75" hidden="false" customHeight="false" outlineLevel="0" collapsed="false">
      <c r="A667" s="2"/>
    </row>
    <row r="668" customFormat="false" ht="15.75" hidden="false" customHeight="false" outlineLevel="0" collapsed="false">
      <c r="A668" s="2"/>
    </row>
    <row r="669" customFormat="false" ht="15.75" hidden="false" customHeight="false" outlineLevel="0" collapsed="false">
      <c r="A669" s="2"/>
    </row>
    <row r="670" customFormat="false" ht="15.75" hidden="false" customHeight="false" outlineLevel="0" collapsed="false">
      <c r="A670" s="2"/>
    </row>
    <row r="671" customFormat="false" ht="15.75" hidden="false" customHeight="false" outlineLevel="0" collapsed="false">
      <c r="A671" s="2"/>
    </row>
    <row r="672" customFormat="false" ht="15.75" hidden="false" customHeight="false" outlineLevel="0" collapsed="false">
      <c r="A672" s="2"/>
    </row>
    <row r="673" customFormat="false" ht="15.75" hidden="false" customHeight="false" outlineLevel="0" collapsed="false">
      <c r="A673" s="2"/>
    </row>
    <row r="674" customFormat="false" ht="15.75" hidden="false" customHeight="false" outlineLevel="0" collapsed="false">
      <c r="A674" s="2"/>
    </row>
    <row r="675" customFormat="false" ht="15.75" hidden="false" customHeight="false" outlineLevel="0" collapsed="false">
      <c r="A675" s="2"/>
    </row>
    <row r="676" customFormat="false" ht="15.75" hidden="false" customHeight="false" outlineLevel="0" collapsed="false">
      <c r="A676" s="2"/>
    </row>
    <row r="677" customFormat="false" ht="15.75" hidden="false" customHeight="false" outlineLevel="0" collapsed="false">
      <c r="A677" s="2"/>
    </row>
    <row r="678" customFormat="false" ht="15.75" hidden="false" customHeight="false" outlineLevel="0" collapsed="false">
      <c r="A678" s="2"/>
    </row>
    <row r="679" customFormat="false" ht="15.75" hidden="false" customHeight="false" outlineLevel="0" collapsed="false">
      <c r="A679" s="2"/>
    </row>
    <row r="680" customFormat="false" ht="15.75" hidden="false" customHeight="false" outlineLevel="0" collapsed="false">
      <c r="A680" s="2"/>
    </row>
    <row r="681" customFormat="false" ht="15.75" hidden="false" customHeight="false" outlineLevel="0" collapsed="false">
      <c r="A681" s="2"/>
    </row>
    <row r="682" customFormat="false" ht="15.75" hidden="false" customHeight="false" outlineLevel="0" collapsed="false">
      <c r="A682" s="2"/>
    </row>
    <row r="683" customFormat="false" ht="15.75" hidden="false" customHeight="false" outlineLevel="0" collapsed="false">
      <c r="A683" s="2"/>
    </row>
    <row r="684" customFormat="false" ht="15.75" hidden="false" customHeight="false" outlineLevel="0" collapsed="false">
      <c r="A684" s="2"/>
    </row>
    <row r="685" customFormat="false" ht="15.75" hidden="false" customHeight="false" outlineLevel="0" collapsed="false">
      <c r="A685" s="2"/>
    </row>
    <row r="686" customFormat="false" ht="15.75" hidden="false" customHeight="false" outlineLevel="0" collapsed="false">
      <c r="A686" s="2"/>
    </row>
    <row r="687" customFormat="false" ht="15.75" hidden="false" customHeight="false" outlineLevel="0" collapsed="false">
      <c r="A687" s="2"/>
    </row>
    <row r="688" customFormat="false" ht="15.75" hidden="false" customHeight="false" outlineLevel="0" collapsed="false">
      <c r="A688" s="2"/>
    </row>
    <row r="689" customFormat="false" ht="15.75" hidden="false" customHeight="false" outlineLevel="0" collapsed="false">
      <c r="A689" s="2"/>
    </row>
    <row r="690" customFormat="false" ht="15.75" hidden="false" customHeight="false" outlineLevel="0" collapsed="false">
      <c r="A690" s="2"/>
    </row>
    <row r="691" customFormat="false" ht="15.75" hidden="false" customHeight="false" outlineLevel="0" collapsed="false">
      <c r="A691" s="2"/>
    </row>
    <row r="692" customFormat="false" ht="15.75" hidden="false" customHeight="false" outlineLevel="0" collapsed="false">
      <c r="A692" s="2"/>
    </row>
    <row r="693" customFormat="false" ht="15.75" hidden="false" customHeight="false" outlineLevel="0" collapsed="false">
      <c r="A693" s="2"/>
    </row>
    <row r="694" customFormat="false" ht="15.75" hidden="false" customHeight="false" outlineLevel="0" collapsed="false">
      <c r="A694" s="2"/>
    </row>
    <row r="695" customFormat="false" ht="15.75" hidden="false" customHeight="false" outlineLevel="0" collapsed="false">
      <c r="A695" s="2"/>
    </row>
    <row r="696" customFormat="false" ht="15.75" hidden="false" customHeight="false" outlineLevel="0" collapsed="false">
      <c r="A696" s="2"/>
    </row>
    <row r="697" customFormat="false" ht="15.75" hidden="false" customHeight="false" outlineLevel="0" collapsed="false">
      <c r="A697" s="2"/>
    </row>
    <row r="698" customFormat="false" ht="15.75" hidden="false" customHeight="false" outlineLevel="0" collapsed="false">
      <c r="A698" s="2"/>
    </row>
    <row r="699" customFormat="false" ht="15.75" hidden="false" customHeight="false" outlineLevel="0" collapsed="false">
      <c r="A699" s="2"/>
    </row>
    <row r="700" customFormat="false" ht="15.75" hidden="false" customHeight="false" outlineLevel="0" collapsed="false">
      <c r="A700" s="2"/>
    </row>
    <row r="701" customFormat="false" ht="15.75" hidden="false" customHeight="false" outlineLevel="0" collapsed="false">
      <c r="A701" s="2"/>
    </row>
    <row r="702" customFormat="false" ht="15.75" hidden="false" customHeight="false" outlineLevel="0" collapsed="false">
      <c r="A702" s="2"/>
    </row>
    <row r="703" customFormat="false" ht="15.75" hidden="false" customHeight="false" outlineLevel="0" collapsed="false">
      <c r="A703" s="2"/>
    </row>
    <row r="704" customFormat="false" ht="15.75" hidden="false" customHeight="false" outlineLevel="0" collapsed="false">
      <c r="A704" s="2"/>
    </row>
    <row r="705" customFormat="false" ht="15.75" hidden="false" customHeight="false" outlineLevel="0" collapsed="false">
      <c r="A705" s="2"/>
    </row>
    <row r="706" customFormat="false" ht="15.75" hidden="false" customHeight="false" outlineLevel="0" collapsed="false">
      <c r="A706" s="2"/>
    </row>
    <row r="707" customFormat="false" ht="15.75" hidden="false" customHeight="false" outlineLevel="0" collapsed="false">
      <c r="A707" s="2"/>
    </row>
    <row r="708" customFormat="false" ht="15.75" hidden="false" customHeight="false" outlineLevel="0" collapsed="false">
      <c r="A708" s="2"/>
    </row>
    <row r="709" customFormat="false" ht="15.75" hidden="false" customHeight="false" outlineLevel="0" collapsed="false">
      <c r="A709" s="2"/>
    </row>
    <row r="710" customFormat="false" ht="15.75" hidden="false" customHeight="false" outlineLevel="0" collapsed="false">
      <c r="A710" s="2"/>
    </row>
    <row r="711" customFormat="false" ht="15.75" hidden="false" customHeight="false" outlineLevel="0" collapsed="false">
      <c r="A711" s="2"/>
    </row>
    <row r="712" customFormat="false" ht="15.75" hidden="false" customHeight="false" outlineLevel="0" collapsed="false">
      <c r="A712" s="2"/>
    </row>
    <row r="713" customFormat="false" ht="15.75" hidden="false" customHeight="false" outlineLevel="0" collapsed="false">
      <c r="A713" s="2"/>
    </row>
    <row r="714" customFormat="false" ht="15.75" hidden="false" customHeight="false" outlineLevel="0" collapsed="false">
      <c r="A714" s="2"/>
    </row>
    <row r="715" customFormat="false" ht="15.75" hidden="false" customHeight="false" outlineLevel="0" collapsed="false">
      <c r="A715" s="2"/>
    </row>
    <row r="716" customFormat="false" ht="15.75" hidden="false" customHeight="false" outlineLevel="0" collapsed="false">
      <c r="A716" s="2"/>
    </row>
    <row r="717" customFormat="false" ht="15.75" hidden="false" customHeight="false" outlineLevel="0" collapsed="false">
      <c r="A717" s="2"/>
    </row>
    <row r="718" customFormat="false" ht="15.75" hidden="false" customHeight="false" outlineLevel="0" collapsed="false">
      <c r="A718" s="2"/>
    </row>
    <row r="719" customFormat="false" ht="15.75" hidden="false" customHeight="false" outlineLevel="0" collapsed="false">
      <c r="A719" s="2"/>
    </row>
    <row r="720" customFormat="false" ht="15.75" hidden="false" customHeight="false" outlineLevel="0" collapsed="false">
      <c r="A720" s="2"/>
    </row>
    <row r="721" customFormat="false" ht="15.75" hidden="false" customHeight="false" outlineLevel="0" collapsed="false">
      <c r="A721" s="2"/>
    </row>
    <row r="722" customFormat="false" ht="15.75" hidden="false" customHeight="false" outlineLevel="0" collapsed="false">
      <c r="A722" s="2"/>
    </row>
    <row r="723" customFormat="false" ht="15.75" hidden="false" customHeight="false" outlineLevel="0" collapsed="false">
      <c r="A723" s="2"/>
    </row>
    <row r="724" customFormat="false" ht="15.75" hidden="false" customHeight="false" outlineLevel="0" collapsed="false">
      <c r="A724" s="2"/>
    </row>
    <row r="725" customFormat="false" ht="15.75" hidden="false" customHeight="false" outlineLevel="0" collapsed="false">
      <c r="A725" s="2"/>
    </row>
    <row r="726" customFormat="false" ht="15.75" hidden="false" customHeight="false" outlineLevel="0" collapsed="false">
      <c r="A726" s="2"/>
    </row>
    <row r="727" customFormat="false" ht="15.75" hidden="false" customHeight="false" outlineLevel="0" collapsed="false">
      <c r="A727" s="2"/>
    </row>
    <row r="728" customFormat="false" ht="15.75" hidden="false" customHeight="false" outlineLevel="0" collapsed="false">
      <c r="A728" s="2"/>
    </row>
    <row r="729" customFormat="false" ht="15.75" hidden="false" customHeight="false" outlineLevel="0" collapsed="false">
      <c r="A729" s="2"/>
    </row>
    <row r="730" customFormat="false" ht="15.75" hidden="false" customHeight="false" outlineLevel="0" collapsed="false">
      <c r="A730" s="2"/>
    </row>
    <row r="731" customFormat="false" ht="15.75" hidden="false" customHeight="false" outlineLevel="0" collapsed="false">
      <c r="A731" s="2"/>
    </row>
    <row r="732" customFormat="false" ht="15.75" hidden="false" customHeight="false" outlineLevel="0" collapsed="false">
      <c r="A732" s="2"/>
    </row>
    <row r="733" customFormat="false" ht="15.75" hidden="false" customHeight="false" outlineLevel="0" collapsed="false">
      <c r="A733" s="2"/>
    </row>
    <row r="734" customFormat="false" ht="15.75" hidden="false" customHeight="false" outlineLevel="0" collapsed="false">
      <c r="A734" s="2"/>
    </row>
    <row r="735" customFormat="false" ht="15.75" hidden="false" customHeight="false" outlineLevel="0" collapsed="false">
      <c r="A735" s="2"/>
    </row>
    <row r="736" customFormat="false" ht="15.75" hidden="false" customHeight="false" outlineLevel="0" collapsed="false">
      <c r="A736" s="2"/>
    </row>
    <row r="737" customFormat="false" ht="15.75" hidden="false" customHeight="false" outlineLevel="0" collapsed="false">
      <c r="A737" s="2"/>
    </row>
    <row r="738" customFormat="false" ht="15.75" hidden="false" customHeight="false" outlineLevel="0" collapsed="false">
      <c r="A738" s="2"/>
    </row>
    <row r="739" customFormat="false" ht="15.75" hidden="false" customHeight="false" outlineLevel="0" collapsed="false">
      <c r="A739" s="2"/>
    </row>
    <row r="740" customFormat="false" ht="15.75" hidden="false" customHeight="false" outlineLevel="0" collapsed="false">
      <c r="A740" s="2"/>
    </row>
    <row r="741" customFormat="false" ht="15.75" hidden="false" customHeight="false" outlineLevel="0" collapsed="false">
      <c r="A741" s="2"/>
    </row>
    <row r="742" customFormat="false" ht="15.75" hidden="false" customHeight="false" outlineLevel="0" collapsed="false">
      <c r="A742" s="2"/>
    </row>
    <row r="743" customFormat="false" ht="15.75" hidden="false" customHeight="false" outlineLevel="0" collapsed="false">
      <c r="A743" s="2"/>
    </row>
    <row r="744" customFormat="false" ht="15.75" hidden="false" customHeight="false" outlineLevel="0" collapsed="false">
      <c r="A744" s="2"/>
    </row>
    <row r="745" customFormat="false" ht="15.75" hidden="false" customHeight="false" outlineLevel="0" collapsed="false">
      <c r="A745" s="2"/>
    </row>
    <row r="746" customFormat="false" ht="15.75" hidden="false" customHeight="false" outlineLevel="0" collapsed="false">
      <c r="A746" s="2"/>
    </row>
    <row r="747" customFormat="false" ht="15.75" hidden="false" customHeight="false" outlineLevel="0" collapsed="false">
      <c r="A747" s="2"/>
    </row>
    <row r="748" customFormat="false" ht="15.75" hidden="false" customHeight="false" outlineLevel="0" collapsed="false">
      <c r="A748" s="2"/>
    </row>
    <row r="749" customFormat="false" ht="15.75" hidden="false" customHeight="false" outlineLevel="0" collapsed="false">
      <c r="A749" s="2"/>
    </row>
    <row r="750" customFormat="false" ht="15.75" hidden="false" customHeight="false" outlineLevel="0" collapsed="false">
      <c r="A750" s="2"/>
    </row>
    <row r="751" customFormat="false" ht="15.75" hidden="false" customHeight="false" outlineLevel="0" collapsed="false">
      <c r="A751" s="2"/>
    </row>
    <row r="752" customFormat="false" ht="15.75" hidden="false" customHeight="false" outlineLevel="0" collapsed="false">
      <c r="A752" s="2"/>
    </row>
    <row r="753" customFormat="false" ht="15.75" hidden="false" customHeight="false" outlineLevel="0" collapsed="false">
      <c r="A753" s="2"/>
    </row>
    <row r="754" customFormat="false" ht="15.75" hidden="false" customHeight="false" outlineLevel="0" collapsed="false">
      <c r="A754" s="2"/>
    </row>
    <row r="755" customFormat="false" ht="15.75" hidden="false" customHeight="false" outlineLevel="0" collapsed="false">
      <c r="A755" s="2"/>
    </row>
    <row r="756" customFormat="false" ht="15.75" hidden="false" customHeight="false" outlineLevel="0" collapsed="false">
      <c r="A756" s="2"/>
    </row>
    <row r="757" customFormat="false" ht="15.75" hidden="false" customHeight="false" outlineLevel="0" collapsed="false">
      <c r="A757" s="2"/>
    </row>
    <row r="758" customFormat="false" ht="15.75" hidden="false" customHeight="false" outlineLevel="0" collapsed="false">
      <c r="A758" s="2"/>
    </row>
    <row r="759" customFormat="false" ht="15.75" hidden="false" customHeight="false" outlineLevel="0" collapsed="false">
      <c r="A759" s="2"/>
    </row>
    <row r="760" customFormat="false" ht="15.75" hidden="false" customHeight="false" outlineLevel="0" collapsed="false">
      <c r="A760" s="2"/>
    </row>
    <row r="761" customFormat="false" ht="15.75" hidden="false" customHeight="false" outlineLevel="0" collapsed="false">
      <c r="A761" s="2"/>
    </row>
    <row r="762" customFormat="false" ht="15.75" hidden="false" customHeight="false" outlineLevel="0" collapsed="false">
      <c r="A762" s="2"/>
    </row>
    <row r="763" customFormat="false" ht="15.75" hidden="false" customHeight="false" outlineLevel="0" collapsed="false">
      <c r="A763" s="2"/>
    </row>
    <row r="764" customFormat="false" ht="15.75" hidden="false" customHeight="false" outlineLevel="0" collapsed="false">
      <c r="A764" s="2"/>
    </row>
    <row r="765" customFormat="false" ht="15.75" hidden="false" customHeight="false" outlineLevel="0" collapsed="false">
      <c r="A765" s="2"/>
    </row>
    <row r="766" customFormat="false" ht="15.75" hidden="false" customHeight="false" outlineLevel="0" collapsed="false">
      <c r="A766" s="2"/>
    </row>
    <row r="767" customFormat="false" ht="15.75" hidden="false" customHeight="false" outlineLevel="0" collapsed="false">
      <c r="A767" s="2"/>
    </row>
    <row r="768" customFormat="false" ht="15.75" hidden="false" customHeight="false" outlineLevel="0" collapsed="false">
      <c r="A768" s="2"/>
    </row>
    <row r="769" customFormat="false" ht="15.75" hidden="false" customHeight="false" outlineLevel="0" collapsed="false">
      <c r="A769" s="2"/>
    </row>
    <row r="770" customFormat="false" ht="15.75" hidden="false" customHeight="false" outlineLevel="0" collapsed="false">
      <c r="A770" s="2"/>
    </row>
    <row r="771" customFormat="false" ht="15.75" hidden="false" customHeight="false" outlineLevel="0" collapsed="false">
      <c r="A771" s="2"/>
    </row>
    <row r="772" customFormat="false" ht="15.75" hidden="false" customHeight="false" outlineLevel="0" collapsed="false">
      <c r="A772" s="2"/>
    </row>
    <row r="773" customFormat="false" ht="15.75" hidden="false" customHeight="false" outlineLevel="0" collapsed="false">
      <c r="A773" s="2"/>
    </row>
    <row r="774" customFormat="false" ht="15.75" hidden="false" customHeight="false" outlineLevel="0" collapsed="false">
      <c r="A774" s="2"/>
    </row>
    <row r="775" customFormat="false" ht="15.75" hidden="false" customHeight="false" outlineLevel="0" collapsed="false">
      <c r="A775" s="2"/>
    </row>
    <row r="776" customFormat="false" ht="15.75" hidden="false" customHeight="false" outlineLevel="0" collapsed="false">
      <c r="A776" s="2"/>
    </row>
    <row r="777" customFormat="false" ht="15.75" hidden="false" customHeight="false" outlineLevel="0" collapsed="false">
      <c r="A777" s="2"/>
    </row>
    <row r="778" customFormat="false" ht="15.75" hidden="false" customHeight="false" outlineLevel="0" collapsed="false">
      <c r="A778" s="2"/>
    </row>
    <row r="779" customFormat="false" ht="15.75" hidden="false" customHeight="false" outlineLevel="0" collapsed="false">
      <c r="A779" s="2"/>
    </row>
    <row r="780" customFormat="false" ht="15.75" hidden="false" customHeight="false" outlineLevel="0" collapsed="false">
      <c r="A780" s="2"/>
    </row>
    <row r="781" customFormat="false" ht="15.75" hidden="false" customHeight="false" outlineLevel="0" collapsed="false">
      <c r="A781" s="2"/>
    </row>
    <row r="782" customFormat="false" ht="15.75" hidden="false" customHeight="false" outlineLevel="0" collapsed="false">
      <c r="A782" s="2"/>
    </row>
    <row r="783" customFormat="false" ht="15.75" hidden="false" customHeight="false" outlineLevel="0" collapsed="false">
      <c r="A783" s="2"/>
    </row>
    <row r="784" customFormat="false" ht="15.75" hidden="false" customHeight="false" outlineLevel="0" collapsed="false">
      <c r="A784" s="2"/>
    </row>
    <row r="785" customFormat="false" ht="15.75" hidden="false" customHeight="false" outlineLevel="0" collapsed="false">
      <c r="A785" s="2"/>
    </row>
    <row r="786" customFormat="false" ht="15.75" hidden="false" customHeight="false" outlineLevel="0" collapsed="false">
      <c r="A786" s="2"/>
    </row>
    <row r="787" customFormat="false" ht="15.75" hidden="false" customHeight="false" outlineLevel="0" collapsed="false">
      <c r="A787" s="2"/>
    </row>
    <row r="788" customFormat="false" ht="15.75" hidden="false" customHeight="false" outlineLevel="0" collapsed="false">
      <c r="A788" s="2"/>
    </row>
    <row r="789" customFormat="false" ht="15.75" hidden="false" customHeight="false" outlineLevel="0" collapsed="false">
      <c r="A789" s="2"/>
    </row>
    <row r="790" customFormat="false" ht="15.75" hidden="false" customHeight="false" outlineLevel="0" collapsed="false">
      <c r="A790" s="2"/>
    </row>
    <row r="791" customFormat="false" ht="15.75" hidden="false" customHeight="false" outlineLevel="0" collapsed="false">
      <c r="A791" s="2"/>
    </row>
    <row r="792" customFormat="false" ht="15.75" hidden="false" customHeight="false" outlineLevel="0" collapsed="false">
      <c r="A792" s="2"/>
    </row>
    <row r="793" customFormat="false" ht="15.75" hidden="false" customHeight="false" outlineLevel="0" collapsed="false">
      <c r="A793" s="2"/>
    </row>
    <row r="794" customFormat="false" ht="15.75" hidden="false" customHeight="false" outlineLevel="0" collapsed="false">
      <c r="A794" s="2"/>
    </row>
    <row r="795" customFormat="false" ht="15.75" hidden="false" customHeight="false" outlineLevel="0" collapsed="false">
      <c r="A795" s="2"/>
    </row>
    <row r="796" customFormat="false" ht="15.75" hidden="false" customHeight="false" outlineLevel="0" collapsed="false">
      <c r="A796" s="2"/>
    </row>
    <row r="797" customFormat="false" ht="15.75" hidden="false" customHeight="false" outlineLevel="0" collapsed="false">
      <c r="A797" s="2"/>
    </row>
    <row r="798" customFormat="false" ht="15.75" hidden="false" customHeight="false" outlineLevel="0" collapsed="false">
      <c r="A798" s="2"/>
    </row>
    <row r="799" customFormat="false" ht="15.75" hidden="false" customHeight="false" outlineLevel="0" collapsed="false">
      <c r="A799" s="2"/>
    </row>
    <row r="800" customFormat="false" ht="15.75" hidden="false" customHeight="false" outlineLevel="0" collapsed="false">
      <c r="A800" s="2"/>
    </row>
    <row r="801" customFormat="false" ht="15.75" hidden="false" customHeight="false" outlineLevel="0" collapsed="false">
      <c r="A801" s="2"/>
    </row>
    <row r="802" customFormat="false" ht="15.75" hidden="false" customHeight="false" outlineLevel="0" collapsed="false">
      <c r="A802" s="2"/>
    </row>
    <row r="803" customFormat="false" ht="15.75" hidden="false" customHeight="false" outlineLevel="0" collapsed="false">
      <c r="A803" s="2"/>
    </row>
    <row r="804" customFormat="false" ht="15.75" hidden="false" customHeight="false" outlineLevel="0" collapsed="false">
      <c r="A804" s="2"/>
    </row>
    <row r="805" customFormat="false" ht="15.75" hidden="false" customHeight="false" outlineLevel="0" collapsed="false">
      <c r="A805" s="2"/>
    </row>
    <row r="806" customFormat="false" ht="15.75" hidden="false" customHeight="false" outlineLevel="0" collapsed="false">
      <c r="A806" s="2"/>
    </row>
    <row r="807" customFormat="false" ht="15.75" hidden="false" customHeight="false" outlineLevel="0" collapsed="false">
      <c r="A807" s="2"/>
    </row>
    <row r="808" customFormat="false" ht="15.75" hidden="false" customHeight="false" outlineLevel="0" collapsed="false">
      <c r="A808" s="2"/>
    </row>
    <row r="809" customFormat="false" ht="15.75" hidden="false" customHeight="false" outlineLevel="0" collapsed="false">
      <c r="A809" s="2"/>
    </row>
    <row r="810" customFormat="false" ht="15.75" hidden="false" customHeight="false" outlineLevel="0" collapsed="false">
      <c r="A810" s="2"/>
    </row>
    <row r="811" customFormat="false" ht="15.75" hidden="false" customHeight="false" outlineLevel="0" collapsed="false">
      <c r="A811" s="2"/>
    </row>
    <row r="812" customFormat="false" ht="15.75" hidden="false" customHeight="false" outlineLevel="0" collapsed="false">
      <c r="A812" s="2"/>
    </row>
    <row r="813" customFormat="false" ht="15.75" hidden="false" customHeight="false" outlineLevel="0" collapsed="false">
      <c r="A813" s="2"/>
    </row>
    <row r="814" customFormat="false" ht="15.75" hidden="false" customHeight="false" outlineLevel="0" collapsed="false">
      <c r="A814" s="2"/>
    </row>
    <row r="815" customFormat="false" ht="15.75" hidden="false" customHeight="false" outlineLevel="0" collapsed="false">
      <c r="A815" s="2"/>
    </row>
    <row r="816" customFormat="false" ht="15.75" hidden="false" customHeight="false" outlineLevel="0" collapsed="false">
      <c r="A816" s="2"/>
    </row>
    <row r="817" customFormat="false" ht="15.75" hidden="false" customHeight="false" outlineLevel="0" collapsed="false">
      <c r="A817" s="2"/>
    </row>
    <row r="818" customFormat="false" ht="15.75" hidden="false" customHeight="false" outlineLevel="0" collapsed="false">
      <c r="A818" s="2"/>
    </row>
    <row r="819" customFormat="false" ht="15.75" hidden="false" customHeight="false" outlineLevel="0" collapsed="false">
      <c r="A819" s="2"/>
    </row>
    <row r="820" customFormat="false" ht="15.75" hidden="false" customHeight="false" outlineLevel="0" collapsed="false">
      <c r="A820" s="2"/>
    </row>
    <row r="821" customFormat="false" ht="15.75" hidden="false" customHeight="false" outlineLevel="0" collapsed="false">
      <c r="A821" s="2"/>
    </row>
    <row r="822" customFormat="false" ht="15.75" hidden="false" customHeight="false" outlineLevel="0" collapsed="false">
      <c r="A822" s="2"/>
    </row>
    <row r="823" customFormat="false" ht="15.75" hidden="false" customHeight="false" outlineLevel="0" collapsed="false">
      <c r="A823" s="2"/>
    </row>
    <row r="824" customFormat="false" ht="15.75" hidden="false" customHeight="false" outlineLevel="0" collapsed="false">
      <c r="A824" s="2"/>
    </row>
    <row r="825" customFormat="false" ht="15.75" hidden="false" customHeight="false" outlineLevel="0" collapsed="false">
      <c r="A825" s="2"/>
    </row>
    <row r="826" customFormat="false" ht="15.75" hidden="false" customHeight="false" outlineLevel="0" collapsed="false">
      <c r="A826" s="2"/>
    </row>
    <row r="827" customFormat="false" ht="15.75" hidden="false" customHeight="false" outlineLevel="0" collapsed="false">
      <c r="A827" s="2"/>
    </row>
    <row r="828" customFormat="false" ht="15.75" hidden="false" customHeight="false" outlineLevel="0" collapsed="false">
      <c r="A828" s="2"/>
    </row>
    <row r="829" customFormat="false" ht="15.75" hidden="false" customHeight="false" outlineLevel="0" collapsed="false">
      <c r="A829" s="2"/>
    </row>
    <row r="830" customFormat="false" ht="15.75" hidden="false" customHeight="false" outlineLevel="0" collapsed="false">
      <c r="A830" s="2"/>
    </row>
    <row r="831" customFormat="false" ht="15.75" hidden="false" customHeight="false" outlineLevel="0" collapsed="false">
      <c r="A831" s="2"/>
    </row>
    <row r="832" customFormat="false" ht="15.75" hidden="false" customHeight="false" outlineLevel="0" collapsed="false">
      <c r="A832" s="2"/>
    </row>
    <row r="833" customFormat="false" ht="15.75" hidden="false" customHeight="false" outlineLevel="0" collapsed="false">
      <c r="A833" s="2"/>
    </row>
    <row r="834" customFormat="false" ht="15.75" hidden="false" customHeight="false" outlineLevel="0" collapsed="false">
      <c r="A834" s="2"/>
    </row>
    <row r="835" customFormat="false" ht="15.75" hidden="false" customHeight="false" outlineLevel="0" collapsed="false">
      <c r="A835" s="2"/>
    </row>
    <row r="836" customFormat="false" ht="15.75" hidden="false" customHeight="false" outlineLevel="0" collapsed="false">
      <c r="A836" s="2"/>
    </row>
    <row r="837" customFormat="false" ht="15.75" hidden="false" customHeight="false" outlineLevel="0" collapsed="false">
      <c r="A837" s="2"/>
    </row>
    <row r="838" customFormat="false" ht="15.75" hidden="false" customHeight="false" outlineLevel="0" collapsed="false">
      <c r="A838" s="2"/>
    </row>
    <row r="839" customFormat="false" ht="15.75" hidden="false" customHeight="false" outlineLevel="0" collapsed="false">
      <c r="A839" s="2"/>
    </row>
    <row r="840" customFormat="false" ht="15.75" hidden="false" customHeight="false" outlineLevel="0" collapsed="false">
      <c r="A840" s="2"/>
    </row>
    <row r="841" customFormat="false" ht="15.75" hidden="false" customHeight="false" outlineLevel="0" collapsed="false">
      <c r="A841" s="2"/>
    </row>
    <row r="842" customFormat="false" ht="15.75" hidden="false" customHeight="false" outlineLevel="0" collapsed="false">
      <c r="A842" s="2"/>
    </row>
    <row r="843" customFormat="false" ht="15.75" hidden="false" customHeight="false" outlineLevel="0" collapsed="false">
      <c r="A843" s="2"/>
    </row>
    <row r="844" customFormat="false" ht="15.75" hidden="false" customHeight="false" outlineLevel="0" collapsed="false">
      <c r="A844" s="2"/>
    </row>
    <row r="845" customFormat="false" ht="15.75" hidden="false" customHeight="false" outlineLevel="0" collapsed="false">
      <c r="A845" s="2"/>
    </row>
    <row r="846" customFormat="false" ht="15.75" hidden="false" customHeight="false" outlineLevel="0" collapsed="false">
      <c r="A846" s="2"/>
    </row>
    <row r="847" customFormat="false" ht="15.75" hidden="false" customHeight="false" outlineLevel="0" collapsed="false">
      <c r="A847" s="2"/>
    </row>
    <row r="848" customFormat="false" ht="15.75" hidden="false" customHeight="false" outlineLevel="0" collapsed="false">
      <c r="A848" s="2"/>
    </row>
    <row r="849" customFormat="false" ht="15.75" hidden="false" customHeight="false" outlineLevel="0" collapsed="false">
      <c r="A849" s="2"/>
    </row>
    <row r="850" customFormat="false" ht="15.75" hidden="false" customHeight="false" outlineLevel="0" collapsed="false">
      <c r="A850" s="2"/>
    </row>
    <row r="851" customFormat="false" ht="15.75" hidden="false" customHeight="false" outlineLevel="0" collapsed="false">
      <c r="A851" s="2"/>
    </row>
    <row r="852" customFormat="false" ht="15.75" hidden="false" customHeight="false" outlineLevel="0" collapsed="false">
      <c r="A852" s="2"/>
    </row>
    <row r="853" customFormat="false" ht="15.75" hidden="false" customHeight="false" outlineLevel="0" collapsed="false">
      <c r="A853" s="2"/>
    </row>
    <row r="854" customFormat="false" ht="15.75" hidden="false" customHeight="false" outlineLevel="0" collapsed="false">
      <c r="A854" s="2"/>
    </row>
    <row r="855" customFormat="false" ht="15.75" hidden="false" customHeight="false" outlineLevel="0" collapsed="false">
      <c r="A855" s="2"/>
    </row>
    <row r="856" customFormat="false" ht="15.75" hidden="false" customHeight="false" outlineLevel="0" collapsed="false">
      <c r="A856" s="2"/>
    </row>
    <row r="857" customFormat="false" ht="15.75" hidden="false" customHeight="false" outlineLevel="0" collapsed="false">
      <c r="A857" s="2"/>
    </row>
    <row r="858" customFormat="false" ht="15.75" hidden="false" customHeight="false" outlineLevel="0" collapsed="false">
      <c r="A858" s="2"/>
    </row>
    <row r="859" customFormat="false" ht="15.75" hidden="false" customHeight="false" outlineLevel="0" collapsed="false">
      <c r="A859" s="2"/>
    </row>
    <row r="860" customFormat="false" ht="15.75" hidden="false" customHeight="false" outlineLevel="0" collapsed="false">
      <c r="A860" s="2"/>
    </row>
    <row r="861" customFormat="false" ht="15.75" hidden="false" customHeight="false" outlineLevel="0" collapsed="false">
      <c r="A861" s="2"/>
    </row>
    <row r="862" customFormat="false" ht="15.75" hidden="false" customHeight="false" outlineLevel="0" collapsed="false">
      <c r="A862" s="2"/>
    </row>
    <row r="863" customFormat="false" ht="15.75" hidden="false" customHeight="false" outlineLevel="0" collapsed="false">
      <c r="A863" s="2"/>
    </row>
    <row r="864" customFormat="false" ht="15.75" hidden="false" customHeight="false" outlineLevel="0" collapsed="false">
      <c r="A864" s="2"/>
    </row>
    <row r="865" customFormat="false" ht="15.75" hidden="false" customHeight="false" outlineLevel="0" collapsed="false">
      <c r="A865" s="2"/>
    </row>
    <row r="866" customFormat="false" ht="15.75" hidden="false" customHeight="false" outlineLevel="0" collapsed="false">
      <c r="A866" s="2"/>
    </row>
    <row r="867" customFormat="false" ht="15.75" hidden="false" customHeight="false" outlineLevel="0" collapsed="false">
      <c r="A867" s="2"/>
    </row>
    <row r="868" customFormat="false" ht="15.75" hidden="false" customHeight="false" outlineLevel="0" collapsed="false">
      <c r="A868" s="2"/>
    </row>
    <row r="869" customFormat="false" ht="15.75" hidden="false" customHeight="false" outlineLevel="0" collapsed="false">
      <c r="A869" s="2"/>
    </row>
    <row r="870" customFormat="false" ht="15.75" hidden="false" customHeight="false" outlineLevel="0" collapsed="false">
      <c r="A870" s="2"/>
    </row>
    <row r="871" customFormat="false" ht="15.75" hidden="false" customHeight="false" outlineLevel="0" collapsed="false">
      <c r="A871" s="2"/>
    </row>
    <row r="872" customFormat="false" ht="15.75" hidden="false" customHeight="false" outlineLevel="0" collapsed="false">
      <c r="A872" s="2"/>
    </row>
    <row r="873" customFormat="false" ht="15.75" hidden="false" customHeight="false" outlineLevel="0" collapsed="false">
      <c r="A873" s="2"/>
    </row>
    <row r="874" customFormat="false" ht="15.75" hidden="false" customHeight="false" outlineLevel="0" collapsed="false">
      <c r="A874" s="2"/>
    </row>
    <row r="875" customFormat="false" ht="15.75" hidden="false" customHeight="false" outlineLevel="0" collapsed="false">
      <c r="A875" s="2"/>
    </row>
    <row r="876" customFormat="false" ht="15.75" hidden="false" customHeight="false" outlineLevel="0" collapsed="false">
      <c r="A876" s="2"/>
    </row>
    <row r="877" customFormat="false" ht="15.75" hidden="false" customHeight="false" outlineLevel="0" collapsed="false">
      <c r="A877" s="2"/>
    </row>
    <row r="878" customFormat="false" ht="15.75" hidden="false" customHeight="false" outlineLevel="0" collapsed="false">
      <c r="A878" s="2"/>
    </row>
    <row r="879" customFormat="false" ht="15.75" hidden="false" customHeight="false" outlineLevel="0" collapsed="false">
      <c r="A879" s="2"/>
    </row>
    <row r="880" customFormat="false" ht="15.75" hidden="false" customHeight="false" outlineLevel="0" collapsed="false">
      <c r="A880" s="2"/>
    </row>
    <row r="881" customFormat="false" ht="15.75" hidden="false" customHeight="false" outlineLevel="0" collapsed="false">
      <c r="A881" s="2"/>
    </row>
    <row r="882" customFormat="false" ht="15.75" hidden="false" customHeight="false" outlineLevel="0" collapsed="false">
      <c r="A882" s="2"/>
    </row>
    <row r="883" customFormat="false" ht="15.75" hidden="false" customHeight="false" outlineLevel="0" collapsed="false">
      <c r="A883" s="2"/>
    </row>
    <row r="884" customFormat="false" ht="15.75" hidden="false" customHeight="false" outlineLevel="0" collapsed="false">
      <c r="A884" s="2"/>
    </row>
    <row r="885" customFormat="false" ht="15.75" hidden="false" customHeight="false" outlineLevel="0" collapsed="false">
      <c r="A885" s="2"/>
    </row>
    <row r="886" customFormat="false" ht="15.75" hidden="false" customHeight="false" outlineLevel="0" collapsed="false">
      <c r="A886" s="2"/>
    </row>
    <row r="887" customFormat="false" ht="15.75" hidden="false" customHeight="false" outlineLevel="0" collapsed="false">
      <c r="A887" s="2"/>
    </row>
    <row r="888" customFormat="false" ht="15.75" hidden="false" customHeight="false" outlineLevel="0" collapsed="false">
      <c r="A888" s="2"/>
    </row>
    <row r="889" customFormat="false" ht="15.75" hidden="false" customHeight="false" outlineLevel="0" collapsed="false">
      <c r="A889" s="2"/>
    </row>
    <row r="890" customFormat="false" ht="15.75" hidden="false" customHeight="false" outlineLevel="0" collapsed="false">
      <c r="A890" s="2"/>
    </row>
    <row r="891" customFormat="false" ht="15.75" hidden="false" customHeight="false" outlineLevel="0" collapsed="false">
      <c r="A891" s="2"/>
    </row>
    <row r="892" customFormat="false" ht="15.75" hidden="false" customHeight="false" outlineLevel="0" collapsed="false">
      <c r="A892" s="2"/>
    </row>
    <row r="893" customFormat="false" ht="15.75" hidden="false" customHeight="false" outlineLevel="0" collapsed="false">
      <c r="A893" s="2"/>
    </row>
    <row r="894" customFormat="false" ht="15.75" hidden="false" customHeight="false" outlineLevel="0" collapsed="false">
      <c r="A894" s="2"/>
    </row>
    <row r="895" customFormat="false" ht="15.75" hidden="false" customHeight="false" outlineLevel="0" collapsed="false">
      <c r="A895" s="2"/>
    </row>
    <row r="896" customFormat="false" ht="15.75" hidden="false" customHeight="false" outlineLevel="0" collapsed="false">
      <c r="A896" s="2"/>
    </row>
    <row r="897" customFormat="false" ht="15.75" hidden="false" customHeight="false" outlineLevel="0" collapsed="false">
      <c r="A897" s="2"/>
    </row>
    <row r="898" customFormat="false" ht="15.75" hidden="false" customHeight="false" outlineLevel="0" collapsed="false">
      <c r="A898" s="2"/>
    </row>
    <row r="899" customFormat="false" ht="15.75" hidden="false" customHeight="false" outlineLevel="0" collapsed="false">
      <c r="A899" s="2"/>
    </row>
    <row r="900" customFormat="false" ht="15.75" hidden="false" customHeight="false" outlineLevel="0" collapsed="false">
      <c r="A900" s="2"/>
    </row>
    <row r="901" customFormat="false" ht="15.75" hidden="false" customHeight="false" outlineLevel="0" collapsed="false">
      <c r="A901" s="2"/>
    </row>
    <row r="902" customFormat="false" ht="15.75" hidden="false" customHeight="false" outlineLevel="0" collapsed="false">
      <c r="A902" s="2"/>
    </row>
    <row r="903" customFormat="false" ht="15.75" hidden="false" customHeight="false" outlineLevel="0" collapsed="false">
      <c r="A903" s="2"/>
    </row>
    <row r="904" customFormat="false" ht="15.75" hidden="false" customHeight="false" outlineLevel="0" collapsed="false">
      <c r="A904" s="2"/>
    </row>
    <row r="905" customFormat="false" ht="15.75" hidden="false" customHeight="false" outlineLevel="0" collapsed="false">
      <c r="A905" s="2"/>
    </row>
    <row r="906" customFormat="false" ht="15.75" hidden="false" customHeight="false" outlineLevel="0" collapsed="false">
      <c r="A906" s="2"/>
    </row>
    <row r="907" customFormat="false" ht="15.75" hidden="false" customHeight="false" outlineLevel="0" collapsed="false">
      <c r="A907" s="2"/>
    </row>
    <row r="908" customFormat="false" ht="15.75" hidden="false" customHeight="false" outlineLevel="0" collapsed="false">
      <c r="A908" s="2"/>
    </row>
    <row r="909" customFormat="false" ht="15.75" hidden="false" customHeight="false" outlineLevel="0" collapsed="false">
      <c r="A909" s="2"/>
    </row>
    <row r="910" customFormat="false" ht="15.75" hidden="false" customHeight="false" outlineLevel="0" collapsed="false">
      <c r="A910" s="2"/>
    </row>
    <row r="911" customFormat="false" ht="15.75" hidden="false" customHeight="false" outlineLevel="0" collapsed="false">
      <c r="A911" s="2"/>
    </row>
    <row r="912" customFormat="false" ht="15.75" hidden="false" customHeight="false" outlineLevel="0" collapsed="false">
      <c r="A912" s="2"/>
    </row>
    <row r="913" customFormat="false" ht="15.75" hidden="false" customHeight="false" outlineLevel="0" collapsed="false">
      <c r="A913" s="2"/>
    </row>
    <row r="914" customFormat="false" ht="15.75" hidden="false" customHeight="false" outlineLevel="0" collapsed="false">
      <c r="A914" s="2"/>
    </row>
    <row r="915" customFormat="false" ht="15.75" hidden="false" customHeight="false" outlineLevel="0" collapsed="false">
      <c r="A915" s="2"/>
    </row>
    <row r="916" customFormat="false" ht="15.75" hidden="false" customHeight="false" outlineLevel="0" collapsed="false">
      <c r="A916" s="2"/>
    </row>
    <row r="917" customFormat="false" ht="15.75" hidden="false" customHeight="false" outlineLevel="0" collapsed="false">
      <c r="A917" s="2"/>
    </row>
    <row r="918" customFormat="false" ht="15.75" hidden="false" customHeight="false" outlineLevel="0" collapsed="false">
      <c r="A918" s="2"/>
    </row>
    <row r="919" customFormat="false" ht="15.75" hidden="false" customHeight="false" outlineLevel="0" collapsed="false">
      <c r="A919" s="2"/>
    </row>
    <row r="920" customFormat="false" ht="15.75" hidden="false" customHeight="false" outlineLevel="0" collapsed="false">
      <c r="A920" s="2"/>
    </row>
    <row r="921" customFormat="false" ht="15.75" hidden="false" customHeight="false" outlineLevel="0" collapsed="false">
      <c r="A921" s="2"/>
    </row>
    <row r="922" customFormat="false" ht="15.75" hidden="false" customHeight="false" outlineLevel="0" collapsed="false">
      <c r="A922" s="2"/>
    </row>
    <row r="923" customFormat="false" ht="15.75" hidden="false" customHeight="false" outlineLevel="0" collapsed="false">
      <c r="A923" s="2"/>
    </row>
    <row r="924" customFormat="false" ht="15.75" hidden="false" customHeight="false" outlineLevel="0" collapsed="false">
      <c r="A924" s="2"/>
    </row>
    <row r="925" customFormat="false" ht="15.75" hidden="false" customHeight="false" outlineLevel="0" collapsed="false">
      <c r="A925" s="2"/>
    </row>
    <row r="926" customFormat="false" ht="15.75" hidden="false" customHeight="false" outlineLevel="0" collapsed="false">
      <c r="A926" s="2"/>
    </row>
    <row r="927" customFormat="false" ht="15.75" hidden="false" customHeight="false" outlineLevel="0" collapsed="false">
      <c r="A927" s="2"/>
    </row>
    <row r="928" customFormat="false" ht="15.75" hidden="false" customHeight="false" outlineLevel="0" collapsed="false">
      <c r="A928" s="2"/>
    </row>
    <row r="929" customFormat="false" ht="15.75" hidden="false" customHeight="false" outlineLevel="0" collapsed="false">
      <c r="A929" s="2"/>
    </row>
    <row r="930" customFormat="false" ht="15.75" hidden="false" customHeight="false" outlineLevel="0" collapsed="false">
      <c r="A930" s="2"/>
    </row>
    <row r="931" customFormat="false" ht="15.75" hidden="false" customHeight="false" outlineLevel="0" collapsed="false">
      <c r="A931" s="2"/>
    </row>
    <row r="932" customFormat="false" ht="15.75" hidden="false" customHeight="false" outlineLevel="0" collapsed="false">
      <c r="A932" s="2"/>
    </row>
    <row r="933" customFormat="false" ht="15.75" hidden="false" customHeight="false" outlineLevel="0" collapsed="false">
      <c r="A933" s="2"/>
    </row>
    <row r="934" customFormat="false" ht="15.75" hidden="false" customHeight="false" outlineLevel="0" collapsed="false">
      <c r="A934" s="2"/>
    </row>
    <row r="935" customFormat="false" ht="15.75" hidden="false" customHeight="false" outlineLevel="0" collapsed="false">
      <c r="A935" s="2"/>
    </row>
    <row r="936" customFormat="false" ht="15.75" hidden="false" customHeight="false" outlineLevel="0" collapsed="false">
      <c r="A936" s="2"/>
    </row>
    <row r="937" customFormat="false" ht="15.75" hidden="false" customHeight="false" outlineLevel="0" collapsed="false">
      <c r="A937" s="2"/>
    </row>
    <row r="938" customFormat="false" ht="15.75" hidden="false" customHeight="false" outlineLevel="0" collapsed="false">
      <c r="A938" s="2"/>
    </row>
    <row r="939" customFormat="false" ht="15.75" hidden="false" customHeight="false" outlineLevel="0" collapsed="false">
      <c r="A939" s="2"/>
    </row>
    <row r="940" customFormat="false" ht="15.75" hidden="false" customHeight="false" outlineLevel="0" collapsed="false">
      <c r="A940" s="2"/>
    </row>
    <row r="941" customFormat="false" ht="15.75" hidden="false" customHeight="false" outlineLevel="0" collapsed="false">
      <c r="A941" s="2"/>
    </row>
    <row r="942" customFormat="false" ht="15.75" hidden="false" customHeight="false" outlineLevel="0" collapsed="false">
      <c r="A942" s="2"/>
    </row>
    <row r="943" customFormat="false" ht="15.75" hidden="false" customHeight="false" outlineLevel="0" collapsed="false">
      <c r="A943" s="2"/>
    </row>
    <row r="944" customFormat="false" ht="15.75" hidden="false" customHeight="false" outlineLevel="0" collapsed="false">
      <c r="A944" s="2"/>
    </row>
    <row r="945" customFormat="false" ht="15.75" hidden="false" customHeight="false" outlineLevel="0" collapsed="false">
      <c r="A945" s="2"/>
    </row>
    <row r="946" customFormat="false" ht="15.75" hidden="false" customHeight="false" outlineLevel="0" collapsed="false">
      <c r="A946" s="2"/>
    </row>
    <row r="947" customFormat="false" ht="15.75" hidden="false" customHeight="false" outlineLevel="0" collapsed="false">
      <c r="A947" s="2"/>
    </row>
    <row r="948" customFormat="false" ht="15.75" hidden="false" customHeight="false" outlineLevel="0" collapsed="false">
      <c r="A948" s="2"/>
    </row>
    <row r="949" customFormat="false" ht="15.75" hidden="false" customHeight="false" outlineLevel="0" collapsed="false">
      <c r="A949" s="2"/>
    </row>
    <row r="950" customFormat="false" ht="15.75" hidden="false" customHeight="false" outlineLevel="0" collapsed="false">
      <c r="A950" s="2"/>
    </row>
    <row r="951" customFormat="false" ht="15.75" hidden="false" customHeight="false" outlineLevel="0" collapsed="false">
      <c r="A951" s="2"/>
    </row>
    <row r="952" customFormat="false" ht="15.75" hidden="false" customHeight="false" outlineLevel="0" collapsed="false">
      <c r="A952" s="2"/>
    </row>
    <row r="953" customFormat="false" ht="15.75" hidden="false" customHeight="false" outlineLevel="0" collapsed="false">
      <c r="A953" s="2"/>
    </row>
    <row r="954" customFormat="false" ht="15.75" hidden="false" customHeight="false" outlineLevel="0" collapsed="false">
      <c r="A954" s="2"/>
    </row>
    <row r="955" customFormat="false" ht="15.75" hidden="false" customHeight="false" outlineLevel="0" collapsed="false">
      <c r="A955" s="2"/>
    </row>
    <row r="956" customFormat="false" ht="15.75" hidden="false" customHeight="false" outlineLevel="0" collapsed="false">
      <c r="A956" s="2"/>
    </row>
    <row r="957" customFormat="false" ht="15.75" hidden="false" customHeight="false" outlineLevel="0" collapsed="false">
      <c r="A957" s="2"/>
    </row>
    <row r="958" customFormat="false" ht="15.75" hidden="false" customHeight="false" outlineLevel="0" collapsed="false">
      <c r="A958" s="2"/>
    </row>
    <row r="959" customFormat="false" ht="15.75" hidden="false" customHeight="false" outlineLevel="0" collapsed="false">
      <c r="A959" s="2"/>
    </row>
    <row r="960" customFormat="false" ht="15.75" hidden="false" customHeight="false" outlineLevel="0" collapsed="false">
      <c r="A960" s="2"/>
    </row>
    <row r="961" customFormat="false" ht="15.75" hidden="false" customHeight="false" outlineLevel="0" collapsed="false">
      <c r="A961" s="2"/>
    </row>
    <row r="962" customFormat="false" ht="15.75" hidden="false" customHeight="false" outlineLevel="0" collapsed="false">
      <c r="A962" s="2"/>
    </row>
    <row r="963" customFormat="false" ht="15.75" hidden="false" customHeight="false" outlineLevel="0" collapsed="false">
      <c r="A963" s="2"/>
    </row>
    <row r="964" customFormat="false" ht="15.75" hidden="false" customHeight="false" outlineLevel="0" collapsed="false">
      <c r="A964" s="2"/>
    </row>
    <row r="965" customFormat="false" ht="15.75" hidden="false" customHeight="false" outlineLevel="0" collapsed="false">
      <c r="A965" s="2"/>
    </row>
    <row r="966" customFormat="false" ht="15.75" hidden="false" customHeight="false" outlineLevel="0" collapsed="false">
      <c r="A966" s="2"/>
    </row>
    <row r="967" customFormat="false" ht="15.75" hidden="false" customHeight="false" outlineLevel="0" collapsed="false">
      <c r="A967" s="2"/>
    </row>
    <row r="968" customFormat="false" ht="15.75" hidden="false" customHeight="false" outlineLevel="0" collapsed="false">
      <c r="A968" s="2"/>
    </row>
    <row r="969" customFormat="false" ht="15.75" hidden="false" customHeight="false" outlineLevel="0" collapsed="false">
      <c r="A969" s="2"/>
    </row>
    <row r="970" customFormat="false" ht="15.75" hidden="false" customHeight="false" outlineLevel="0" collapsed="false">
      <c r="A970" s="2"/>
    </row>
    <row r="971" customFormat="false" ht="15.75" hidden="false" customHeight="false" outlineLevel="0" collapsed="false">
      <c r="A971" s="2"/>
    </row>
    <row r="972" customFormat="false" ht="15.75" hidden="false" customHeight="false" outlineLevel="0" collapsed="false">
      <c r="A972" s="2"/>
    </row>
    <row r="973" customFormat="false" ht="15.75" hidden="false" customHeight="false" outlineLevel="0" collapsed="false">
      <c r="A973" s="2"/>
    </row>
    <row r="974" customFormat="false" ht="15.75" hidden="false" customHeight="false" outlineLevel="0" collapsed="false">
      <c r="A974" s="2"/>
    </row>
    <row r="975" customFormat="false" ht="15.75" hidden="false" customHeight="false" outlineLevel="0" collapsed="false">
      <c r="A975" s="2"/>
    </row>
    <row r="976" customFormat="false" ht="15.75" hidden="false" customHeight="false" outlineLevel="0" collapsed="false">
      <c r="A976" s="2"/>
    </row>
    <row r="977" customFormat="false" ht="15.75" hidden="false" customHeight="false" outlineLevel="0" collapsed="false">
      <c r="A977" s="2"/>
    </row>
    <row r="978" customFormat="false" ht="15.75" hidden="false" customHeight="false" outlineLevel="0" collapsed="false">
      <c r="A978" s="2"/>
    </row>
    <row r="979" customFormat="false" ht="15.75" hidden="false" customHeight="false" outlineLevel="0" collapsed="false">
      <c r="A979" s="2"/>
    </row>
    <row r="980" customFormat="false" ht="15.75" hidden="false" customHeight="false" outlineLevel="0" collapsed="false">
      <c r="A980" s="2"/>
    </row>
    <row r="981" customFormat="false" ht="15.75" hidden="false" customHeight="false" outlineLevel="0" collapsed="false">
      <c r="A981" s="2"/>
    </row>
    <row r="982" customFormat="false" ht="15.75" hidden="false" customHeight="false" outlineLevel="0" collapsed="false">
      <c r="A982" s="2"/>
    </row>
    <row r="983" customFormat="false" ht="15.75" hidden="false" customHeight="false" outlineLevel="0" collapsed="false">
      <c r="A983" s="2"/>
    </row>
    <row r="984" customFormat="false" ht="15.75" hidden="false" customHeight="false" outlineLevel="0" collapsed="false">
      <c r="A984" s="2"/>
    </row>
    <row r="985" customFormat="false" ht="15.75" hidden="false" customHeight="false" outlineLevel="0" collapsed="false">
      <c r="A985" s="2"/>
    </row>
    <row r="986" customFormat="false" ht="15.75" hidden="false" customHeight="false" outlineLevel="0" collapsed="false">
      <c r="A986" s="2"/>
    </row>
    <row r="987" customFormat="false" ht="15.75" hidden="false" customHeight="false" outlineLevel="0" collapsed="false">
      <c r="A987" s="2"/>
    </row>
    <row r="988" customFormat="false" ht="15.75" hidden="false" customHeight="false" outlineLevel="0" collapsed="false">
      <c r="A988" s="2"/>
    </row>
    <row r="989" customFormat="false" ht="15.75" hidden="false" customHeight="false" outlineLevel="0" collapsed="false">
      <c r="A989" s="2"/>
    </row>
    <row r="990" customFormat="false" ht="15.75" hidden="false" customHeight="false" outlineLevel="0" collapsed="false">
      <c r="A990" s="2"/>
    </row>
    <row r="991" customFormat="false" ht="15.75" hidden="false" customHeight="false" outlineLevel="0" collapsed="false">
      <c r="A991" s="2"/>
    </row>
    <row r="992" customFormat="false" ht="15.75" hidden="false" customHeight="false" outlineLevel="0" collapsed="false">
      <c r="A992" s="2"/>
    </row>
    <row r="993" customFormat="false" ht="15.75" hidden="false" customHeight="false" outlineLevel="0" collapsed="false">
      <c r="A993" s="2"/>
    </row>
    <row r="994" customFormat="false" ht="15.75" hidden="false" customHeight="false" outlineLevel="0" collapsed="false">
      <c r="A994" s="2"/>
    </row>
    <row r="995" customFormat="false" ht="15.75" hidden="false" customHeight="false" outlineLevel="0" collapsed="false">
      <c r="A995" s="2"/>
    </row>
    <row r="996" customFormat="false" ht="15.75" hidden="false" customHeight="false" outlineLevel="0" collapsed="false">
      <c r="A996" s="2"/>
    </row>
    <row r="997" customFormat="false" ht="15.75" hidden="false" customHeight="false" outlineLevel="0" collapsed="false">
      <c r="A997" s="2"/>
    </row>
    <row r="998" customFormat="false" ht="15.75" hidden="false" customHeight="false" outlineLevel="0" collapsed="false">
      <c r="A998" s="2"/>
    </row>
    <row r="999" customFormat="false" ht="15.75" hidden="false" customHeight="false" outlineLevel="0" collapsed="false">
      <c r="A999" s="2"/>
    </row>
  </sheetData>
  <conditionalFormatting sqref="A2:A16">
    <cfRule type="expression" priority="2" aboveAverage="0" equalAverage="0" bottom="0" percent="0" rank="0" text="" dxfId="1">
      <formula>AND(NOT(regexmatch(to_text(A2), " - \d+\.\d%$")),regexmatch(to_text(A2), "%$"))</formula>
    </cfRule>
  </conditionalFormatting>
  <conditionalFormatting sqref="A1:A999">
    <cfRule type="expression" priority="3" aboveAverage="0" equalAverage="0" bottom="0" percent="0" rank="0" text="" dxfId="0">
      <formula>NOT(regexmatch(to_text(A1), "\d+\.\d$|\d+\.\d%$"))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1" width="67.52"/>
    <col collapsed="false" customWidth="true" hidden="false" outlineLevel="0" max="2" min="2" style="1" width="16.12"/>
  </cols>
  <sheetData>
    <row r="1" customFormat="false" ht="15.75" hidden="false" customHeight="false" outlineLevel="0" collapsed="false">
      <c r="A1" s="2" t="s">
        <v>0</v>
      </c>
    </row>
    <row r="2" customFormat="false" ht="15.75" hidden="false" customHeight="false" outlineLevel="0" collapsed="false">
      <c r="A2" s="2" t="s">
        <v>234</v>
      </c>
      <c r="B2" s="2"/>
      <c r="C2" s="2"/>
    </row>
    <row r="3" customFormat="false" ht="15.75" hidden="false" customHeight="false" outlineLevel="0" collapsed="false">
      <c r="A3" s="2" t="s">
        <v>235</v>
      </c>
      <c r="B3" s="2"/>
      <c r="C3" s="2"/>
    </row>
    <row r="4" customFormat="false" ht="15.75" hidden="false" customHeight="false" outlineLevel="0" collapsed="false">
      <c r="A4" s="2" t="s">
        <v>236</v>
      </c>
      <c r="B4" s="2"/>
      <c r="C4" s="2"/>
    </row>
    <row r="5" customFormat="false" ht="15.75" hidden="false" customHeight="false" outlineLevel="0" collapsed="false">
      <c r="A5" s="2" t="s">
        <v>237</v>
      </c>
      <c r="B5" s="2"/>
      <c r="C5" s="2"/>
    </row>
    <row r="6" customFormat="false" ht="15.75" hidden="false" customHeight="false" outlineLevel="0" collapsed="false">
      <c r="A6" s="2" t="s">
        <v>238</v>
      </c>
      <c r="B6" s="2"/>
      <c r="C6" s="2"/>
    </row>
    <row r="7" customFormat="false" ht="15.75" hidden="false" customHeight="false" outlineLevel="0" collapsed="false">
      <c r="A7" s="2" t="s">
        <v>239</v>
      </c>
      <c r="B7" s="2"/>
      <c r="C7" s="2"/>
    </row>
    <row r="8" customFormat="false" ht="15.75" hidden="false" customHeight="false" outlineLevel="0" collapsed="false">
      <c r="A8" s="2" t="s">
        <v>240</v>
      </c>
      <c r="B8" s="2"/>
      <c r="C8" s="2"/>
    </row>
    <row r="9" customFormat="false" ht="15.75" hidden="false" customHeight="false" outlineLevel="0" collapsed="false">
      <c r="A9" s="2" t="s">
        <v>241</v>
      </c>
      <c r="B9" s="2"/>
      <c r="C9" s="2"/>
    </row>
    <row r="10" customFormat="false" ht="15.75" hidden="false" customHeight="false" outlineLevel="0" collapsed="false">
      <c r="A10" s="2" t="s">
        <v>242</v>
      </c>
      <c r="B10" s="2"/>
      <c r="C10" s="2"/>
    </row>
    <row r="11" customFormat="false" ht="15.75" hidden="false" customHeight="false" outlineLevel="0" collapsed="false">
      <c r="A11" s="2" t="s">
        <v>243</v>
      </c>
      <c r="B11" s="2"/>
      <c r="C11" s="2"/>
    </row>
    <row r="12" customFormat="false" ht="15.75" hidden="false" customHeight="false" outlineLevel="0" collapsed="false">
      <c r="A12" s="2" t="s">
        <v>244</v>
      </c>
      <c r="B12" s="2"/>
      <c r="C12" s="2"/>
    </row>
    <row r="13" customFormat="false" ht="15.75" hidden="false" customHeight="false" outlineLevel="0" collapsed="false">
      <c r="A13" s="2" t="s">
        <v>245</v>
      </c>
      <c r="B13" s="2"/>
      <c r="C13" s="2"/>
    </row>
    <row r="14" customFormat="false" ht="15.75" hidden="false" customHeight="false" outlineLevel="0" collapsed="false">
      <c r="A14" s="2" t="s">
        <v>246</v>
      </c>
      <c r="B14" s="2"/>
      <c r="C14" s="2"/>
    </row>
    <row r="15" customFormat="false" ht="15.75" hidden="false" customHeight="false" outlineLevel="0" collapsed="false">
      <c r="A15" s="2" t="s">
        <v>247</v>
      </c>
      <c r="B15" s="2"/>
      <c r="C15" s="2"/>
    </row>
    <row r="16" customFormat="false" ht="15.75" hidden="false" customHeight="false" outlineLevel="0" collapsed="false">
      <c r="A16" s="2" t="s">
        <v>248</v>
      </c>
      <c r="B16" s="2"/>
      <c r="C16" s="2"/>
    </row>
    <row r="17" customFormat="false" ht="15.75" hidden="false" customHeight="false" outlineLevel="0" collapsed="false">
      <c r="A17" s="2" t="s">
        <v>249</v>
      </c>
    </row>
    <row r="18" customFormat="false" ht="15.75" hidden="false" customHeight="false" outlineLevel="0" collapsed="false">
      <c r="A18" s="2" t="s">
        <v>250</v>
      </c>
      <c r="B18" s="2"/>
    </row>
    <row r="19" customFormat="false" ht="15.75" hidden="false" customHeight="false" outlineLevel="0" collapsed="false">
      <c r="A19" s="2" t="s">
        <v>251</v>
      </c>
      <c r="B19" s="2"/>
    </row>
    <row r="20" customFormat="false" ht="15.75" hidden="false" customHeight="false" outlineLevel="0" collapsed="false">
      <c r="A20" s="2" t="s">
        <v>252</v>
      </c>
      <c r="B20" s="2"/>
    </row>
    <row r="21" customFormat="false" ht="15.75" hidden="false" customHeight="false" outlineLevel="0" collapsed="false">
      <c r="A21" s="2" t="s">
        <v>253</v>
      </c>
      <c r="B21" s="2"/>
    </row>
    <row r="22" customFormat="false" ht="15.75" hidden="false" customHeight="false" outlineLevel="0" collapsed="false">
      <c r="A22" s="2" t="s">
        <v>254</v>
      </c>
      <c r="B22" s="2"/>
    </row>
    <row r="23" customFormat="false" ht="15.75" hidden="false" customHeight="false" outlineLevel="0" collapsed="false">
      <c r="A23" s="2" t="s">
        <v>255</v>
      </c>
      <c r="B23" s="2"/>
    </row>
    <row r="24" customFormat="false" ht="15.75" hidden="false" customHeight="false" outlineLevel="0" collapsed="false">
      <c r="A24" s="2" t="s">
        <v>256</v>
      </c>
      <c r="B24" s="2"/>
    </row>
    <row r="25" customFormat="false" ht="15.75" hidden="false" customHeight="false" outlineLevel="0" collapsed="false">
      <c r="A25" s="2" t="s">
        <v>257</v>
      </c>
      <c r="B25" s="2"/>
    </row>
    <row r="26" customFormat="false" ht="15.75" hidden="false" customHeight="false" outlineLevel="0" collapsed="false">
      <c r="A26" s="2" t="s">
        <v>258</v>
      </c>
      <c r="B26" s="2"/>
    </row>
    <row r="27" customFormat="false" ht="15.75" hidden="false" customHeight="false" outlineLevel="0" collapsed="false">
      <c r="A27" s="2" t="s">
        <v>259</v>
      </c>
      <c r="B27" s="2"/>
    </row>
    <row r="28" customFormat="false" ht="15.75" hidden="false" customHeight="false" outlineLevel="0" collapsed="false">
      <c r="A28" s="2" t="s">
        <v>260</v>
      </c>
      <c r="B28" s="2"/>
    </row>
    <row r="29" customFormat="false" ht="15.75" hidden="false" customHeight="false" outlineLevel="0" collapsed="false">
      <c r="A29" s="2" t="s">
        <v>261</v>
      </c>
      <c r="B29" s="2"/>
    </row>
    <row r="30" customFormat="false" ht="15.75" hidden="false" customHeight="false" outlineLevel="0" collapsed="false">
      <c r="A30" s="2" t="s">
        <v>29</v>
      </c>
      <c r="B30" s="2"/>
    </row>
    <row r="31" customFormat="false" ht="15.75" hidden="false" customHeight="false" outlineLevel="0" collapsed="false">
      <c r="A31" s="2" t="s">
        <v>262</v>
      </c>
      <c r="B31" s="2"/>
    </row>
    <row r="32" customFormat="false" ht="15.75" hidden="false" customHeight="false" outlineLevel="0" collapsed="false">
      <c r="A32" s="2" t="s">
        <v>263</v>
      </c>
      <c r="B32" s="2"/>
    </row>
    <row r="33" customFormat="false" ht="15.75" hidden="false" customHeight="false" outlineLevel="0" collapsed="false">
      <c r="A33" s="2" t="s">
        <v>264</v>
      </c>
      <c r="B33" s="2"/>
    </row>
    <row r="34" customFormat="false" ht="15.75" hidden="false" customHeight="false" outlineLevel="0" collapsed="false">
      <c r="A34" s="2" t="s">
        <v>265</v>
      </c>
      <c r="B34" s="2"/>
    </row>
    <row r="35" customFormat="false" ht="15.75" hidden="false" customHeight="false" outlineLevel="0" collapsed="false">
      <c r="A35" s="2" t="s">
        <v>266</v>
      </c>
      <c r="B35" s="2"/>
    </row>
    <row r="36" customFormat="false" ht="15.75" hidden="false" customHeight="false" outlineLevel="0" collapsed="false">
      <c r="A36" s="2" t="s">
        <v>93</v>
      </c>
      <c r="B36" s="2"/>
    </row>
    <row r="37" customFormat="false" ht="15.75" hidden="false" customHeight="false" outlineLevel="0" collapsed="false">
      <c r="A37" s="2" t="s">
        <v>267</v>
      </c>
      <c r="B37" s="2"/>
    </row>
    <row r="38" customFormat="false" ht="15.75" hidden="false" customHeight="false" outlineLevel="0" collapsed="false">
      <c r="A38" s="2" t="s">
        <v>268</v>
      </c>
      <c r="B38" s="2"/>
    </row>
    <row r="39" customFormat="false" ht="15.75" hidden="false" customHeight="false" outlineLevel="0" collapsed="false">
      <c r="A39" s="2" t="s">
        <v>269</v>
      </c>
      <c r="B39" s="2"/>
    </row>
    <row r="40" customFormat="false" ht="15.75" hidden="false" customHeight="false" outlineLevel="0" collapsed="false">
      <c r="A40" s="2" t="s">
        <v>270</v>
      </c>
      <c r="B40" s="2"/>
    </row>
    <row r="41" customFormat="false" ht="15.75" hidden="false" customHeight="false" outlineLevel="0" collapsed="false">
      <c r="A41" s="2" t="s">
        <v>271</v>
      </c>
      <c r="B41" s="2"/>
    </row>
    <row r="42" customFormat="false" ht="15.75" hidden="false" customHeight="false" outlineLevel="0" collapsed="false">
      <c r="A42" s="2" t="s">
        <v>272</v>
      </c>
      <c r="B42" s="2"/>
    </row>
    <row r="43" customFormat="false" ht="15.75" hidden="false" customHeight="false" outlineLevel="0" collapsed="false">
      <c r="A43" s="2" t="s">
        <v>273</v>
      </c>
      <c r="B43" s="2"/>
    </row>
    <row r="44" customFormat="false" ht="15.75" hidden="false" customHeight="false" outlineLevel="0" collapsed="false">
      <c r="A44" s="2" t="s">
        <v>274</v>
      </c>
      <c r="B44" s="2"/>
    </row>
    <row r="45" customFormat="false" ht="15.75" hidden="false" customHeight="false" outlineLevel="0" collapsed="false">
      <c r="A45" s="2" t="s">
        <v>275</v>
      </c>
      <c r="B45" s="2"/>
    </row>
    <row r="46" customFormat="false" ht="15.75" hidden="false" customHeight="false" outlineLevel="0" collapsed="false">
      <c r="A46" s="2" t="s">
        <v>276</v>
      </c>
      <c r="B46" s="2"/>
    </row>
    <row r="47" customFormat="false" ht="15.75" hidden="false" customHeight="false" outlineLevel="0" collapsed="false">
      <c r="A47" s="2" t="s">
        <v>277</v>
      </c>
      <c r="B47" s="2"/>
    </row>
    <row r="48" customFormat="false" ht="15.75" hidden="false" customHeight="false" outlineLevel="0" collapsed="false">
      <c r="A48" s="2" t="s">
        <v>23</v>
      </c>
      <c r="B48" s="2"/>
    </row>
    <row r="49" customFormat="false" ht="15.75" hidden="false" customHeight="false" outlineLevel="0" collapsed="false">
      <c r="A49" s="2" t="s">
        <v>278</v>
      </c>
      <c r="B49" s="2"/>
    </row>
    <row r="50" customFormat="false" ht="15.75" hidden="false" customHeight="false" outlineLevel="0" collapsed="false">
      <c r="A50" s="2" t="s">
        <v>279</v>
      </c>
      <c r="B50" s="2"/>
    </row>
    <row r="51" customFormat="false" ht="15.75" hidden="false" customHeight="false" outlineLevel="0" collapsed="false">
      <c r="A51" s="2" t="s">
        <v>280</v>
      </c>
      <c r="B51" s="2"/>
    </row>
    <row r="52" customFormat="false" ht="15.75" hidden="false" customHeight="false" outlineLevel="0" collapsed="false">
      <c r="A52" s="2" t="s">
        <v>281</v>
      </c>
      <c r="B52" s="2"/>
    </row>
    <row r="53" customFormat="false" ht="15.75" hidden="false" customHeight="false" outlineLevel="0" collapsed="false">
      <c r="A53" s="2" t="s">
        <v>282</v>
      </c>
      <c r="B53" s="2"/>
    </row>
    <row r="54" customFormat="false" ht="15.75" hidden="false" customHeight="false" outlineLevel="0" collapsed="false">
      <c r="A54" s="2" t="s">
        <v>26</v>
      </c>
      <c r="B54" s="2"/>
    </row>
    <row r="55" customFormat="false" ht="15.75" hidden="false" customHeight="false" outlineLevel="0" collapsed="false">
      <c r="A55" s="2" t="s">
        <v>283</v>
      </c>
      <c r="B55" s="2"/>
    </row>
    <row r="56" customFormat="false" ht="15.75" hidden="false" customHeight="false" outlineLevel="0" collapsed="false">
      <c r="A56" s="2" t="s">
        <v>29</v>
      </c>
      <c r="B56" s="2"/>
    </row>
    <row r="57" customFormat="false" ht="15.75" hidden="false" customHeight="false" outlineLevel="0" collapsed="false">
      <c r="A57" s="2" t="s">
        <v>284</v>
      </c>
      <c r="B57" s="2"/>
    </row>
    <row r="58" customFormat="false" ht="15.75" hidden="false" customHeight="false" outlineLevel="0" collapsed="false">
      <c r="A58" s="2" t="s">
        <v>285</v>
      </c>
      <c r="B58" s="2"/>
    </row>
    <row r="59" customFormat="false" ht="15.75" hidden="false" customHeight="false" outlineLevel="0" collapsed="false">
      <c r="A59" s="2" t="s">
        <v>286</v>
      </c>
      <c r="B59" s="2"/>
    </row>
    <row r="60" customFormat="false" ht="15.75" hidden="false" customHeight="false" outlineLevel="0" collapsed="false">
      <c r="A60" s="2" t="s">
        <v>287</v>
      </c>
      <c r="B60" s="2"/>
    </row>
    <row r="61" customFormat="false" ht="15.75" hidden="false" customHeight="false" outlineLevel="0" collapsed="false">
      <c r="A61" s="2" t="s">
        <v>35</v>
      </c>
      <c r="B61" s="2"/>
    </row>
    <row r="62" customFormat="false" ht="15.75" hidden="false" customHeight="false" outlineLevel="0" collapsed="false">
      <c r="A62" s="2" t="s">
        <v>288</v>
      </c>
      <c r="B62" s="2"/>
    </row>
    <row r="63" customFormat="false" ht="15.75" hidden="false" customHeight="false" outlineLevel="0" collapsed="false">
      <c r="A63" s="2" t="s">
        <v>289</v>
      </c>
      <c r="B63" s="2"/>
    </row>
    <row r="64" customFormat="false" ht="15.75" hidden="false" customHeight="false" outlineLevel="0" collapsed="false">
      <c r="A64" s="2" t="s">
        <v>290</v>
      </c>
      <c r="B64" s="2"/>
    </row>
    <row r="65" customFormat="false" ht="15.75" hidden="false" customHeight="false" outlineLevel="0" collapsed="false">
      <c r="A65" s="2" t="s">
        <v>291</v>
      </c>
      <c r="B65" s="2"/>
    </row>
    <row r="66" customFormat="false" ht="15.75" hidden="false" customHeight="false" outlineLevel="0" collapsed="false">
      <c r="A66" s="2"/>
    </row>
    <row r="67" customFormat="false" ht="15.75" hidden="false" customHeight="false" outlineLevel="0" collapsed="false">
      <c r="A67" s="2"/>
    </row>
    <row r="68" customFormat="false" ht="15.75" hidden="false" customHeight="false" outlineLevel="0" collapsed="false">
      <c r="A68" s="2"/>
    </row>
    <row r="69" customFormat="false" ht="15.75" hidden="false" customHeight="false" outlineLevel="0" collapsed="false">
      <c r="A69" s="2"/>
    </row>
    <row r="70" customFormat="false" ht="15.75" hidden="false" customHeight="false" outlineLevel="0" collapsed="false">
      <c r="A70" s="2"/>
    </row>
    <row r="71" customFormat="false" ht="15.75" hidden="false" customHeight="false" outlineLevel="0" collapsed="false">
      <c r="A71" s="2"/>
    </row>
    <row r="72" customFormat="false" ht="15.75" hidden="false" customHeight="false" outlineLevel="0" collapsed="false">
      <c r="A72" s="2"/>
    </row>
    <row r="73" customFormat="false" ht="15.75" hidden="false" customHeight="false" outlineLevel="0" collapsed="false">
      <c r="A73" s="2"/>
    </row>
    <row r="74" customFormat="false" ht="15.75" hidden="false" customHeight="false" outlineLevel="0" collapsed="false">
      <c r="A74" s="2"/>
    </row>
    <row r="75" customFormat="false" ht="15.75" hidden="false" customHeight="false" outlineLevel="0" collapsed="false">
      <c r="A75" s="2"/>
    </row>
    <row r="76" customFormat="false" ht="15.75" hidden="false" customHeight="false" outlineLevel="0" collapsed="false">
      <c r="A76" s="2"/>
    </row>
    <row r="77" customFormat="false" ht="15.75" hidden="false" customHeight="false" outlineLevel="0" collapsed="false">
      <c r="A77" s="2"/>
    </row>
    <row r="78" customFormat="false" ht="15.75" hidden="false" customHeight="false" outlineLevel="0" collapsed="false">
      <c r="A78" s="2"/>
    </row>
    <row r="79" customFormat="false" ht="15.75" hidden="false" customHeight="false" outlineLevel="0" collapsed="false">
      <c r="A79" s="2"/>
    </row>
    <row r="80" customFormat="false" ht="15.75" hidden="false" customHeight="false" outlineLevel="0" collapsed="false">
      <c r="A80" s="2"/>
    </row>
    <row r="81" customFormat="false" ht="15.75" hidden="false" customHeight="false" outlineLevel="0" collapsed="false">
      <c r="A81" s="2"/>
    </row>
    <row r="82" customFormat="false" ht="15.75" hidden="false" customHeight="false" outlineLevel="0" collapsed="false">
      <c r="A82" s="2"/>
    </row>
    <row r="83" customFormat="false" ht="15.75" hidden="false" customHeight="false" outlineLevel="0" collapsed="false">
      <c r="A83" s="2"/>
    </row>
    <row r="84" customFormat="false" ht="15.75" hidden="false" customHeight="false" outlineLevel="0" collapsed="false">
      <c r="A84" s="2"/>
    </row>
    <row r="85" customFormat="false" ht="15.75" hidden="false" customHeight="false" outlineLevel="0" collapsed="false">
      <c r="A85" s="2"/>
    </row>
    <row r="86" customFormat="false" ht="15.75" hidden="false" customHeight="false" outlineLevel="0" collapsed="false">
      <c r="A86" s="2"/>
    </row>
    <row r="87" customFormat="false" ht="15.75" hidden="false" customHeight="false" outlineLevel="0" collapsed="false">
      <c r="A87" s="2"/>
    </row>
    <row r="88" customFormat="false" ht="15.75" hidden="false" customHeight="false" outlineLevel="0" collapsed="false">
      <c r="A88" s="2"/>
    </row>
    <row r="89" customFormat="false" ht="15.75" hidden="false" customHeight="false" outlineLevel="0" collapsed="false">
      <c r="A89" s="2"/>
    </row>
    <row r="90" customFormat="false" ht="15.75" hidden="false" customHeight="false" outlineLevel="0" collapsed="false">
      <c r="A90" s="2"/>
    </row>
    <row r="91" customFormat="false" ht="15.75" hidden="false" customHeight="false" outlineLevel="0" collapsed="false">
      <c r="A91" s="2"/>
    </row>
    <row r="92" customFormat="false" ht="15.75" hidden="false" customHeight="false" outlineLevel="0" collapsed="false">
      <c r="A92" s="2"/>
    </row>
    <row r="93" customFormat="false" ht="15.75" hidden="false" customHeight="false" outlineLevel="0" collapsed="false">
      <c r="A93" s="2"/>
    </row>
    <row r="94" customFormat="false" ht="15.75" hidden="false" customHeight="false" outlineLevel="0" collapsed="false">
      <c r="A94" s="2"/>
    </row>
    <row r="95" customFormat="false" ht="15.75" hidden="false" customHeight="false" outlineLevel="0" collapsed="false">
      <c r="A95" s="2"/>
    </row>
    <row r="96" customFormat="false" ht="15.75" hidden="false" customHeight="false" outlineLevel="0" collapsed="false">
      <c r="A96" s="2"/>
    </row>
    <row r="97" customFormat="false" ht="15.75" hidden="false" customHeight="false" outlineLevel="0" collapsed="false">
      <c r="A97" s="2"/>
    </row>
    <row r="98" customFormat="false" ht="15.75" hidden="false" customHeight="false" outlineLevel="0" collapsed="false">
      <c r="A98" s="2"/>
    </row>
    <row r="99" customFormat="false" ht="15.75" hidden="false" customHeight="false" outlineLevel="0" collapsed="false">
      <c r="A99" s="2"/>
    </row>
    <row r="100" customFormat="false" ht="15.75" hidden="false" customHeight="false" outlineLevel="0" collapsed="false">
      <c r="A100" s="2"/>
    </row>
    <row r="101" customFormat="false" ht="15.75" hidden="false" customHeight="false" outlineLevel="0" collapsed="false">
      <c r="A101" s="2"/>
    </row>
    <row r="102" customFormat="false" ht="15.75" hidden="false" customHeight="false" outlineLevel="0" collapsed="false">
      <c r="A102" s="2"/>
    </row>
    <row r="103" customFormat="false" ht="15.75" hidden="false" customHeight="false" outlineLevel="0" collapsed="false">
      <c r="A103" s="2"/>
    </row>
    <row r="104" customFormat="false" ht="15.75" hidden="false" customHeight="false" outlineLevel="0" collapsed="false">
      <c r="A104" s="2"/>
    </row>
    <row r="105" customFormat="false" ht="15.75" hidden="false" customHeight="false" outlineLevel="0" collapsed="false">
      <c r="A105" s="2"/>
    </row>
    <row r="106" customFormat="false" ht="15.75" hidden="false" customHeight="false" outlineLevel="0" collapsed="false">
      <c r="A106" s="2"/>
    </row>
    <row r="107" customFormat="false" ht="15.75" hidden="false" customHeight="false" outlineLevel="0" collapsed="false">
      <c r="A107" s="2"/>
    </row>
    <row r="108" customFormat="false" ht="15.75" hidden="false" customHeight="false" outlineLevel="0" collapsed="false">
      <c r="A108" s="2"/>
    </row>
    <row r="109" customFormat="false" ht="15.75" hidden="false" customHeight="false" outlineLevel="0" collapsed="false">
      <c r="A109" s="2"/>
    </row>
    <row r="110" customFormat="false" ht="15.75" hidden="false" customHeight="false" outlineLevel="0" collapsed="false">
      <c r="A110" s="2"/>
    </row>
    <row r="111" customFormat="false" ht="15.75" hidden="false" customHeight="false" outlineLevel="0" collapsed="false">
      <c r="A111" s="2"/>
    </row>
    <row r="112" customFormat="false" ht="15.75" hidden="false" customHeight="false" outlineLevel="0" collapsed="false">
      <c r="A112" s="2"/>
    </row>
    <row r="113" customFormat="false" ht="15.75" hidden="false" customHeight="false" outlineLevel="0" collapsed="false">
      <c r="A113" s="2"/>
    </row>
    <row r="114" customFormat="false" ht="15.75" hidden="false" customHeight="false" outlineLevel="0" collapsed="false">
      <c r="A114" s="2"/>
    </row>
    <row r="115" customFormat="false" ht="15.75" hidden="false" customHeight="false" outlineLevel="0" collapsed="false">
      <c r="A115" s="2"/>
    </row>
    <row r="116" customFormat="false" ht="15.75" hidden="false" customHeight="false" outlineLevel="0" collapsed="false">
      <c r="A116" s="2"/>
    </row>
    <row r="117" customFormat="false" ht="15.75" hidden="false" customHeight="false" outlineLevel="0" collapsed="false">
      <c r="A117" s="2"/>
    </row>
    <row r="118" customFormat="false" ht="15.75" hidden="false" customHeight="false" outlineLevel="0" collapsed="false">
      <c r="A118" s="2"/>
    </row>
    <row r="119" customFormat="false" ht="15.75" hidden="false" customHeight="false" outlineLevel="0" collapsed="false">
      <c r="A119" s="2"/>
    </row>
    <row r="120" customFormat="false" ht="15.75" hidden="false" customHeight="false" outlineLevel="0" collapsed="false">
      <c r="A120" s="2"/>
    </row>
    <row r="121" customFormat="false" ht="15.75" hidden="false" customHeight="false" outlineLevel="0" collapsed="false">
      <c r="A121" s="2"/>
    </row>
    <row r="122" customFormat="false" ht="15.75" hidden="false" customHeight="false" outlineLevel="0" collapsed="false">
      <c r="A122" s="2"/>
    </row>
    <row r="123" customFormat="false" ht="15.75" hidden="false" customHeight="false" outlineLevel="0" collapsed="false">
      <c r="A123" s="2"/>
    </row>
    <row r="124" customFormat="false" ht="15.75" hidden="false" customHeight="false" outlineLevel="0" collapsed="false">
      <c r="A124" s="2"/>
    </row>
    <row r="125" customFormat="false" ht="15.75" hidden="false" customHeight="false" outlineLevel="0" collapsed="false">
      <c r="A125" s="2"/>
    </row>
    <row r="126" customFormat="false" ht="15.75" hidden="false" customHeight="false" outlineLevel="0" collapsed="false">
      <c r="A126" s="2"/>
    </row>
    <row r="127" customFormat="false" ht="15.75" hidden="false" customHeight="false" outlineLevel="0" collapsed="false">
      <c r="A127" s="2"/>
    </row>
    <row r="128" customFormat="false" ht="15.75" hidden="false" customHeight="false" outlineLevel="0" collapsed="false">
      <c r="A128" s="2"/>
    </row>
    <row r="129" customFormat="false" ht="15.75" hidden="false" customHeight="false" outlineLevel="0" collapsed="false">
      <c r="A129" s="2"/>
    </row>
    <row r="130" customFormat="false" ht="15.75" hidden="false" customHeight="false" outlineLevel="0" collapsed="false">
      <c r="A130" s="2"/>
    </row>
    <row r="131" customFormat="false" ht="15.75" hidden="false" customHeight="false" outlineLevel="0" collapsed="false">
      <c r="A131" s="2"/>
    </row>
    <row r="132" customFormat="false" ht="15.75" hidden="false" customHeight="false" outlineLevel="0" collapsed="false">
      <c r="A132" s="2"/>
    </row>
    <row r="133" customFormat="false" ht="15.75" hidden="false" customHeight="false" outlineLevel="0" collapsed="false">
      <c r="A133" s="2"/>
    </row>
    <row r="134" customFormat="false" ht="15.75" hidden="false" customHeight="false" outlineLevel="0" collapsed="false">
      <c r="A134" s="2"/>
    </row>
    <row r="135" customFormat="false" ht="15.75" hidden="false" customHeight="false" outlineLevel="0" collapsed="false">
      <c r="A135" s="2"/>
    </row>
    <row r="136" customFormat="false" ht="15.75" hidden="false" customHeight="false" outlineLevel="0" collapsed="false">
      <c r="A136" s="2"/>
    </row>
    <row r="137" customFormat="false" ht="15.75" hidden="false" customHeight="false" outlineLevel="0" collapsed="false">
      <c r="A137" s="2"/>
    </row>
    <row r="138" customFormat="false" ht="15.75" hidden="false" customHeight="false" outlineLevel="0" collapsed="false">
      <c r="A138" s="2"/>
    </row>
    <row r="139" customFormat="false" ht="15.75" hidden="false" customHeight="false" outlineLevel="0" collapsed="false">
      <c r="A139" s="2"/>
    </row>
    <row r="140" customFormat="false" ht="15.75" hidden="false" customHeight="false" outlineLevel="0" collapsed="false">
      <c r="A140" s="2"/>
    </row>
    <row r="141" customFormat="false" ht="15.75" hidden="false" customHeight="false" outlineLevel="0" collapsed="false">
      <c r="A141" s="2"/>
    </row>
    <row r="142" customFormat="false" ht="15.75" hidden="false" customHeight="false" outlineLevel="0" collapsed="false">
      <c r="A142" s="2"/>
    </row>
    <row r="143" customFormat="false" ht="15.75" hidden="false" customHeight="false" outlineLevel="0" collapsed="false">
      <c r="A143" s="2"/>
    </row>
    <row r="144" customFormat="false" ht="15.75" hidden="false" customHeight="false" outlineLevel="0" collapsed="false">
      <c r="A144" s="2"/>
    </row>
    <row r="145" customFormat="false" ht="15.75" hidden="false" customHeight="false" outlineLevel="0" collapsed="false">
      <c r="A145" s="2"/>
    </row>
    <row r="146" customFormat="false" ht="15.75" hidden="false" customHeight="false" outlineLevel="0" collapsed="false">
      <c r="A146" s="2"/>
    </row>
    <row r="147" customFormat="false" ht="15.75" hidden="false" customHeight="false" outlineLevel="0" collapsed="false">
      <c r="A147" s="2"/>
    </row>
    <row r="148" customFormat="false" ht="15.75" hidden="false" customHeight="false" outlineLevel="0" collapsed="false">
      <c r="A148" s="2"/>
    </row>
    <row r="149" customFormat="false" ht="15.75" hidden="false" customHeight="false" outlineLevel="0" collapsed="false">
      <c r="A149" s="2"/>
    </row>
    <row r="150" customFormat="false" ht="15.75" hidden="false" customHeight="false" outlineLevel="0" collapsed="false">
      <c r="A150" s="2"/>
    </row>
    <row r="151" customFormat="false" ht="15.75" hidden="false" customHeight="false" outlineLevel="0" collapsed="false">
      <c r="A151" s="2"/>
    </row>
    <row r="152" customFormat="false" ht="15.75" hidden="false" customHeight="false" outlineLevel="0" collapsed="false">
      <c r="A152" s="2"/>
    </row>
    <row r="153" customFormat="false" ht="15.75" hidden="false" customHeight="false" outlineLevel="0" collapsed="false">
      <c r="A153" s="2"/>
    </row>
    <row r="154" customFormat="false" ht="15.75" hidden="false" customHeight="false" outlineLevel="0" collapsed="false">
      <c r="A154" s="2"/>
    </row>
    <row r="155" customFormat="false" ht="15.75" hidden="false" customHeight="false" outlineLevel="0" collapsed="false">
      <c r="A155" s="2"/>
    </row>
    <row r="156" customFormat="false" ht="15.75" hidden="false" customHeight="false" outlineLevel="0" collapsed="false">
      <c r="A156" s="2"/>
    </row>
    <row r="157" customFormat="false" ht="15.75" hidden="false" customHeight="false" outlineLevel="0" collapsed="false">
      <c r="A157" s="2"/>
    </row>
    <row r="158" customFormat="false" ht="15.75" hidden="false" customHeight="false" outlineLevel="0" collapsed="false">
      <c r="A158" s="2"/>
    </row>
    <row r="159" customFormat="false" ht="15.75" hidden="false" customHeight="false" outlineLevel="0" collapsed="false">
      <c r="A159" s="2"/>
    </row>
    <row r="160" customFormat="false" ht="15.75" hidden="false" customHeight="false" outlineLevel="0" collapsed="false">
      <c r="A160" s="2"/>
    </row>
    <row r="161" customFormat="false" ht="15.75" hidden="false" customHeight="false" outlineLevel="0" collapsed="false">
      <c r="A161" s="2"/>
    </row>
    <row r="162" customFormat="false" ht="15.75" hidden="false" customHeight="false" outlineLevel="0" collapsed="false">
      <c r="A162" s="2"/>
    </row>
    <row r="163" customFormat="false" ht="15.75" hidden="false" customHeight="false" outlineLevel="0" collapsed="false">
      <c r="A163" s="2"/>
    </row>
    <row r="164" customFormat="false" ht="15.75" hidden="false" customHeight="false" outlineLevel="0" collapsed="false">
      <c r="A164" s="2"/>
    </row>
    <row r="165" customFormat="false" ht="15.75" hidden="false" customHeight="false" outlineLevel="0" collapsed="false">
      <c r="A165" s="2"/>
    </row>
    <row r="166" customFormat="false" ht="15.75" hidden="false" customHeight="false" outlineLevel="0" collapsed="false">
      <c r="A166" s="2"/>
    </row>
    <row r="167" customFormat="false" ht="15.75" hidden="false" customHeight="false" outlineLevel="0" collapsed="false">
      <c r="A167" s="2"/>
    </row>
    <row r="168" customFormat="false" ht="15.75" hidden="false" customHeight="false" outlineLevel="0" collapsed="false">
      <c r="A168" s="2"/>
    </row>
    <row r="169" customFormat="false" ht="15.75" hidden="false" customHeight="false" outlineLevel="0" collapsed="false">
      <c r="A169" s="2"/>
    </row>
    <row r="170" customFormat="false" ht="15.75" hidden="false" customHeight="false" outlineLevel="0" collapsed="false">
      <c r="A170" s="2"/>
    </row>
    <row r="171" customFormat="false" ht="15.75" hidden="false" customHeight="false" outlineLevel="0" collapsed="false">
      <c r="A171" s="2"/>
    </row>
    <row r="172" customFormat="false" ht="15.75" hidden="false" customHeight="false" outlineLevel="0" collapsed="false">
      <c r="A172" s="2"/>
    </row>
    <row r="173" customFormat="false" ht="15.75" hidden="false" customHeight="false" outlineLevel="0" collapsed="false">
      <c r="A173" s="2"/>
    </row>
    <row r="174" customFormat="false" ht="15.75" hidden="false" customHeight="false" outlineLevel="0" collapsed="false">
      <c r="A174" s="2"/>
    </row>
    <row r="175" customFormat="false" ht="15.75" hidden="false" customHeight="false" outlineLevel="0" collapsed="false">
      <c r="A175" s="2"/>
    </row>
    <row r="176" customFormat="false" ht="15.75" hidden="false" customHeight="false" outlineLevel="0" collapsed="false">
      <c r="A176" s="2"/>
    </row>
    <row r="177" customFormat="false" ht="15.75" hidden="false" customHeight="false" outlineLevel="0" collapsed="false">
      <c r="A177" s="2"/>
    </row>
    <row r="178" customFormat="false" ht="15.75" hidden="false" customHeight="false" outlineLevel="0" collapsed="false">
      <c r="A178" s="2"/>
    </row>
    <row r="179" customFormat="false" ht="15.75" hidden="false" customHeight="false" outlineLevel="0" collapsed="false">
      <c r="A179" s="2"/>
    </row>
    <row r="180" customFormat="false" ht="15.75" hidden="false" customHeight="false" outlineLevel="0" collapsed="false">
      <c r="A180" s="2"/>
    </row>
    <row r="181" customFormat="false" ht="15.75" hidden="false" customHeight="false" outlineLevel="0" collapsed="false">
      <c r="A181" s="2"/>
    </row>
    <row r="182" customFormat="false" ht="15.75" hidden="false" customHeight="false" outlineLevel="0" collapsed="false">
      <c r="A182" s="2"/>
    </row>
    <row r="183" customFormat="false" ht="15.75" hidden="false" customHeight="false" outlineLevel="0" collapsed="false">
      <c r="A183" s="2"/>
    </row>
    <row r="184" customFormat="false" ht="15.75" hidden="false" customHeight="false" outlineLevel="0" collapsed="false">
      <c r="A184" s="2"/>
    </row>
    <row r="185" customFormat="false" ht="15.75" hidden="false" customHeight="false" outlineLevel="0" collapsed="false">
      <c r="A185" s="2"/>
    </row>
    <row r="186" customFormat="false" ht="15.75" hidden="false" customHeight="false" outlineLevel="0" collapsed="false">
      <c r="A186" s="2"/>
    </row>
    <row r="187" customFormat="false" ht="15.75" hidden="false" customHeight="false" outlineLevel="0" collapsed="false">
      <c r="A187" s="2"/>
    </row>
    <row r="188" customFormat="false" ht="15.75" hidden="false" customHeight="false" outlineLevel="0" collapsed="false">
      <c r="A188" s="2"/>
    </row>
    <row r="189" customFormat="false" ht="15.75" hidden="false" customHeight="false" outlineLevel="0" collapsed="false">
      <c r="A189" s="2"/>
    </row>
    <row r="190" customFormat="false" ht="15.75" hidden="false" customHeight="false" outlineLevel="0" collapsed="false">
      <c r="A190" s="2"/>
    </row>
    <row r="191" customFormat="false" ht="15.75" hidden="false" customHeight="false" outlineLevel="0" collapsed="false">
      <c r="A191" s="2"/>
    </row>
    <row r="192" customFormat="false" ht="15.75" hidden="false" customHeight="false" outlineLevel="0" collapsed="false">
      <c r="A192" s="2"/>
    </row>
    <row r="193" customFormat="false" ht="15.75" hidden="false" customHeight="false" outlineLevel="0" collapsed="false">
      <c r="A193" s="2"/>
    </row>
    <row r="194" customFormat="false" ht="15.75" hidden="false" customHeight="false" outlineLevel="0" collapsed="false">
      <c r="A194" s="2"/>
    </row>
    <row r="195" customFormat="false" ht="15.75" hidden="false" customHeight="false" outlineLevel="0" collapsed="false">
      <c r="A195" s="2"/>
    </row>
    <row r="196" customFormat="false" ht="15.75" hidden="false" customHeight="false" outlineLevel="0" collapsed="false">
      <c r="A196" s="2"/>
    </row>
    <row r="197" customFormat="false" ht="15.75" hidden="false" customHeight="false" outlineLevel="0" collapsed="false">
      <c r="A197" s="2"/>
    </row>
    <row r="198" customFormat="false" ht="15.75" hidden="false" customHeight="false" outlineLevel="0" collapsed="false">
      <c r="A198" s="2"/>
    </row>
    <row r="199" customFormat="false" ht="15.75" hidden="false" customHeight="false" outlineLevel="0" collapsed="false">
      <c r="A199" s="2"/>
    </row>
    <row r="200" customFormat="false" ht="15.75" hidden="false" customHeight="false" outlineLevel="0" collapsed="false">
      <c r="A200" s="2"/>
    </row>
    <row r="201" customFormat="false" ht="15.75" hidden="false" customHeight="false" outlineLevel="0" collapsed="false">
      <c r="A201" s="2"/>
    </row>
    <row r="202" customFormat="false" ht="15.75" hidden="false" customHeight="false" outlineLevel="0" collapsed="false">
      <c r="A202" s="2"/>
    </row>
    <row r="203" customFormat="false" ht="15.75" hidden="false" customHeight="false" outlineLevel="0" collapsed="false">
      <c r="A203" s="2"/>
    </row>
    <row r="204" customFormat="false" ht="15.75" hidden="false" customHeight="false" outlineLevel="0" collapsed="false">
      <c r="A204" s="2"/>
    </row>
    <row r="205" customFormat="false" ht="15.75" hidden="false" customHeight="false" outlineLevel="0" collapsed="false">
      <c r="A205" s="2"/>
    </row>
    <row r="206" customFormat="false" ht="15.75" hidden="false" customHeight="false" outlineLevel="0" collapsed="false">
      <c r="A206" s="2"/>
    </row>
    <row r="207" customFormat="false" ht="15.75" hidden="false" customHeight="false" outlineLevel="0" collapsed="false">
      <c r="A207" s="2"/>
    </row>
    <row r="208" customFormat="false" ht="15.75" hidden="false" customHeight="false" outlineLevel="0" collapsed="false">
      <c r="A208" s="2"/>
    </row>
    <row r="209" customFormat="false" ht="15.75" hidden="false" customHeight="false" outlineLevel="0" collapsed="false">
      <c r="A209" s="2"/>
    </row>
    <row r="210" customFormat="false" ht="15.75" hidden="false" customHeight="false" outlineLevel="0" collapsed="false">
      <c r="A210" s="2"/>
    </row>
    <row r="211" customFormat="false" ht="15.75" hidden="false" customHeight="false" outlineLevel="0" collapsed="false">
      <c r="A211" s="2"/>
    </row>
    <row r="212" customFormat="false" ht="15.75" hidden="false" customHeight="false" outlineLevel="0" collapsed="false">
      <c r="A212" s="2"/>
    </row>
    <row r="213" customFormat="false" ht="15.75" hidden="false" customHeight="false" outlineLevel="0" collapsed="false">
      <c r="A213" s="2"/>
    </row>
    <row r="214" customFormat="false" ht="15.75" hidden="false" customHeight="false" outlineLevel="0" collapsed="false">
      <c r="A214" s="2"/>
    </row>
    <row r="215" customFormat="false" ht="15.75" hidden="false" customHeight="false" outlineLevel="0" collapsed="false">
      <c r="A215" s="2"/>
    </row>
    <row r="216" customFormat="false" ht="15.75" hidden="false" customHeight="false" outlineLevel="0" collapsed="false">
      <c r="A216" s="2"/>
    </row>
    <row r="217" customFormat="false" ht="15.75" hidden="false" customHeight="false" outlineLevel="0" collapsed="false">
      <c r="A217" s="2"/>
    </row>
    <row r="218" customFormat="false" ht="15.75" hidden="false" customHeight="false" outlineLevel="0" collapsed="false">
      <c r="A218" s="2"/>
    </row>
    <row r="219" customFormat="false" ht="15.75" hidden="false" customHeight="false" outlineLevel="0" collapsed="false">
      <c r="A219" s="2"/>
    </row>
    <row r="220" customFormat="false" ht="15.75" hidden="false" customHeight="false" outlineLevel="0" collapsed="false">
      <c r="A220" s="2"/>
    </row>
    <row r="221" customFormat="false" ht="15.75" hidden="false" customHeight="false" outlineLevel="0" collapsed="false">
      <c r="A221" s="2"/>
    </row>
    <row r="222" customFormat="false" ht="15.75" hidden="false" customHeight="false" outlineLevel="0" collapsed="false">
      <c r="A222" s="2"/>
    </row>
    <row r="223" customFormat="false" ht="15.75" hidden="false" customHeight="false" outlineLevel="0" collapsed="false">
      <c r="A223" s="2"/>
    </row>
    <row r="224" customFormat="false" ht="15.75" hidden="false" customHeight="false" outlineLevel="0" collapsed="false">
      <c r="A224" s="2"/>
    </row>
    <row r="225" customFormat="false" ht="15.75" hidden="false" customHeight="false" outlineLevel="0" collapsed="false">
      <c r="A225" s="2"/>
    </row>
    <row r="226" customFormat="false" ht="15.75" hidden="false" customHeight="false" outlineLevel="0" collapsed="false">
      <c r="A226" s="2"/>
    </row>
    <row r="227" customFormat="false" ht="15.75" hidden="false" customHeight="false" outlineLevel="0" collapsed="false">
      <c r="A227" s="2"/>
    </row>
    <row r="228" customFormat="false" ht="15.75" hidden="false" customHeight="false" outlineLevel="0" collapsed="false">
      <c r="A228" s="2"/>
    </row>
    <row r="229" customFormat="false" ht="15.75" hidden="false" customHeight="false" outlineLevel="0" collapsed="false">
      <c r="A229" s="2"/>
    </row>
    <row r="230" customFormat="false" ht="15.75" hidden="false" customHeight="false" outlineLevel="0" collapsed="false">
      <c r="A230" s="2"/>
    </row>
    <row r="231" customFormat="false" ht="15.75" hidden="false" customHeight="false" outlineLevel="0" collapsed="false">
      <c r="A231" s="2"/>
    </row>
    <row r="232" customFormat="false" ht="15.75" hidden="false" customHeight="false" outlineLevel="0" collapsed="false">
      <c r="A232" s="2"/>
    </row>
    <row r="233" customFormat="false" ht="15.75" hidden="false" customHeight="false" outlineLevel="0" collapsed="false">
      <c r="A233" s="2"/>
    </row>
    <row r="234" customFormat="false" ht="15.75" hidden="false" customHeight="false" outlineLevel="0" collapsed="false">
      <c r="A234" s="2"/>
    </row>
    <row r="235" customFormat="false" ht="15.75" hidden="false" customHeight="false" outlineLevel="0" collapsed="false">
      <c r="A235" s="2"/>
    </row>
    <row r="236" customFormat="false" ht="15.75" hidden="false" customHeight="false" outlineLevel="0" collapsed="false">
      <c r="A236" s="2"/>
    </row>
    <row r="237" customFormat="false" ht="15.75" hidden="false" customHeight="false" outlineLevel="0" collapsed="false">
      <c r="A237" s="2"/>
    </row>
    <row r="238" customFormat="false" ht="15.75" hidden="false" customHeight="false" outlineLevel="0" collapsed="false">
      <c r="A238" s="2"/>
    </row>
    <row r="239" customFormat="false" ht="15.75" hidden="false" customHeight="false" outlineLevel="0" collapsed="false">
      <c r="A239" s="2"/>
    </row>
    <row r="240" customFormat="false" ht="15.75" hidden="false" customHeight="false" outlineLevel="0" collapsed="false">
      <c r="A240" s="2"/>
    </row>
    <row r="241" customFormat="false" ht="15.75" hidden="false" customHeight="false" outlineLevel="0" collapsed="false">
      <c r="A241" s="2"/>
    </row>
    <row r="242" customFormat="false" ht="15.75" hidden="false" customHeight="false" outlineLevel="0" collapsed="false">
      <c r="A242" s="2"/>
    </row>
    <row r="243" customFormat="false" ht="15.75" hidden="false" customHeight="false" outlineLevel="0" collapsed="false">
      <c r="A243" s="2"/>
    </row>
    <row r="244" customFormat="false" ht="15.75" hidden="false" customHeight="false" outlineLevel="0" collapsed="false">
      <c r="A244" s="2"/>
    </row>
    <row r="245" customFormat="false" ht="15.75" hidden="false" customHeight="false" outlineLevel="0" collapsed="false">
      <c r="A245" s="2"/>
    </row>
    <row r="246" customFormat="false" ht="15.75" hidden="false" customHeight="false" outlineLevel="0" collapsed="false">
      <c r="A246" s="2"/>
    </row>
    <row r="247" customFormat="false" ht="15.75" hidden="false" customHeight="false" outlineLevel="0" collapsed="false">
      <c r="A247" s="2"/>
    </row>
    <row r="248" customFormat="false" ht="15.75" hidden="false" customHeight="false" outlineLevel="0" collapsed="false">
      <c r="A248" s="2"/>
    </row>
    <row r="249" customFormat="false" ht="15.75" hidden="false" customHeight="false" outlineLevel="0" collapsed="false">
      <c r="A249" s="2"/>
    </row>
    <row r="250" customFormat="false" ht="15.75" hidden="false" customHeight="false" outlineLevel="0" collapsed="false">
      <c r="A250" s="2"/>
    </row>
    <row r="251" customFormat="false" ht="15.75" hidden="false" customHeight="false" outlineLevel="0" collapsed="false">
      <c r="A251" s="2"/>
    </row>
    <row r="252" customFormat="false" ht="15.75" hidden="false" customHeight="false" outlineLevel="0" collapsed="false">
      <c r="A252" s="2"/>
    </row>
    <row r="253" customFormat="false" ht="15.75" hidden="false" customHeight="false" outlineLevel="0" collapsed="false">
      <c r="A253" s="2"/>
    </row>
    <row r="254" customFormat="false" ht="15.75" hidden="false" customHeight="false" outlineLevel="0" collapsed="false">
      <c r="A254" s="2"/>
    </row>
    <row r="255" customFormat="false" ht="15.75" hidden="false" customHeight="false" outlineLevel="0" collapsed="false">
      <c r="A255" s="2"/>
    </row>
    <row r="256" customFormat="false" ht="15.75" hidden="false" customHeight="false" outlineLevel="0" collapsed="false">
      <c r="A256" s="2"/>
    </row>
    <row r="257" customFormat="false" ht="15.75" hidden="false" customHeight="false" outlineLevel="0" collapsed="false">
      <c r="A257" s="2"/>
    </row>
    <row r="258" customFormat="false" ht="15.75" hidden="false" customHeight="false" outlineLevel="0" collapsed="false">
      <c r="A258" s="2"/>
    </row>
    <row r="259" customFormat="false" ht="15.75" hidden="false" customHeight="false" outlineLevel="0" collapsed="false">
      <c r="A259" s="2"/>
    </row>
    <row r="260" customFormat="false" ht="15.75" hidden="false" customHeight="false" outlineLevel="0" collapsed="false">
      <c r="A260" s="2"/>
    </row>
    <row r="261" customFormat="false" ht="15.75" hidden="false" customHeight="false" outlineLevel="0" collapsed="false">
      <c r="A261" s="2"/>
    </row>
    <row r="262" customFormat="false" ht="15.75" hidden="false" customHeight="false" outlineLevel="0" collapsed="false">
      <c r="A262" s="2"/>
    </row>
    <row r="263" customFormat="false" ht="15.75" hidden="false" customHeight="false" outlineLevel="0" collapsed="false">
      <c r="A263" s="2"/>
    </row>
    <row r="264" customFormat="false" ht="15.75" hidden="false" customHeight="false" outlineLevel="0" collapsed="false">
      <c r="A264" s="2"/>
    </row>
    <row r="265" customFormat="false" ht="15.75" hidden="false" customHeight="false" outlineLevel="0" collapsed="false">
      <c r="A265" s="2"/>
    </row>
    <row r="266" customFormat="false" ht="15.75" hidden="false" customHeight="false" outlineLevel="0" collapsed="false">
      <c r="A266" s="2"/>
    </row>
    <row r="267" customFormat="false" ht="15.75" hidden="false" customHeight="false" outlineLevel="0" collapsed="false">
      <c r="A267" s="2"/>
    </row>
    <row r="268" customFormat="false" ht="15.75" hidden="false" customHeight="false" outlineLevel="0" collapsed="false">
      <c r="A268" s="2"/>
    </row>
    <row r="269" customFormat="false" ht="15.75" hidden="false" customHeight="false" outlineLevel="0" collapsed="false">
      <c r="A269" s="2"/>
    </row>
    <row r="270" customFormat="false" ht="15.75" hidden="false" customHeight="false" outlineLevel="0" collapsed="false">
      <c r="A270" s="2"/>
    </row>
    <row r="271" customFormat="false" ht="15.75" hidden="false" customHeight="false" outlineLevel="0" collapsed="false">
      <c r="A271" s="2"/>
    </row>
    <row r="272" customFormat="false" ht="15.75" hidden="false" customHeight="false" outlineLevel="0" collapsed="false">
      <c r="A272" s="2"/>
    </row>
    <row r="273" customFormat="false" ht="15.75" hidden="false" customHeight="false" outlineLevel="0" collapsed="false">
      <c r="A273" s="2"/>
    </row>
    <row r="274" customFormat="false" ht="15.75" hidden="false" customHeight="false" outlineLevel="0" collapsed="false">
      <c r="A274" s="2"/>
    </row>
    <row r="275" customFormat="false" ht="15.75" hidden="false" customHeight="false" outlineLevel="0" collapsed="false">
      <c r="A275" s="2"/>
    </row>
    <row r="276" customFormat="false" ht="15.75" hidden="false" customHeight="false" outlineLevel="0" collapsed="false">
      <c r="A276" s="2"/>
    </row>
    <row r="277" customFormat="false" ht="15.75" hidden="false" customHeight="false" outlineLevel="0" collapsed="false">
      <c r="A277" s="2"/>
    </row>
    <row r="278" customFormat="false" ht="15.75" hidden="false" customHeight="false" outlineLevel="0" collapsed="false">
      <c r="A278" s="2"/>
    </row>
    <row r="279" customFormat="false" ht="15.75" hidden="false" customHeight="false" outlineLevel="0" collapsed="false">
      <c r="A279" s="2"/>
    </row>
    <row r="280" customFormat="false" ht="15.75" hidden="false" customHeight="false" outlineLevel="0" collapsed="false">
      <c r="A280" s="2"/>
    </row>
    <row r="281" customFormat="false" ht="15.75" hidden="false" customHeight="false" outlineLevel="0" collapsed="false">
      <c r="A281" s="2"/>
    </row>
    <row r="282" customFormat="false" ht="15.75" hidden="false" customHeight="false" outlineLevel="0" collapsed="false">
      <c r="A282" s="2"/>
    </row>
    <row r="283" customFormat="false" ht="15.75" hidden="false" customHeight="false" outlineLevel="0" collapsed="false">
      <c r="A283" s="2"/>
    </row>
    <row r="284" customFormat="false" ht="15.75" hidden="false" customHeight="false" outlineLevel="0" collapsed="false">
      <c r="A284" s="2"/>
    </row>
    <row r="285" customFormat="false" ht="15.75" hidden="false" customHeight="false" outlineLevel="0" collapsed="false">
      <c r="A285" s="2"/>
    </row>
    <row r="286" customFormat="false" ht="15.75" hidden="false" customHeight="false" outlineLevel="0" collapsed="false">
      <c r="A286" s="2"/>
    </row>
    <row r="287" customFormat="false" ht="15.75" hidden="false" customHeight="false" outlineLevel="0" collapsed="false">
      <c r="A287" s="2"/>
    </row>
    <row r="288" customFormat="false" ht="15.75" hidden="false" customHeight="false" outlineLevel="0" collapsed="false">
      <c r="A288" s="2"/>
    </row>
    <row r="289" customFormat="false" ht="15.75" hidden="false" customHeight="false" outlineLevel="0" collapsed="false">
      <c r="A289" s="2"/>
    </row>
    <row r="290" customFormat="false" ht="15.75" hidden="false" customHeight="false" outlineLevel="0" collapsed="false">
      <c r="A290" s="2"/>
    </row>
    <row r="291" customFormat="false" ht="15.75" hidden="false" customHeight="false" outlineLevel="0" collapsed="false">
      <c r="A291" s="2"/>
    </row>
    <row r="292" customFormat="false" ht="15.75" hidden="false" customHeight="false" outlineLevel="0" collapsed="false">
      <c r="A292" s="2"/>
    </row>
    <row r="293" customFormat="false" ht="15.75" hidden="false" customHeight="false" outlineLevel="0" collapsed="false">
      <c r="A293" s="2"/>
    </row>
    <row r="294" customFormat="false" ht="15.75" hidden="false" customHeight="false" outlineLevel="0" collapsed="false">
      <c r="A294" s="2"/>
    </row>
    <row r="295" customFormat="false" ht="15.75" hidden="false" customHeight="false" outlineLevel="0" collapsed="false">
      <c r="A295" s="2"/>
    </row>
    <row r="296" customFormat="false" ht="15.75" hidden="false" customHeight="false" outlineLevel="0" collapsed="false">
      <c r="A296" s="2"/>
    </row>
    <row r="297" customFormat="false" ht="15.75" hidden="false" customHeight="false" outlineLevel="0" collapsed="false">
      <c r="A297" s="2"/>
    </row>
    <row r="298" customFormat="false" ht="15.75" hidden="false" customHeight="false" outlineLevel="0" collapsed="false">
      <c r="A298" s="2"/>
    </row>
    <row r="299" customFormat="false" ht="15.75" hidden="false" customHeight="false" outlineLevel="0" collapsed="false">
      <c r="A299" s="2"/>
    </row>
    <row r="300" customFormat="false" ht="15.75" hidden="false" customHeight="false" outlineLevel="0" collapsed="false">
      <c r="A300" s="2"/>
    </row>
    <row r="301" customFormat="false" ht="15.75" hidden="false" customHeight="false" outlineLevel="0" collapsed="false">
      <c r="A301" s="2"/>
    </row>
    <row r="302" customFormat="false" ht="15.75" hidden="false" customHeight="false" outlineLevel="0" collapsed="false">
      <c r="A302" s="2"/>
    </row>
    <row r="303" customFormat="false" ht="15.75" hidden="false" customHeight="false" outlineLevel="0" collapsed="false">
      <c r="A303" s="2"/>
    </row>
    <row r="304" customFormat="false" ht="15.75" hidden="false" customHeight="false" outlineLevel="0" collapsed="false">
      <c r="A304" s="2"/>
    </row>
    <row r="305" customFormat="false" ht="15.75" hidden="false" customHeight="false" outlineLevel="0" collapsed="false">
      <c r="A305" s="2"/>
    </row>
    <row r="306" customFormat="false" ht="15.75" hidden="false" customHeight="false" outlineLevel="0" collapsed="false">
      <c r="A306" s="2"/>
    </row>
    <row r="307" customFormat="false" ht="15.75" hidden="false" customHeight="false" outlineLevel="0" collapsed="false">
      <c r="A307" s="2"/>
    </row>
    <row r="308" customFormat="false" ht="15.75" hidden="false" customHeight="false" outlineLevel="0" collapsed="false">
      <c r="A308" s="2"/>
    </row>
    <row r="309" customFormat="false" ht="15.75" hidden="false" customHeight="false" outlineLevel="0" collapsed="false">
      <c r="A309" s="2"/>
    </row>
    <row r="310" customFormat="false" ht="15.75" hidden="false" customHeight="false" outlineLevel="0" collapsed="false">
      <c r="A310" s="2"/>
    </row>
    <row r="311" customFormat="false" ht="15.75" hidden="false" customHeight="false" outlineLevel="0" collapsed="false">
      <c r="A311" s="2"/>
    </row>
    <row r="312" customFormat="false" ht="15.75" hidden="false" customHeight="false" outlineLevel="0" collapsed="false">
      <c r="A312" s="2"/>
    </row>
    <row r="313" customFormat="false" ht="15.75" hidden="false" customHeight="false" outlineLevel="0" collapsed="false">
      <c r="A313" s="2"/>
    </row>
    <row r="314" customFormat="false" ht="15.75" hidden="false" customHeight="false" outlineLevel="0" collapsed="false">
      <c r="A314" s="2"/>
    </row>
    <row r="315" customFormat="false" ht="15.75" hidden="false" customHeight="false" outlineLevel="0" collapsed="false">
      <c r="A315" s="2"/>
    </row>
    <row r="316" customFormat="false" ht="15.75" hidden="false" customHeight="false" outlineLevel="0" collapsed="false">
      <c r="A316" s="2"/>
    </row>
    <row r="317" customFormat="false" ht="15.75" hidden="false" customHeight="false" outlineLevel="0" collapsed="false">
      <c r="A317" s="2"/>
    </row>
    <row r="318" customFormat="false" ht="15.75" hidden="false" customHeight="false" outlineLevel="0" collapsed="false">
      <c r="A318" s="2"/>
    </row>
    <row r="319" customFormat="false" ht="15.75" hidden="false" customHeight="false" outlineLevel="0" collapsed="false">
      <c r="A319" s="2"/>
    </row>
    <row r="320" customFormat="false" ht="15.75" hidden="false" customHeight="false" outlineLevel="0" collapsed="false">
      <c r="A320" s="2"/>
    </row>
    <row r="321" customFormat="false" ht="15.75" hidden="false" customHeight="false" outlineLevel="0" collapsed="false">
      <c r="A321" s="2"/>
    </row>
    <row r="322" customFormat="false" ht="15.75" hidden="false" customHeight="false" outlineLevel="0" collapsed="false">
      <c r="A322" s="2"/>
    </row>
    <row r="323" customFormat="false" ht="15.75" hidden="false" customHeight="false" outlineLevel="0" collapsed="false">
      <c r="A323" s="2"/>
    </row>
    <row r="324" customFormat="false" ht="15.75" hidden="false" customHeight="false" outlineLevel="0" collapsed="false">
      <c r="A324" s="2"/>
    </row>
    <row r="325" customFormat="false" ht="15.75" hidden="false" customHeight="false" outlineLevel="0" collapsed="false">
      <c r="A325" s="2"/>
    </row>
    <row r="326" customFormat="false" ht="15.75" hidden="false" customHeight="false" outlineLevel="0" collapsed="false">
      <c r="A326" s="2"/>
    </row>
    <row r="327" customFormat="false" ht="15.75" hidden="false" customHeight="false" outlineLevel="0" collapsed="false">
      <c r="A327" s="2"/>
    </row>
    <row r="328" customFormat="false" ht="15.75" hidden="false" customHeight="false" outlineLevel="0" collapsed="false">
      <c r="A328" s="2"/>
    </row>
    <row r="329" customFormat="false" ht="15.75" hidden="false" customHeight="false" outlineLevel="0" collapsed="false">
      <c r="A329" s="2"/>
    </row>
    <row r="330" customFormat="false" ht="15.75" hidden="false" customHeight="false" outlineLevel="0" collapsed="false">
      <c r="A330" s="2"/>
    </row>
    <row r="331" customFormat="false" ht="15.75" hidden="false" customHeight="false" outlineLevel="0" collapsed="false">
      <c r="A331" s="2"/>
    </row>
    <row r="332" customFormat="false" ht="15.75" hidden="false" customHeight="false" outlineLevel="0" collapsed="false">
      <c r="A332" s="2"/>
    </row>
    <row r="333" customFormat="false" ht="15.75" hidden="false" customHeight="false" outlineLevel="0" collapsed="false">
      <c r="A333" s="2"/>
    </row>
    <row r="334" customFormat="false" ht="15.75" hidden="false" customHeight="false" outlineLevel="0" collapsed="false">
      <c r="A334" s="2"/>
    </row>
    <row r="335" customFormat="false" ht="15.75" hidden="false" customHeight="false" outlineLevel="0" collapsed="false">
      <c r="A335" s="2"/>
    </row>
    <row r="336" customFormat="false" ht="15.75" hidden="false" customHeight="false" outlineLevel="0" collapsed="false">
      <c r="A336" s="2"/>
    </row>
    <row r="337" customFormat="false" ht="15.75" hidden="false" customHeight="false" outlineLevel="0" collapsed="false">
      <c r="A337" s="2"/>
    </row>
    <row r="338" customFormat="false" ht="15.75" hidden="false" customHeight="false" outlineLevel="0" collapsed="false">
      <c r="A338" s="2"/>
    </row>
    <row r="339" customFormat="false" ht="15.75" hidden="false" customHeight="false" outlineLevel="0" collapsed="false">
      <c r="A339" s="2"/>
    </row>
    <row r="340" customFormat="false" ht="15.75" hidden="false" customHeight="false" outlineLevel="0" collapsed="false">
      <c r="A340" s="2"/>
    </row>
    <row r="341" customFormat="false" ht="15.75" hidden="false" customHeight="false" outlineLevel="0" collapsed="false">
      <c r="A341" s="2"/>
    </row>
    <row r="342" customFormat="false" ht="15.75" hidden="false" customHeight="false" outlineLevel="0" collapsed="false">
      <c r="A342" s="2"/>
    </row>
    <row r="343" customFormat="false" ht="15.75" hidden="false" customHeight="false" outlineLevel="0" collapsed="false">
      <c r="A343" s="2"/>
    </row>
    <row r="344" customFormat="false" ht="15.75" hidden="false" customHeight="false" outlineLevel="0" collapsed="false">
      <c r="A344" s="2"/>
    </row>
    <row r="345" customFormat="false" ht="15.75" hidden="false" customHeight="false" outlineLevel="0" collapsed="false">
      <c r="A345" s="2"/>
    </row>
    <row r="346" customFormat="false" ht="15.75" hidden="false" customHeight="false" outlineLevel="0" collapsed="false">
      <c r="A346" s="2"/>
    </row>
    <row r="347" customFormat="false" ht="15.75" hidden="false" customHeight="false" outlineLevel="0" collapsed="false">
      <c r="A347" s="2"/>
    </row>
    <row r="348" customFormat="false" ht="15.75" hidden="false" customHeight="false" outlineLevel="0" collapsed="false">
      <c r="A348" s="2"/>
    </row>
    <row r="349" customFormat="false" ht="15.75" hidden="false" customHeight="false" outlineLevel="0" collapsed="false">
      <c r="A349" s="2"/>
    </row>
    <row r="350" customFormat="false" ht="15.75" hidden="false" customHeight="false" outlineLevel="0" collapsed="false">
      <c r="A350" s="2"/>
    </row>
    <row r="351" customFormat="false" ht="15.75" hidden="false" customHeight="false" outlineLevel="0" collapsed="false">
      <c r="A351" s="2"/>
    </row>
    <row r="352" customFormat="false" ht="15.75" hidden="false" customHeight="false" outlineLevel="0" collapsed="false">
      <c r="A352" s="2"/>
    </row>
    <row r="353" customFormat="false" ht="15.75" hidden="false" customHeight="false" outlineLevel="0" collapsed="false">
      <c r="A353" s="2"/>
    </row>
    <row r="354" customFormat="false" ht="15.75" hidden="false" customHeight="false" outlineLevel="0" collapsed="false">
      <c r="A354" s="2"/>
    </row>
    <row r="355" customFormat="false" ht="15.75" hidden="false" customHeight="false" outlineLevel="0" collapsed="false">
      <c r="A355" s="2"/>
    </row>
    <row r="356" customFormat="false" ht="15.75" hidden="false" customHeight="false" outlineLevel="0" collapsed="false">
      <c r="A356" s="2"/>
    </row>
    <row r="357" customFormat="false" ht="15.75" hidden="false" customHeight="false" outlineLevel="0" collapsed="false">
      <c r="A357" s="2"/>
    </row>
    <row r="358" customFormat="false" ht="15.75" hidden="false" customHeight="false" outlineLevel="0" collapsed="false">
      <c r="A358" s="2"/>
    </row>
    <row r="359" customFormat="false" ht="15.75" hidden="false" customHeight="false" outlineLevel="0" collapsed="false">
      <c r="A359" s="2"/>
    </row>
    <row r="360" customFormat="false" ht="15.75" hidden="false" customHeight="false" outlineLevel="0" collapsed="false">
      <c r="A360" s="2"/>
    </row>
    <row r="361" customFormat="false" ht="15.75" hidden="false" customHeight="false" outlineLevel="0" collapsed="false">
      <c r="A361" s="2"/>
    </row>
    <row r="362" customFormat="false" ht="15.75" hidden="false" customHeight="false" outlineLevel="0" collapsed="false">
      <c r="A362" s="2"/>
    </row>
    <row r="363" customFormat="false" ht="15.75" hidden="false" customHeight="false" outlineLevel="0" collapsed="false">
      <c r="A363" s="2"/>
    </row>
    <row r="364" customFormat="false" ht="15.75" hidden="false" customHeight="false" outlineLevel="0" collapsed="false">
      <c r="A364" s="2"/>
    </row>
    <row r="365" customFormat="false" ht="15.75" hidden="false" customHeight="false" outlineLevel="0" collapsed="false">
      <c r="A365" s="2"/>
    </row>
    <row r="366" customFormat="false" ht="15.75" hidden="false" customHeight="false" outlineLevel="0" collapsed="false">
      <c r="A366" s="2"/>
    </row>
    <row r="367" customFormat="false" ht="15.75" hidden="false" customHeight="false" outlineLevel="0" collapsed="false">
      <c r="A367" s="2"/>
    </row>
    <row r="368" customFormat="false" ht="15.75" hidden="false" customHeight="false" outlineLevel="0" collapsed="false">
      <c r="A368" s="2"/>
    </row>
    <row r="369" customFormat="false" ht="15.75" hidden="false" customHeight="false" outlineLevel="0" collapsed="false">
      <c r="A369" s="2"/>
    </row>
    <row r="370" customFormat="false" ht="15.75" hidden="false" customHeight="false" outlineLevel="0" collapsed="false">
      <c r="A370" s="2"/>
    </row>
    <row r="371" customFormat="false" ht="15.75" hidden="false" customHeight="false" outlineLevel="0" collapsed="false">
      <c r="A371" s="2"/>
    </row>
    <row r="372" customFormat="false" ht="15.75" hidden="false" customHeight="false" outlineLevel="0" collapsed="false">
      <c r="A372" s="2"/>
    </row>
    <row r="373" customFormat="false" ht="15.75" hidden="false" customHeight="false" outlineLevel="0" collapsed="false">
      <c r="A373" s="2"/>
    </row>
    <row r="374" customFormat="false" ht="15.75" hidden="false" customHeight="false" outlineLevel="0" collapsed="false">
      <c r="A374" s="2"/>
    </row>
    <row r="375" customFormat="false" ht="15.75" hidden="false" customHeight="false" outlineLevel="0" collapsed="false">
      <c r="A375" s="2"/>
    </row>
    <row r="376" customFormat="false" ht="15.75" hidden="false" customHeight="false" outlineLevel="0" collapsed="false">
      <c r="A376" s="2"/>
    </row>
    <row r="377" customFormat="false" ht="15.75" hidden="false" customHeight="false" outlineLevel="0" collapsed="false">
      <c r="A377" s="2"/>
    </row>
    <row r="378" customFormat="false" ht="15.75" hidden="false" customHeight="false" outlineLevel="0" collapsed="false">
      <c r="A378" s="2"/>
    </row>
    <row r="379" customFormat="false" ht="15.75" hidden="false" customHeight="false" outlineLevel="0" collapsed="false">
      <c r="A379" s="2"/>
    </row>
    <row r="380" customFormat="false" ht="15.75" hidden="false" customHeight="false" outlineLevel="0" collapsed="false">
      <c r="A380" s="2"/>
    </row>
    <row r="381" customFormat="false" ht="15.75" hidden="false" customHeight="false" outlineLevel="0" collapsed="false">
      <c r="A381" s="2"/>
    </row>
    <row r="382" customFormat="false" ht="15.75" hidden="false" customHeight="false" outlineLevel="0" collapsed="false">
      <c r="A382" s="2"/>
    </row>
    <row r="383" customFormat="false" ht="15.75" hidden="false" customHeight="false" outlineLevel="0" collapsed="false">
      <c r="A383" s="2"/>
    </row>
    <row r="384" customFormat="false" ht="15.75" hidden="false" customHeight="false" outlineLevel="0" collapsed="false">
      <c r="A384" s="2"/>
    </row>
    <row r="385" customFormat="false" ht="15.75" hidden="false" customHeight="false" outlineLevel="0" collapsed="false">
      <c r="A385" s="2"/>
    </row>
    <row r="386" customFormat="false" ht="15.75" hidden="false" customHeight="false" outlineLevel="0" collapsed="false">
      <c r="A386" s="2"/>
    </row>
    <row r="387" customFormat="false" ht="15.75" hidden="false" customHeight="false" outlineLevel="0" collapsed="false">
      <c r="A387" s="2"/>
    </row>
    <row r="388" customFormat="false" ht="15.75" hidden="false" customHeight="false" outlineLevel="0" collapsed="false">
      <c r="A388" s="2"/>
    </row>
    <row r="389" customFormat="false" ht="15.75" hidden="false" customHeight="false" outlineLevel="0" collapsed="false">
      <c r="A389" s="2"/>
    </row>
    <row r="390" customFormat="false" ht="15.75" hidden="false" customHeight="false" outlineLevel="0" collapsed="false">
      <c r="A390" s="2"/>
    </row>
    <row r="391" customFormat="false" ht="15.75" hidden="false" customHeight="false" outlineLevel="0" collapsed="false">
      <c r="A391" s="2"/>
    </row>
    <row r="392" customFormat="false" ht="15.75" hidden="false" customHeight="false" outlineLevel="0" collapsed="false">
      <c r="A392" s="2"/>
    </row>
    <row r="393" customFormat="false" ht="15.75" hidden="false" customHeight="false" outlineLevel="0" collapsed="false">
      <c r="A393" s="2"/>
    </row>
    <row r="394" customFormat="false" ht="15.75" hidden="false" customHeight="false" outlineLevel="0" collapsed="false">
      <c r="A394" s="2"/>
    </row>
    <row r="395" customFormat="false" ht="15.75" hidden="false" customHeight="false" outlineLevel="0" collapsed="false">
      <c r="A395" s="2"/>
    </row>
    <row r="396" customFormat="false" ht="15.75" hidden="false" customHeight="false" outlineLevel="0" collapsed="false">
      <c r="A396" s="2"/>
    </row>
    <row r="397" customFormat="false" ht="15.75" hidden="false" customHeight="false" outlineLevel="0" collapsed="false">
      <c r="A397" s="2"/>
    </row>
    <row r="398" customFormat="false" ht="15.75" hidden="false" customHeight="false" outlineLevel="0" collapsed="false">
      <c r="A398" s="2"/>
    </row>
    <row r="399" customFormat="false" ht="15.75" hidden="false" customHeight="false" outlineLevel="0" collapsed="false">
      <c r="A399" s="2"/>
    </row>
    <row r="400" customFormat="false" ht="15.75" hidden="false" customHeight="false" outlineLevel="0" collapsed="false">
      <c r="A400" s="2"/>
    </row>
    <row r="401" customFormat="false" ht="15.75" hidden="false" customHeight="false" outlineLevel="0" collapsed="false">
      <c r="A401" s="2"/>
    </row>
    <row r="402" customFormat="false" ht="15.75" hidden="false" customHeight="false" outlineLevel="0" collapsed="false">
      <c r="A402" s="2"/>
    </row>
    <row r="403" customFormat="false" ht="15.75" hidden="false" customHeight="false" outlineLevel="0" collapsed="false">
      <c r="A403" s="2"/>
    </row>
    <row r="404" customFormat="false" ht="15.75" hidden="false" customHeight="false" outlineLevel="0" collapsed="false">
      <c r="A404" s="2"/>
    </row>
    <row r="405" customFormat="false" ht="15.75" hidden="false" customHeight="false" outlineLevel="0" collapsed="false">
      <c r="A405" s="2"/>
    </row>
    <row r="406" customFormat="false" ht="15.75" hidden="false" customHeight="false" outlineLevel="0" collapsed="false">
      <c r="A406" s="2"/>
    </row>
    <row r="407" customFormat="false" ht="15.75" hidden="false" customHeight="false" outlineLevel="0" collapsed="false">
      <c r="A407" s="2"/>
    </row>
    <row r="408" customFormat="false" ht="15.75" hidden="false" customHeight="false" outlineLevel="0" collapsed="false">
      <c r="A408" s="2"/>
    </row>
    <row r="409" customFormat="false" ht="15.75" hidden="false" customHeight="false" outlineLevel="0" collapsed="false">
      <c r="A409" s="2"/>
    </row>
    <row r="410" customFormat="false" ht="15.75" hidden="false" customHeight="false" outlineLevel="0" collapsed="false">
      <c r="A410" s="2"/>
    </row>
    <row r="411" customFormat="false" ht="15.75" hidden="false" customHeight="false" outlineLevel="0" collapsed="false">
      <c r="A411" s="2"/>
    </row>
    <row r="412" customFormat="false" ht="15.75" hidden="false" customHeight="false" outlineLevel="0" collapsed="false">
      <c r="A412" s="2"/>
    </row>
    <row r="413" customFormat="false" ht="15.75" hidden="false" customHeight="false" outlineLevel="0" collapsed="false">
      <c r="A413" s="2"/>
    </row>
    <row r="414" customFormat="false" ht="15.75" hidden="false" customHeight="false" outlineLevel="0" collapsed="false">
      <c r="A414" s="2"/>
    </row>
    <row r="415" customFormat="false" ht="15.75" hidden="false" customHeight="false" outlineLevel="0" collapsed="false">
      <c r="A415" s="2"/>
    </row>
    <row r="416" customFormat="false" ht="15.75" hidden="false" customHeight="false" outlineLevel="0" collapsed="false">
      <c r="A416" s="2"/>
    </row>
    <row r="417" customFormat="false" ht="15.75" hidden="false" customHeight="false" outlineLevel="0" collapsed="false">
      <c r="A417" s="2"/>
    </row>
    <row r="418" customFormat="false" ht="15.75" hidden="false" customHeight="false" outlineLevel="0" collapsed="false">
      <c r="A418" s="2"/>
    </row>
    <row r="419" customFormat="false" ht="15.75" hidden="false" customHeight="false" outlineLevel="0" collapsed="false">
      <c r="A419" s="2"/>
    </row>
    <row r="420" customFormat="false" ht="15.75" hidden="false" customHeight="false" outlineLevel="0" collapsed="false">
      <c r="A420" s="2"/>
    </row>
    <row r="421" customFormat="false" ht="15.75" hidden="false" customHeight="false" outlineLevel="0" collapsed="false">
      <c r="A421" s="2"/>
    </row>
    <row r="422" customFormat="false" ht="15.75" hidden="false" customHeight="false" outlineLevel="0" collapsed="false">
      <c r="A422" s="2"/>
    </row>
    <row r="423" customFormat="false" ht="15.75" hidden="false" customHeight="false" outlineLevel="0" collapsed="false">
      <c r="A423" s="2"/>
    </row>
    <row r="424" customFormat="false" ht="15.75" hidden="false" customHeight="false" outlineLevel="0" collapsed="false">
      <c r="A424" s="2"/>
    </row>
    <row r="425" customFormat="false" ht="15.75" hidden="false" customHeight="false" outlineLevel="0" collapsed="false">
      <c r="A425" s="2"/>
    </row>
    <row r="426" customFormat="false" ht="15.75" hidden="false" customHeight="false" outlineLevel="0" collapsed="false">
      <c r="A426" s="2"/>
    </row>
    <row r="427" customFormat="false" ht="15.75" hidden="false" customHeight="false" outlineLevel="0" collapsed="false">
      <c r="A427" s="2"/>
    </row>
    <row r="428" customFormat="false" ht="15.75" hidden="false" customHeight="false" outlineLevel="0" collapsed="false">
      <c r="A428" s="2"/>
    </row>
    <row r="429" customFormat="false" ht="15.75" hidden="false" customHeight="false" outlineLevel="0" collapsed="false">
      <c r="A429" s="2"/>
    </row>
    <row r="430" customFormat="false" ht="15.75" hidden="false" customHeight="false" outlineLevel="0" collapsed="false">
      <c r="A430" s="2"/>
    </row>
    <row r="431" customFormat="false" ht="15.75" hidden="false" customHeight="false" outlineLevel="0" collapsed="false">
      <c r="A431" s="2"/>
    </row>
    <row r="432" customFormat="false" ht="15.75" hidden="false" customHeight="false" outlineLevel="0" collapsed="false">
      <c r="A432" s="2"/>
    </row>
    <row r="433" customFormat="false" ht="15.75" hidden="false" customHeight="false" outlineLevel="0" collapsed="false">
      <c r="A433" s="2"/>
    </row>
    <row r="434" customFormat="false" ht="15.75" hidden="false" customHeight="false" outlineLevel="0" collapsed="false">
      <c r="A434" s="2"/>
    </row>
    <row r="435" customFormat="false" ht="15.75" hidden="false" customHeight="false" outlineLevel="0" collapsed="false">
      <c r="A435" s="2"/>
    </row>
    <row r="436" customFormat="false" ht="15.75" hidden="false" customHeight="false" outlineLevel="0" collapsed="false">
      <c r="A436" s="2"/>
    </row>
    <row r="437" customFormat="false" ht="15.75" hidden="false" customHeight="false" outlineLevel="0" collapsed="false">
      <c r="A437" s="2"/>
    </row>
    <row r="438" customFormat="false" ht="15.75" hidden="false" customHeight="false" outlineLevel="0" collapsed="false">
      <c r="A438" s="2"/>
    </row>
    <row r="439" customFormat="false" ht="15.75" hidden="false" customHeight="false" outlineLevel="0" collapsed="false">
      <c r="A439" s="2"/>
    </row>
    <row r="440" customFormat="false" ht="15.75" hidden="false" customHeight="false" outlineLevel="0" collapsed="false">
      <c r="A440" s="2"/>
    </row>
    <row r="441" customFormat="false" ht="15.75" hidden="false" customHeight="false" outlineLevel="0" collapsed="false">
      <c r="A441" s="2"/>
    </row>
    <row r="442" customFormat="false" ht="15.75" hidden="false" customHeight="false" outlineLevel="0" collapsed="false">
      <c r="A442" s="2"/>
    </row>
    <row r="443" customFormat="false" ht="15.75" hidden="false" customHeight="false" outlineLevel="0" collapsed="false">
      <c r="A443" s="2"/>
    </row>
    <row r="444" customFormat="false" ht="15.75" hidden="false" customHeight="false" outlineLevel="0" collapsed="false">
      <c r="A444" s="2"/>
    </row>
    <row r="445" customFormat="false" ht="15.75" hidden="false" customHeight="false" outlineLevel="0" collapsed="false">
      <c r="A445" s="2"/>
    </row>
    <row r="446" customFormat="false" ht="15.75" hidden="false" customHeight="false" outlineLevel="0" collapsed="false">
      <c r="A446" s="2"/>
    </row>
    <row r="447" customFormat="false" ht="15.75" hidden="false" customHeight="false" outlineLevel="0" collapsed="false">
      <c r="A447" s="2"/>
    </row>
    <row r="448" customFormat="false" ht="15.75" hidden="false" customHeight="false" outlineLevel="0" collapsed="false">
      <c r="A448" s="2"/>
    </row>
    <row r="449" customFormat="false" ht="15.75" hidden="false" customHeight="false" outlineLevel="0" collapsed="false">
      <c r="A449" s="2"/>
    </row>
    <row r="450" customFormat="false" ht="15.75" hidden="false" customHeight="false" outlineLevel="0" collapsed="false">
      <c r="A450" s="2"/>
    </row>
    <row r="451" customFormat="false" ht="15.75" hidden="false" customHeight="false" outlineLevel="0" collapsed="false">
      <c r="A451" s="2"/>
    </row>
    <row r="452" customFormat="false" ht="15.75" hidden="false" customHeight="false" outlineLevel="0" collapsed="false">
      <c r="A452" s="2"/>
    </row>
    <row r="453" customFormat="false" ht="15.75" hidden="false" customHeight="false" outlineLevel="0" collapsed="false">
      <c r="A453" s="2"/>
    </row>
    <row r="454" customFormat="false" ht="15.75" hidden="false" customHeight="false" outlineLevel="0" collapsed="false">
      <c r="A454" s="2"/>
    </row>
    <row r="455" customFormat="false" ht="15.75" hidden="false" customHeight="false" outlineLevel="0" collapsed="false">
      <c r="A455" s="2"/>
    </row>
    <row r="456" customFormat="false" ht="15.75" hidden="false" customHeight="false" outlineLevel="0" collapsed="false">
      <c r="A456" s="2"/>
    </row>
    <row r="457" customFormat="false" ht="15.75" hidden="false" customHeight="false" outlineLevel="0" collapsed="false">
      <c r="A457" s="2"/>
    </row>
    <row r="458" customFormat="false" ht="15.75" hidden="false" customHeight="false" outlineLevel="0" collapsed="false">
      <c r="A458" s="2"/>
    </row>
    <row r="459" customFormat="false" ht="15.75" hidden="false" customHeight="false" outlineLevel="0" collapsed="false">
      <c r="A459" s="2"/>
    </row>
    <row r="460" customFormat="false" ht="15.75" hidden="false" customHeight="false" outlineLevel="0" collapsed="false">
      <c r="A460" s="2"/>
    </row>
    <row r="461" customFormat="false" ht="15.75" hidden="false" customHeight="false" outlineLevel="0" collapsed="false">
      <c r="A461" s="2"/>
    </row>
    <row r="462" customFormat="false" ht="15.75" hidden="false" customHeight="false" outlineLevel="0" collapsed="false">
      <c r="A462" s="2"/>
    </row>
    <row r="463" customFormat="false" ht="15.75" hidden="false" customHeight="false" outlineLevel="0" collapsed="false">
      <c r="A463" s="2"/>
    </row>
    <row r="464" customFormat="false" ht="15.75" hidden="false" customHeight="false" outlineLevel="0" collapsed="false">
      <c r="A464" s="2"/>
    </row>
    <row r="465" customFormat="false" ht="15.75" hidden="false" customHeight="false" outlineLevel="0" collapsed="false">
      <c r="A465" s="2"/>
    </row>
    <row r="466" customFormat="false" ht="15.75" hidden="false" customHeight="false" outlineLevel="0" collapsed="false">
      <c r="A466" s="2"/>
    </row>
    <row r="467" customFormat="false" ht="15.75" hidden="false" customHeight="false" outlineLevel="0" collapsed="false">
      <c r="A467" s="2"/>
    </row>
    <row r="468" customFormat="false" ht="15.75" hidden="false" customHeight="false" outlineLevel="0" collapsed="false">
      <c r="A468" s="2"/>
    </row>
    <row r="469" customFormat="false" ht="15.75" hidden="false" customHeight="false" outlineLevel="0" collapsed="false">
      <c r="A469" s="2"/>
    </row>
    <row r="470" customFormat="false" ht="15.75" hidden="false" customHeight="false" outlineLevel="0" collapsed="false">
      <c r="A470" s="2"/>
    </row>
    <row r="471" customFormat="false" ht="15.75" hidden="false" customHeight="false" outlineLevel="0" collapsed="false">
      <c r="A471" s="2"/>
    </row>
    <row r="472" customFormat="false" ht="15.75" hidden="false" customHeight="false" outlineLevel="0" collapsed="false">
      <c r="A472" s="2"/>
    </row>
    <row r="473" customFormat="false" ht="15.75" hidden="false" customHeight="false" outlineLevel="0" collapsed="false">
      <c r="A473" s="2"/>
    </row>
    <row r="474" customFormat="false" ht="15.75" hidden="false" customHeight="false" outlineLevel="0" collapsed="false">
      <c r="A474" s="2"/>
    </row>
    <row r="475" customFormat="false" ht="15.75" hidden="false" customHeight="false" outlineLevel="0" collapsed="false">
      <c r="A475" s="2"/>
    </row>
    <row r="476" customFormat="false" ht="15.75" hidden="false" customHeight="false" outlineLevel="0" collapsed="false">
      <c r="A476" s="2"/>
    </row>
    <row r="477" customFormat="false" ht="15.75" hidden="false" customHeight="false" outlineLevel="0" collapsed="false">
      <c r="A477" s="2"/>
    </row>
    <row r="478" customFormat="false" ht="15.75" hidden="false" customHeight="false" outlineLevel="0" collapsed="false">
      <c r="A478" s="2"/>
    </row>
    <row r="479" customFormat="false" ht="15.75" hidden="false" customHeight="false" outlineLevel="0" collapsed="false">
      <c r="A479" s="2"/>
    </row>
    <row r="480" customFormat="false" ht="15.75" hidden="false" customHeight="false" outlineLevel="0" collapsed="false">
      <c r="A480" s="2"/>
    </row>
    <row r="481" customFormat="false" ht="15.75" hidden="false" customHeight="false" outlineLevel="0" collapsed="false">
      <c r="A481" s="2"/>
    </row>
    <row r="482" customFormat="false" ht="15.75" hidden="false" customHeight="false" outlineLevel="0" collapsed="false">
      <c r="A482" s="2"/>
    </row>
    <row r="483" customFormat="false" ht="15.75" hidden="false" customHeight="false" outlineLevel="0" collapsed="false">
      <c r="A483" s="2"/>
    </row>
    <row r="484" customFormat="false" ht="15.75" hidden="false" customHeight="false" outlineLevel="0" collapsed="false">
      <c r="A484" s="2"/>
    </row>
    <row r="485" customFormat="false" ht="15.75" hidden="false" customHeight="false" outlineLevel="0" collapsed="false">
      <c r="A485" s="2"/>
    </row>
    <row r="486" customFormat="false" ht="15.75" hidden="false" customHeight="false" outlineLevel="0" collapsed="false">
      <c r="A486" s="2"/>
    </row>
    <row r="487" customFormat="false" ht="15.75" hidden="false" customHeight="false" outlineLevel="0" collapsed="false">
      <c r="A487" s="2"/>
    </row>
    <row r="488" customFormat="false" ht="15.75" hidden="false" customHeight="false" outlineLevel="0" collapsed="false">
      <c r="A488" s="2"/>
    </row>
    <row r="489" customFormat="false" ht="15.75" hidden="false" customHeight="false" outlineLevel="0" collapsed="false">
      <c r="A489" s="2"/>
    </row>
    <row r="490" customFormat="false" ht="15.75" hidden="false" customHeight="false" outlineLevel="0" collapsed="false">
      <c r="A490" s="2"/>
    </row>
    <row r="491" customFormat="false" ht="15.75" hidden="false" customHeight="false" outlineLevel="0" collapsed="false">
      <c r="A491" s="2"/>
    </row>
    <row r="492" customFormat="false" ht="15.75" hidden="false" customHeight="false" outlineLevel="0" collapsed="false">
      <c r="A492" s="2"/>
    </row>
    <row r="493" customFormat="false" ht="15.75" hidden="false" customHeight="false" outlineLevel="0" collapsed="false">
      <c r="A493" s="2"/>
    </row>
    <row r="494" customFormat="false" ht="15.75" hidden="false" customHeight="false" outlineLevel="0" collapsed="false">
      <c r="A494" s="2"/>
    </row>
    <row r="495" customFormat="false" ht="15.75" hidden="false" customHeight="false" outlineLevel="0" collapsed="false">
      <c r="A495" s="2"/>
    </row>
    <row r="496" customFormat="false" ht="15.75" hidden="false" customHeight="false" outlineLevel="0" collapsed="false">
      <c r="A496" s="2"/>
    </row>
    <row r="497" customFormat="false" ht="15.75" hidden="false" customHeight="false" outlineLevel="0" collapsed="false">
      <c r="A497" s="2"/>
    </row>
    <row r="498" customFormat="false" ht="15.75" hidden="false" customHeight="false" outlineLevel="0" collapsed="false">
      <c r="A498" s="2"/>
    </row>
    <row r="499" customFormat="false" ht="15.75" hidden="false" customHeight="false" outlineLevel="0" collapsed="false">
      <c r="A499" s="2"/>
    </row>
    <row r="500" customFormat="false" ht="15.75" hidden="false" customHeight="false" outlineLevel="0" collapsed="false">
      <c r="A500" s="2"/>
    </row>
    <row r="501" customFormat="false" ht="15.75" hidden="false" customHeight="false" outlineLevel="0" collapsed="false">
      <c r="A501" s="2"/>
    </row>
    <row r="502" customFormat="false" ht="15.75" hidden="false" customHeight="false" outlineLevel="0" collapsed="false">
      <c r="A502" s="2"/>
    </row>
    <row r="503" customFormat="false" ht="15.75" hidden="false" customHeight="false" outlineLevel="0" collapsed="false">
      <c r="A503" s="2"/>
    </row>
    <row r="504" customFormat="false" ht="15.75" hidden="false" customHeight="false" outlineLevel="0" collapsed="false">
      <c r="A504" s="2"/>
    </row>
    <row r="505" customFormat="false" ht="15.75" hidden="false" customHeight="false" outlineLevel="0" collapsed="false">
      <c r="A505" s="2"/>
    </row>
    <row r="506" customFormat="false" ht="15.75" hidden="false" customHeight="false" outlineLevel="0" collapsed="false">
      <c r="A506" s="2"/>
    </row>
    <row r="507" customFormat="false" ht="15.75" hidden="false" customHeight="false" outlineLevel="0" collapsed="false">
      <c r="A507" s="2"/>
    </row>
    <row r="508" customFormat="false" ht="15.75" hidden="false" customHeight="false" outlineLevel="0" collapsed="false">
      <c r="A508" s="2"/>
    </row>
    <row r="509" customFormat="false" ht="15.75" hidden="false" customHeight="false" outlineLevel="0" collapsed="false">
      <c r="A509" s="2"/>
    </row>
    <row r="510" customFormat="false" ht="15.75" hidden="false" customHeight="false" outlineLevel="0" collapsed="false">
      <c r="A510" s="2"/>
    </row>
    <row r="511" customFormat="false" ht="15.75" hidden="false" customHeight="false" outlineLevel="0" collapsed="false">
      <c r="A511" s="2"/>
    </row>
    <row r="512" customFormat="false" ht="15.75" hidden="false" customHeight="false" outlineLevel="0" collapsed="false">
      <c r="A512" s="2"/>
    </row>
    <row r="513" customFormat="false" ht="15.75" hidden="false" customHeight="false" outlineLevel="0" collapsed="false">
      <c r="A513" s="2"/>
    </row>
    <row r="514" customFormat="false" ht="15.75" hidden="false" customHeight="false" outlineLevel="0" collapsed="false">
      <c r="A514" s="2"/>
    </row>
    <row r="515" customFormat="false" ht="15.75" hidden="false" customHeight="false" outlineLevel="0" collapsed="false">
      <c r="A515" s="2"/>
    </row>
    <row r="516" customFormat="false" ht="15.75" hidden="false" customHeight="false" outlineLevel="0" collapsed="false">
      <c r="A516" s="2"/>
    </row>
    <row r="517" customFormat="false" ht="15.75" hidden="false" customHeight="false" outlineLevel="0" collapsed="false">
      <c r="A517" s="2"/>
    </row>
    <row r="518" customFormat="false" ht="15.75" hidden="false" customHeight="false" outlineLevel="0" collapsed="false">
      <c r="A518" s="2"/>
    </row>
    <row r="519" customFormat="false" ht="15.75" hidden="false" customHeight="false" outlineLevel="0" collapsed="false">
      <c r="A519" s="2"/>
    </row>
    <row r="520" customFormat="false" ht="15.75" hidden="false" customHeight="false" outlineLevel="0" collapsed="false">
      <c r="A520" s="2"/>
    </row>
    <row r="521" customFormat="false" ht="15.75" hidden="false" customHeight="false" outlineLevel="0" collapsed="false">
      <c r="A521" s="2"/>
    </row>
    <row r="522" customFormat="false" ht="15.75" hidden="false" customHeight="false" outlineLevel="0" collapsed="false">
      <c r="A522" s="2"/>
    </row>
    <row r="523" customFormat="false" ht="15.75" hidden="false" customHeight="false" outlineLevel="0" collapsed="false">
      <c r="A523" s="2"/>
    </row>
    <row r="524" customFormat="false" ht="15.75" hidden="false" customHeight="false" outlineLevel="0" collapsed="false">
      <c r="A524" s="2"/>
    </row>
    <row r="525" customFormat="false" ht="15.75" hidden="false" customHeight="false" outlineLevel="0" collapsed="false">
      <c r="A525" s="2"/>
    </row>
    <row r="526" customFormat="false" ht="15.75" hidden="false" customHeight="false" outlineLevel="0" collapsed="false">
      <c r="A526" s="2"/>
    </row>
    <row r="527" customFormat="false" ht="15.75" hidden="false" customHeight="false" outlineLevel="0" collapsed="false">
      <c r="A527" s="2"/>
    </row>
    <row r="528" customFormat="false" ht="15.75" hidden="false" customHeight="false" outlineLevel="0" collapsed="false">
      <c r="A528" s="2"/>
    </row>
    <row r="529" customFormat="false" ht="15.75" hidden="false" customHeight="false" outlineLevel="0" collapsed="false">
      <c r="A529" s="2"/>
    </row>
    <row r="530" customFormat="false" ht="15.75" hidden="false" customHeight="false" outlineLevel="0" collapsed="false">
      <c r="A530" s="2"/>
    </row>
    <row r="531" customFormat="false" ht="15.75" hidden="false" customHeight="false" outlineLevel="0" collapsed="false">
      <c r="A531" s="2"/>
    </row>
    <row r="532" customFormat="false" ht="15.75" hidden="false" customHeight="false" outlineLevel="0" collapsed="false">
      <c r="A532" s="2"/>
    </row>
    <row r="533" customFormat="false" ht="15.75" hidden="false" customHeight="false" outlineLevel="0" collapsed="false">
      <c r="A533" s="2"/>
    </row>
    <row r="534" customFormat="false" ht="15.75" hidden="false" customHeight="false" outlineLevel="0" collapsed="false">
      <c r="A534" s="2"/>
    </row>
    <row r="535" customFormat="false" ht="15.75" hidden="false" customHeight="false" outlineLevel="0" collapsed="false">
      <c r="A535" s="2"/>
    </row>
    <row r="536" customFormat="false" ht="15.75" hidden="false" customHeight="false" outlineLevel="0" collapsed="false">
      <c r="A536" s="2"/>
    </row>
    <row r="537" customFormat="false" ht="15.75" hidden="false" customHeight="false" outlineLevel="0" collapsed="false">
      <c r="A537" s="2"/>
    </row>
    <row r="538" customFormat="false" ht="15.75" hidden="false" customHeight="false" outlineLevel="0" collapsed="false">
      <c r="A538" s="2"/>
    </row>
    <row r="539" customFormat="false" ht="15.75" hidden="false" customHeight="false" outlineLevel="0" collapsed="false">
      <c r="A539" s="2"/>
    </row>
    <row r="540" customFormat="false" ht="15.75" hidden="false" customHeight="false" outlineLevel="0" collapsed="false">
      <c r="A540" s="2"/>
    </row>
    <row r="541" customFormat="false" ht="15.75" hidden="false" customHeight="false" outlineLevel="0" collapsed="false">
      <c r="A541" s="2"/>
    </row>
    <row r="542" customFormat="false" ht="15.75" hidden="false" customHeight="false" outlineLevel="0" collapsed="false">
      <c r="A542" s="2"/>
    </row>
    <row r="543" customFormat="false" ht="15.75" hidden="false" customHeight="false" outlineLevel="0" collapsed="false">
      <c r="A543" s="2"/>
    </row>
    <row r="544" customFormat="false" ht="15.75" hidden="false" customHeight="false" outlineLevel="0" collapsed="false">
      <c r="A544" s="2"/>
    </row>
    <row r="545" customFormat="false" ht="15.75" hidden="false" customHeight="false" outlineLevel="0" collapsed="false">
      <c r="A545" s="2"/>
    </row>
    <row r="546" customFormat="false" ht="15.75" hidden="false" customHeight="false" outlineLevel="0" collapsed="false">
      <c r="A546" s="2"/>
    </row>
    <row r="547" customFormat="false" ht="15.75" hidden="false" customHeight="false" outlineLevel="0" collapsed="false">
      <c r="A547" s="2"/>
    </row>
    <row r="548" customFormat="false" ht="15.75" hidden="false" customHeight="false" outlineLevel="0" collapsed="false">
      <c r="A548" s="2"/>
    </row>
    <row r="549" customFormat="false" ht="15.75" hidden="false" customHeight="false" outlineLevel="0" collapsed="false">
      <c r="A549" s="2"/>
    </row>
    <row r="550" customFormat="false" ht="15.75" hidden="false" customHeight="false" outlineLevel="0" collapsed="false">
      <c r="A550" s="2"/>
    </row>
    <row r="551" customFormat="false" ht="15.75" hidden="false" customHeight="false" outlineLevel="0" collapsed="false">
      <c r="A551" s="2"/>
    </row>
    <row r="552" customFormat="false" ht="15.75" hidden="false" customHeight="false" outlineLevel="0" collapsed="false">
      <c r="A552" s="2"/>
    </row>
    <row r="553" customFormat="false" ht="15.75" hidden="false" customHeight="false" outlineLevel="0" collapsed="false">
      <c r="A553" s="2"/>
    </row>
    <row r="554" customFormat="false" ht="15.75" hidden="false" customHeight="false" outlineLevel="0" collapsed="false">
      <c r="A554" s="2"/>
    </row>
    <row r="555" customFormat="false" ht="15.75" hidden="false" customHeight="false" outlineLevel="0" collapsed="false">
      <c r="A555" s="2"/>
    </row>
    <row r="556" customFormat="false" ht="15.75" hidden="false" customHeight="false" outlineLevel="0" collapsed="false">
      <c r="A556" s="2"/>
    </row>
    <row r="557" customFormat="false" ht="15.75" hidden="false" customHeight="false" outlineLevel="0" collapsed="false">
      <c r="A557" s="2"/>
    </row>
    <row r="558" customFormat="false" ht="15.75" hidden="false" customHeight="false" outlineLevel="0" collapsed="false">
      <c r="A558" s="2"/>
    </row>
    <row r="559" customFormat="false" ht="15.75" hidden="false" customHeight="false" outlineLevel="0" collapsed="false">
      <c r="A559" s="2"/>
    </row>
    <row r="560" customFormat="false" ht="15.75" hidden="false" customHeight="false" outlineLevel="0" collapsed="false">
      <c r="A560" s="2"/>
    </row>
    <row r="561" customFormat="false" ht="15.75" hidden="false" customHeight="false" outlineLevel="0" collapsed="false">
      <c r="A561" s="2"/>
    </row>
    <row r="562" customFormat="false" ht="15.75" hidden="false" customHeight="false" outlineLevel="0" collapsed="false">
      <c r="A562" s="2"/>
    </row>
    <row r="563" customFormat="false" ht="15.75" hidden="false" customHeight="false" outlineLevel="0" collapsed="false">
      <c r="A563" s="2"/>
    </row>
    <row r="564" customFormat="false" ht="15.75" hidden="false" customHeight="false" outlineLevel="0" collapsed="false">
      <c r="A564" s="2"/>
    </row>
    <row r="565" customFormat="false" ht="15.75" hidden="false" customHeight="false" outlineLevel="0" collapsed="false">
      <c r="A565" s="2"/>
    </row>
    <row r="566" customFormat="false" ht="15.75" hidden="false" customHeight="false" outlineLevel="0" collapsed="false">
      <c r="A566" s="2"/>
    </row>
    <row r="567" customFormat="false" ht="15.75" hidden="false" customHeight="false" outlineLevel="0" collapsed="false">
      <c r="A567" s="2"/>
    </row>
    <row r="568" customFormat="false" ht="15.75" hidden="false" customHeight="false" outlineLevel="0" collapsed="false">
      <c r="A568" s="2"/>
    </row>
    <row r="569" customFormat="false" ht="15.75" hidden="false" customHeight="false" outlineLevel="0" collapsed="false">
      <c r="A569" s="2"/>
    </row>
    <row r="570" customFormat="false" ht="15.75" hidden="false" customHeight="false" outlineLevel="0" collapsed="false">
      <c r="A570" s="2"/>
    </row>
    <row r="571" customFormat="false" ht="15.75" hidden="false" customHeight="false" outlineLevel="0" collapsed="false">
      <c r="A571" s="2"/>
    </row>
    <row r="572" customFormat="false" ht="15.75" hidden="false" customHeight="false" outlineLevel="0" collapsed="false">
      <c r="A572" s="2"/>
    </row>
    <row r="573" customFormat="false" ht="15.75" hidden="false" customHeight="false" outlineLevel="0" collapsed="false">
      <c r="A573" s="2"/>
    </row>
    <row r="574" customFormat="false" ht="15.75" hidden="false" customHeight="false" outlineLevel="0" collapsed="false">
      <c r="A574" s="2"/>
    </row>
    <row r="575" customFormat="false" ht="15.75" hidden="false" customHeight="false" outlineLevel="0" collapsed="false">
      <c r="A575" s="2"/>
    </row>
    <row r="576" customFormat="false" ht="15.75" hidden="false" customHeight="false" outlineLevel="0" collapsed="false">
      <c r="A576" s="2"/>
    </row>
    <row r="577" customFormat="false" ht="15.75" hidden="false" customHeight="false" outlineLevel="0" collapsed="false">
      <c r="A577" s="2"/>
    </row>
    <row r="578" customFormat="false" ht="15.75" hidden="false" customHeight="false" outlineLevel="0" collapsed="false">
      <c r="A578" s="2"/>
    </row>
    <row r="579" customFormat="false" ht="15.75" hidden="false" customHeight="false" outlineLevel="0" collapsed="false">
      <c r="A579" s="2"/>
    </row>
    <row r="580" customFormat="false" ht="15.75" hidden="false" customHeight="false" outlineLevel="0" collapsed="false">
      <c r="A580" s="2"/>
    </row>
    <row r="581" customFormat="false" ht="15.75" hidden="false" customHeight="false" outlineLevel="0" collapsed="false">
      <c r="A581" s="2"/>
    </row>
    <row r="582" customFormat="false" ht="15.75" hidden="false" customHeight="false" outlineLevel="0" collapsed="false">
      <c r="A582" s="2"/>
    </row>
    <row r="583" customFormat="false" ht="15.75" hidden="false" customHeight="false" outlineLevel="0" collapsed="false">
      <c r="A583" s="2"/>
    </row>
    <row r="584" customFormat="false" ht="15.75" hidden="false" customHeight="false" outlineLevel="0" collapsed="false">
      <c r="A584" s="2"/>
    </row>
    <row r="585" customFormat="false" ht="15.75" hidden="false" customHeight="false" outlineLevel="0" collapsed="false">
      <c r="A585" s="2"/>
    </row>
    <row r="586" customFormat="false" ht="15.75" hidden="false" customHeight="false" outlineLevel="0" collapsed="false">
      <c r="A586" s="2"/>
    </row>
    <row r="587" customFormat="false" ht="15.75" hidden="false" customHeight="false" outlineLevel="0" collapsed="false">
      <c r="A587" s="2"/>
    </row>
    <row r="588" customFormat="false" ht="15.75" hidden="false" customHeight="false" outlineLevel="0" collapsed="false">
      <c r="A588" s="2"/>
    </row>
    <row r="589" customFormat="false" ht="15.75" hidden="false" customHeight="false" outlineLevel="0" collapsed="false">
      <c r="A589" s="2"/>
    </row>
    <row r="590" customFormat="false" ht="15.75" hidden="false" customHeight="false" outlineLevel="0" collapsed="false">
      <c r="A590" s="2"/>
    </row>
    <row r="591" customFormat="false" ht="15.75" hidden="false" customHeight="false" outlineLevel="0" collapsed="false">
      <c r="A591" s="2"/>
    </row>
    <row r="592" customFormat="false" ht="15.75" hidden="false" customHeight="false" outlineLevel="0" collapsed="false">
      <c r="A592" s="2"/>
    </row>
    <row r="593" customFormat="false" ht="15.75" hidden="false" customHeight="false" outlineLevel="0" collapsed="false">
      <c r="A593" s="2"/>
    </row>
    <row r="594" customFormat="false" ht="15.75" hidden="false" customHeight="false" outlineLevel="0" collapsed="false">
      <c r="A594" s="2"/>
    </row>
    <row r="595" customFormat="false" ht="15.75" hidden="false" customHeight="false" outlineLevel="0" collapsed="false">
      <c r="A595" s="2"/>
    </row>
    <row r="596" customFormat="false" ht="15.75" hidden="false" customHeight="false" outlineLevel="0" collapsed="false">
      <c r="A596" s="2"/>
    </row>
    <row r="597" customFormat="false" ht="15.75" hidden="false" customHeight="false" outlineLevel="0" collapsed="false">
      <c r="A597" s="2"/>
    </row>
    <row r="598" customFormat="false" ht="15.75" hidden="false" customHeight="false" outlineLevel="0" collapsed="false">
      <c r="A598" s="2"/>
    </row>
    <row r="599" customFormat="false" ht="15.75" hidden="false" customHeight="false" outlineLevel="0" collapsed="false">
      <c r="A599" s="2"/>
    </row>
    <row r="600" customFormat="false" ht="15.75" hidden="false" customHeight="false" outlineLevel="0" collapsed="false">
      <c r="A600" s="2"/>
    </row>
    <row r="601" customFormat="false" ht="15.75" hidden="false" customHeight="false" outlineLevel="0" collapsed="false">
      <c r="A601" s="2"/>
    </row>
    <row r="602" customFormat="false" ht="15.75" hidden="false" customHeight="false" outlineLevel="0" collapsed="false">
      <c r="A602" s="2"/>
    </row>
    <row r="603" customFormat="false" ht="15.75" hidden="false" customHeight="false" outlineLevel="0" collapsed="false">
      <c r="A603" s="2"/>
    </row>
    <row r="604" customFormat="false" ht="15.75" hidden="false" customHeight="false" outlineLevel="0" collapsed="false">
      <c r="A604" s="2"/>
    </row>
    <row r="605" customFormat="false" ht="15.75" hidden="false" customHeight="false" outlineLevel="0" collapsed="false">
      <c r="A605" s="2"/>
    </row>
    <row r="606" customFormat="false" ht="15.75" hidden="false" customHeight="false" outlineLevel="0" collapsed="false">
      <c r="A606" s="2"/>
    </row>
    <row r="607" customFormat="false" ht="15.75" hidden="false" customHeight="false" outlineLevel="0" collapsed="false">
      <c r="A607" s="2"/>
    </row>
    <row r="608" customFormat="false" ht="15.75" hidden="false" customHeight="false" outlineLevel="0" collapsed="false">
      <c r="A608" s="2"/>
    </row>
    <row r="609" customFormat="false" ht="15.75" hidden="false" customHeight="false" outlineLevel="0" collapsed="false">
      <c r="A609" s="2"/>
    </row>
    <row r="610" customFormat="false" ht="15.75" hidden="false" customHeight="false" outlineLevel="0" collapsed="false">
      <c r="A610" s="2"/>
    </row>
    <row r="611" customFormat="false" ht="15.75" hidden="false" customHeight="false" outlineLevel="0" collapsed="false">
      <c r="A611" s="2"/>
    </row>
    <row r="612" customFormat="false" ht="15.75" hidden="false" customHeight="false" outlineLevel="0" collapsed="false">
      <c r="A612" s="2"/>
    </row>
    <row r="613" customFormat="false" ht="15.75" hidden="false" customHeight="false" outlineLevel="0" collapsed="false">
      <c r="A613" s="2"/>
    </row>
    <row r="614" customFormat="false" ht="15.75" hidden="false" customHeight="false" outlineLevel="0" collapsed="false">
      <c r="A614" s="2"/>
    </row>
    <row r="615" customFormat="false" ht="15.75" hidden="false" customHeight="false" outlineLevel="0" collapsed="false">
      <c r="A615" s="2"/>
    </row>
    <row r="616" customFormat="false" ht="15.75" hidden="false" customHeight="false" outlineLevel="0" collapsed="false">
      <c r="A616" s="2"/>
    </row>
    <row r="617" customFormat="false" ht="15.75" hidden="false" customHeight="false" outlineLevel="0" collapsed="false">
      <c r="A617" s="2"/>
    </row>
    <row r="618" customFormat="false" ht="15.75" hidden="false" customHeight="false" outlineLevel="0" collapsed="false">
      <c r="A618" s="2"/>
    </row>
    <row r="619" customFormat="false" ht="15.75" hidden="false" customHeight="false" outlineLevel="0" collapsed="false">
      <c r="A619" s="2"/>
    </row>
    <row r="620" customFormat="false" ht="15.75" hidden="false" customHeight="false" outlineLevel="0" collapsed="false">
      <c r="A620" s="2"/>
    </row>
    <row r="621" customFormat="false" ht="15.75" hidden="false" customHeight="false" outlineLevel="0" collapsed="false">
      <c r="A621" s="2"/>
    </row>
    <row r="622" customFormat="false" ht="15.75" hidden="false" customHeight="false" outlineLevel="0" collapsed="false">
      <c r="A622" s="2"/>
    </row>
    <row r="623" customFormat="false" ht="15.75" hidden="false" customHeight="false" outlineLevel="0" collapsed="false">
      <c r="A623" s="2"/>
    </row>
    <row r="624" customFormat="false" ht="15.75" hidden="false" customHeight="false" outlineLevel="0" collapsed="false">
      <c r="A624" s="2"/>
    </row>
    <row r="625" customFormat="false" ht="15.75" hidden="false" customHeight="false" outlineLevel="0" collapsed="false">
      <c r="A625" s="2"/>
    </row>
    <row r="626" customFormat="false" ht="15.75" hidden="false" customHeight="false" outlineLevel="0" collapsed="false">
      <c r="A626" s="2"/>
    </row>
    <row r="627" customFormat="false" ht="15.75" hidden="false" customHeight="false" outlineLevel="0" collapsed="false">
      <c r="A627" s="2"/>
    </row>
    <row r="628" customFormat="false" ht="15.75" hidden="false" customHeight="false" outlineLevel="0" collapsed="false">
      <c r="A628" s="2"/>
    </row>
    <row r="629" customFormat="false" ht="15.75" hidden="false" customHeight="false" outlineLevel="0" collapsed="false">
      <c r="A629" s="2"/>
    </row>
    <row r="630" customFormat="false" ht="15.75" hidden="false" customHeight="false" outlineLevel="0" collapsed="false">
      <c r="A630" s="2"/>
    </row>
    <row r="631" customFormat="false" ht="15.75" hidden="false" customHeight="false" outlineLevel="0" collapsed="false">
      <c r="A631" s="2"/>
    </row>
    <row r="632" customFormat="false" ht="15.75" hidden="false" customHeight="false" outlineLevel="0" collapsed="false">
      <c r="A632" s="2"/>
    </row>
    <row r="633" customFormat="false" ht="15.75" hidden="false" customHeight="false" outlineLevel="0" collapsed="false">
      <c r="A633" s="2"/>
    </row>
    <row r="634" customFormat="false" ht="15.75" hidden="false" customHeight="false" outlineLevel="0" collapsed="false">
      <c r="A634" s="2"/>
    </row>
    <row r="635" customFormat="false" ht="15.75" hidden="false" customHeight="false" outlineLevel="0" collapsed="false">
      <c r="A635" s="2"/>
    </row>
    <row r="636" customFormat="false" ht="15.75" hidden="false" customHeight="false" outlineLevel="0" collapsed="false">
      <c r="A636" s="2"/>
    </row>
    <row r="637" customFormat="false" ht="15.75" hidden="false" customHeight="false" outlineLevel="0" collapsed="false">
      <c r="A637" s="2"/>
    </row>
    <row r="638" customFormat="false" ht="15.75" hidden="false" customHeight="false" outlineLevel="0" collapsed="false">
      <c r="A638" s="2"/>
    </row>
    <row r="639" customFormat="false" ht="15.75" hidden="false" customHeight="false" outlineLevel="0" collapsed="false">
      <c r="A639" s="2"/>
    </row>
    <row r="640" customFormat="false" ht="15.75" hidden="false" customHeight="false" outlineLevel="0" collapsed="false">
      <c r="A640" s="2"/>
    </row>
    <row r="641" customFormat="false" ht="15.75" hidden="false" customHeight="false" outlineLevel="0" collapsed="false">
      <c r="A641" s="2"/>
    </row>
    <row r="642" customFormat="false" ht="15.75" hidden="false" customHeight="false" outlineLevel="0" collapsed="false">
      <c r="A642" s="2"/>
    </row>
    <row r="643" customFormat="false" ht="15.75" hidden="false" customHeight="false" outlineLevel="0" collapsed="false">
      <c r="A643" s="2"/>
    </row>
    <row r="644" customFormat="false" ht="15.75" hidden="false" customHeight="false" outlineLevel="0" collapsed="false">
      <c r="A644" s="2"/>
    </row>
    <row r="645" customFormat="false" ht="15.75" hidden="false" customHeight="false" outlineLevel="0" collapsed="false">
      <c r="A645" s="2"/>
    </row>
    <row r="646" customFormat="false" ht="15.75" hidden="false" customHeight="false" outlineLevel="0" collapsed="false">
      <c r="A646" s="2"/>
    </row>
    <row r="647" customFormat="false" ht="15.75" hidden="false" customHeight="false" outlineLevel="0" collapsed="false">
      <c r="A647" s="2"/>
    </row>
    <row r="648" customFormat="false" ht="15.75" hidden="false" customHeight="false" outlineLevel="0" collapsed="false">
      <c r="A648" s="2"/>
    </row>
    <row r="649" customFormat="false" ht="15.75" hidden="false" customHeight="false" outlineLevel="0" collapsed="false">
      <c r="A649" s="2"/>
    </row>
    <row r="650" customFormat="false" ht="15.75" hidden="false" customHeight="false" outlineLevel="0" collapsed="false">
      <c r="A650" s="2"/>
    </row>
    <row r="651" customFormat="false" ht="15.75" hidden="false" customHeight="false" outlineLevel="0" collapsed="false">
      <c r="A651" s="2"/>
    </row>
    <row r="652" customFormat="false" ht="15.75" hidden="false" customHeight="false" outlineLevel="0" collapsed="false">
      <c r="A652" s="2"/>
    </row>
    <row r="653" customFormat="false" ht="15.75" hidden="false" customHeight="false" outlineLevel="0" collapsed="false">
      <c r="A653" s="2"/>
    </row>
    <row r="654" customFormat="false" ht="15.75" hidden="false" customHeight="false" outlineLevel="0" collapsed="false">
      <c r="A654" s="2"/>
    </row>
    <row r="655" customFormat="false" ht="15.75" hidden="false" customHeight="false" outlineLevel="0" collapsed="false">
      <c r="A655" s="2"/>
    </row>
    <row r="656" customFormat="false" ht="15.75" hidden="false" customHeight="false" outlineLevel="0" collapsed="false">
      <c r="A656" s="2"/>
    </row>
    <row r="657" customFormat="false" ht="15.75" hidden="false" customHeight="false" outlineLevel="0" collapsed="false">
      <c r="A657" s="2"/>
    </row>
    <row r="658" customFormat="false" ht="15.75" hidden="false" customHeight="false" outlineLevel="0" collapsed="false">
      <c r="A658" s="2"/>
    </row>
    <row r="659" customFormat="false" ht="15.75" hidden="false" customHeight="false" outlineLevel="0" collapsed="false">
      <c r="A659" s="2"/>
    </row>
    <row r="660" customFormat="false" ht="15.75" hidden="false" customHeight="false" outlineLevel="0" collapsed="false">
      <c r="A660" s="2"/>
    </row>
    <row r="661" customFormat="false" ht="15.75" hidden="false" customHeight="false" outlineLevel="0" collapsed="false">
      <c r="A661" s="2"/>
    </row>
    <row r="662" customFormat="false" ht="15.75" hidden="false" customHeight="false" outlineLevel="0" collapsed="false">
      <c r="A662" s="2"/>
    </row>
    <row r="663" customFormat="false" ht="15.75" hidden="false" customHeight="false" outlineLevel="0" collapsed="false">
      <c r="A663" s="2"/>
    </row>
    <row r="664" customFormat="false" ht="15.75" hidden="false" customHeight="false" outlineLevel="0" collapsed="false">
      <c r="A664" s="2"/>
    </row>
    <row r="665" customFormat="false" ht="15.75" hidden="false" customHeight="false" outlineLevel="0" collapsed="false">
      <c r="A665" s="2"/>
    </row>
    <row r="666" customFormat="false" ht="15.75" hidden="false" customHeight="false" outlineLevel="0" collapsed="false">
      <c r="A666" s="2"/>
    </row>
    <row r="667" customFormat="false" ht="15.75" hidden="false" customHeight="false" outlineLevel="0" collapsed="false">
      <c r="A667" s="2"/>
    </row>
    <row r="668" customFormat="false" ht="15.75" hidden="false" customHeight="false" outlineLevel="0" collapsed="false">
      <c r="A668" s="2"/>
    </row>
    <row r="669" customFormat="false" ht="15.75" hidden="false" customHeight="false" outlineLevel="0" collapsed="false">
      <c r="A669" s="2"/>
    </row>
    <row r="670" customFormat="false" ht="15.75" hidden="false" customHeight="false" outlineLevel="0" collapsed="false">
      <c r="A670" s="2"/>
    </row>
    <row r="671" customFormat="false" ht="15.75" hidden="false" customHeight="false" outlineLevel="0" collapsed="false">
      <c r="A671" s="2"/>
    </row>
    <row r="672" customFormat="false" ht="15.75" hidden="false" customHeight="false" outlineLevel="0" collapsed="false">
      <c r="A672" s="2"/>
    </row>
    <row r="673" customFormat="false" ht="15.75" hidden="false" customHeight="false" outlineLevel="0" collapsed="false">
      <c r="A673" s="2"/>
    </row>
    <row r="674" customFormat="false" ht="15.75" hidden="false" customHeight="false" outlineLevel="0" collapsed="false">
      <c r="A674" s="2"/>
    </row>
    <row r="675" customFormat="false" ht="15.75" hidden="false" customHeight="false" outlineLevel="0" collapsed="false">
      <c r="A675" s="2"/>
    </row>
    <row r="676" customFormat="false" ht="15.75" hidden="false" customHeight="false" outlineLevel="0" collapsed="false">
      <c r="A676" s="2"/>
    </row>
    <row r="677" customFormat="false" ht="15.75" hidden="false" customHeight="false" outlineLevel="0" collapsed="false">
      <c r="A677" s="2"/>
    </row>
    <row r="678" customFormat="false" ht="15.75" hidden="false" customHeight="false" outlineLevel="0" collapsed="false">
      <c r="A678" s="2"/>
    </row>
    <row r="679" customFormat="false" ht="15.75" hidden="false" customHeight="false" outlineLevel="0" collapsed="false">
      <c r="A679" s="2"/>
    </row>
    <row r="680" customFormat="false" ht="15.75" hidden="false" customHeight="false" outlineLevel="0" collapsed="false">
      <c r="A680" s="2"/>
    </row>
    <row r="681" customFormat="false" ht="15.75" hidden="false" customHeight="false" outlineLevel="0" collapsed="false">
      <c r="A681" s="2"/>
    </row>
    <row r="682" customFormat="false" ht="15.75" hidden="false" customHeight="false" outlineLevel="0" collapsed="false">
      <c r="A682" s="2"/>
    </row>
    <row r="683" customFormat="false" ht="15.75" hidden="false" customHeight="false" outlineLevel="0" collapsed="false">
      <c r="A683" s="2"/>
    </row>
    <row r="684" customFormat="false" ht="15.75" hidden="false" customHeight="false" outlineLevel="0" collapsed="false">
      <c r="A684" s="2"/>
    </row>
    <row r="685" customFormat="false" ht="15.75" hidden="false" customHeight="false" outlineLevel="0" collapsed="false">
      <c r="A685" s="2"/>
    </row>
    <row r="686" customFormat="false" ht="15.75" hidden="false" customHeight="false" outlineLevel="0" collapsed="false">
      <c r="A686" s="2"/>
    </row>
    <row r="687" customFormat="false" ht="15.75" hidden="false" customHeight="false" outlineLevel="0" collapsed="false">
      <c r="A687" s="2"/>
    </row>
    <row r="688" customFormat="false" ht="15.75" hidden="false" customHeight="false" outlineLevel="0" collapsed="false">
      <c r="A688" s="2"/>
    </row>
    <row r="689" customFormat="false" ht="15.75" hidden="false" customHeight="false" outlineLevel="0" collapsed="false">
      <c r="A689" s="2"/>
    </row>
    <row r="690" customFormat="false" ht="15.75" hidden="false" customHeight="false" outlineLevel="0" collapsed="false">
      <c r="A690" s="2"/>
    </row>
    <row r="691" customFormat="false" ht="15.75" hidden="false" customHeight="false" outlineLevel="0" collapsed="false">
      <c r="A691" s="2"/>
    </row>
    <row r="692" customFormat="false" ht="15.75" hidden="false" customHeight="false" outlineLevel="0" collapsed="false">
      <c r="A692" s="2"/>
    </row>
    <row r="693" customFormat="false" ht="15.75" hidden="false" customHeight="false" outlineLevel="0" collapsed="false">
      <c r="A693" s="2"/>
    </row>
    <row r="694" customFormat="false" ht="15.75" hidden="false" customHeight="false" outlineLevel="0" collapsed="false">
      <c r="A694" s="2"/>
    </row>
    <row r="695" customFormat="false" ht="15.75" hidden="false" customHeight="false" outlineLevel="0" collapsed="false">
      <c r="A695" s="2"/>
    </row>
    <row r="696" customFormat="false" ht="15.75" hidden="false" customHeight="false" outlineLevel="0" collapsed="false">
      <c r="A696" s="2"/>
    </row>
    <row r="697" customFormat="false" ht="15.75" hidden="false" customHeight="false" outlineLevel="0" collapsed="false">
      <c r="A697" s="2"/>
    </row>
    <row r="698" customFormat="false" ht="15.75" hidden="false" customHeight="false" outlineLevel="0" collapsed="false">
      <c r="A698" s="2"/>
    </row>
    <row r="699" customFormat="false" ht="15.75" hidden="false" customHeight="false" outlineLevel="0" collapsed="false">
      <c r="A699" s="2"/>
    </row>
    <row r="700" customFormat="false" ht="15.75" hidden="false" customHeight="false" outlineLevel="0" collapsed="false">
      <c r="A700" s="2"/>
    </row>
    <row r="701" customFormat="false" ht="15.75" hidden="false" customHeight="false" outlineLevel="0" collapsed="false">
      <c r="A701" s="2"/>
    </row>
    <row r="702" customFormat="false" ht="15.75" hidden="false" customHeight="false" outlineLevel="0" collapsed="false">
      <c r="A702" s="2"/>
    </row>
    <row r="703" customFormat="false" ht="15.75" hidden="false" customHeight="false" outlineLevel="0" collapsed="false">
      <c r="A703" s="2"/>
    </row>
    <row r="704" customFormat="false" ht="15.75" hidden="false" customHeight="false" outlineLevel="0" collapsed="false">
      <c r="A704" s="2"/>
    </row>
    <row r="705" customFormat="false" ht="15.75" hidden="false" customHeight="false" outlineLevel="0" collapsed="false">
      <c r="A705" s="2"/>
    </row>
    <row r="706" customFormat="false" ht="15.75" hidden="false" customHeight="false" outlineLevel="0" collapsed="false">
      <c r="A706" s="2"/>
    </row>
    <row r="707" customFormat="false" ht="15.75" hidden="false" customHeight="false" outlineLevel="0" collapsed="false">
      <c r="A707" s="2"/>
    </row>
    <row r="708" customFormat="false" ht="15.75" hidden="false" customHeight="false" outlineLevel="0" collapsed="false">
      <c r="A708" s="2"/>
    </row>
    <row r="709" customFormat="false" ht="15.75" hidden="false" customHeight="false" outlineLevel="0" collapsed="false">
      <c r="A709" s="2"/>
    </row>
    <row r="710" customFormat="false" ht="15.75" hidden="false" customHeight="false" outlineLevel="0" collapsed="false">
      <c r="A710" s="2"/>
    </row>
    <row r="711" customFormat="false" ht="15.75" hidden="false" customHeight="false" outlineLevel="0" collapsed="false">
      <c r="A711" s="2"/>
    </row>
    <row r="712" customFormat="false" ht="15.75" hidden="false" customHeight="false" outlineLevel="0" collapsed="false">
      <c r="A712" s="2"/>
    </row>
    <row r="713" customFormat="false" ht="15.75" hidden="false" customHeight="false" outlineLevel="0" collapsed="false">
      <c r="A713" s="2"/>
    </row>
    <row r="714" customFormat="false" ht="15.75" hidden="false" customHeight="false" outlineLevel="0" collapsed="false">
      <c r="A714" s="2"/>
    </row>
    <row r="715" customFormat="false" ht="15.75" hidden="false" customHeight="false" outlineLevel="0" collapsed="false">
      <c r="A715" s="2"/>
    </row>
    <row r="716" customFormat="false" ht="15.75" hidden="false" customHeight="false" outlineLevel="0" collapsed="false">
      <c r="A716" s="2"/>
    </row>
    <row r="717" customFormat="false" ht="15.75" hidden="false" customHeight="false" outlineLevel="0" collapsed="false">
      <c r="A717" s="2"/>
    </row>
    <row r="718" customFormat="false" ht="15.75" hidden="false" customHeight="false" outlineLevel="0" collapsed="false">
      <c r="A718" s="2"/>
    </row>
    <row r="719" customFormat="false" ht="15.75" hidden="false" customHeight="false" outlineLevel="0" collapsed="false">
      <c r="A719" s="2"/>
    </row>
    <row r="720" customFormat="false" ht="15.75" hidden="false" customHeight="false" outlineLevel="0" collapsed="false">
      <c r="A720" s="2"/>
    </row>
    <row r="721" customFormat="false" ht="15.75" hidden="false" customHeight="false" outlineLevel="0" collapsed="false">
      <c r="A721" s="2"/>
    </row>
    <row r="722" customFormat="false" ht="15.75" hidden="false" customHeight="false" outlineLevel="0" collapsed="false">
      <c r="A722" s="2"/>
    </row>
    <row r="723" customFormat="false" ht="15.75" hidden="false" customHeight="false" outlineLevel="0" collapsed="false">
      <c r="A723" s="2"/>
    </row>
    <row r="724" customFormat="false" ht="15.75" hidden="false" customHeight="false" outlineLevel="0" collapsed="false">
      <c r="A724" s="2"/>
    </row>
    <row r="725" customFormat="false" ht="15.75" hidden="false" customHeight="false" outlineLevel="0" collapsed="false">
      <c r="A725" s="2"/>
    </row>
    <row r="726" customFormat="false" ht="15.75" hidden="false" customHeight="false" outlineLevel="0" collapsed="false">
      <c r="A726" s="2"/>
    </row>
    <row r="727" customFormat="false" ht="15.75" hidden="false" customHeight="false" outlineLevel="0" collapsed="false">
      <c r="A727" s="2"/>
    </row>
    <row r="728" customFormat="false" ht="15.75" hidden="false" customHeight="false" outlineLevel="0" collapsed="false">
      <c r="A728" s="2"/>
    </row>
    <row r="729" customFormat="false" ht="15.75" hidden="false" customHeight="false" outlineLevel="0" collapsed="false">
      <c r="A729" s="2"/>
    </row>
    <row r="730" customFormat="false" ht="15.75" hidden="false" customHeight="false" outlineLevel="0" collapsed="false">
      <c r="A730" s="2"/>
    </row>
    <row r="731" customFormat="false" ht="15.75" hidden="false" customHeight="false" outlineLevel="0" collapsed="false">
      <c r="A731" s="2"/>
    </row>
    <row r="732" customFormat="false" ht="15.75" hidden="false" customHeight="false" outlineLevel="0" collapsed="false">
      <c r="A732" s="2"/>
    </row>
    <row r="733" customFormat="false" ht="15.75" hidden="false" customHeight="false" outlineLevel="0" collapsed="false">
      <c r="A733" s="2"/>
    </row>
    <row r="734" customFormat="false" ht="15.75" hidden="false" customHeight="false" outlineLevel="0" collapsed="false">
      <c r="A734" s="2"/>
    </row>
    <row r="735" customFormat="false" ht="15.75" hidden="false" customHeight="false" outlineLevel="0" collapsed="false">
      <c r="A735" s="2"/>
    </row>
    <row r="736" customFormat="false" ht="15.75" hidden="false" customHeight="false" outlineLevel="0" collapsed="false">
      <c r="A736" s="2"/>
    </row>
    <row r="737" customFormat="false" ht="15.75" hidden="false" customHeight="false" outlineLevel="0" collapsed="false">
      <c r="A737" s="2"/>
    </row>
    <row r="738" customFormat="false" ht="15.75" hidden="false" customHeight="false" outlineLevel="0" collapsed="false">
      <c r="A738" s="2"/>
    </row>
    <row r="739" customFormat="false" ht="15.75" hidden="false" customHeight="false" outlineLevel="0" collapsed="false">
      <c r="A739" s="2"/>
    </row>
    <row r="740" customFormat="false" ht="15.75" hidden="false" customHeight="false" outlineLevel="0" collapsed="false">
      <c r="A740" s="2"/>
    </row>
    <row r="741" customFormat="false" ht="15.75" hidden="false" customHeight="false" outlineLevel="0" collapsed="false">
      <c r="A741" s="2"/>
    </row>
    <row r="742" customFormat="false" ht="15.75" hidden="false" customHeight="false" outlineLevel="0" collapsed="false">
      <c r="A742" s="2"/>
    </row>
    <row r="743" customFormat="false" ht="15.75" hidden="false" customHeight="false" outlineLevel="0" collapsed="false">
      <c r="A743" s="2"/>
    </row>
    <row r="744" customFormat="false" ht="15.75" hidden="false" customHeight="false" outlineLevel="0" collapsed="false">
      <c r="A744" s="2"/>
    </row>
    <row r="745" customFormat="false" ht="15.75" hidden="false" customHeight="false" outlineLevel="0" collapsed="false">
      <c r="A745" s="2"/>
    </row>
    <row r="746" customFormat="false" ht="15.75" hidden="false" customHeight="false" outlineLevel="0" collapsed="false">
      <c r="A746" s="2"/>
    </row>
    <row r="747" customFormat="false" ht="15.75" hidden="false" customHeight="false" outlineLevel="0" collapsed="false">
      <c r="A747" s="2"/>
    </row>
    <row r="748" customFormat="false" ht="15.75" hidden="false" customHeight="false" outlineLevel="0" collapsed="false">
      <c r="A748" s="2"/>
    </row>
    <row r="749" customFormat="false" ht="15.75" hidden="false" customHeight="false" outlineLevel="0" collapsed="false">
      <c r="A749" s="2"/>
    </row>
    <row r="750" customFormat="false" ht="15.75" hidden="false" customHeight="false" outlineLevel="0" collapsed="false">
      <c r="A750" s="2"/>
    </row>
    <row r="751" customFormat="false" ht="15.75" hidden="false" customHeight="false" outlineLevel="0" collapsed="false">
      <c r="A751" s="2"/>
    </row>
    <row r="752" customFormat="false" ht="15.75" hidden="false" customHeight="false" outlineLevel="0" collapsed="false">
      <c r="A752" s="2"/>
    </row>
    <row r="753" customFormat="false" ht="15.75" hidden="false" customHeight="false" outlineLevel="0" collapsed="false">
      <c r="A753" s="2"/>
    </row>
    <row r="754" customFormat="false" ht="15.75" hidden="false" customHeight="false" outlineLevel="0" collapsed="false">
      <c r="A754" s="2"/>
    </row>
    <row r="755" customFormat="false" ht="15.75" hidden="false" customHeight="false" outlineLevel="0" collapsed="false">
      <c r="A755" s="2"/>
    </row>
    <row r="756" customFormat="false" ht="15.75" hidden="false" customHeight="false" outlineLevel="0" collapsed="false">
      <c r="A756" s="2"/>
    </row>
    <row r="757" customFormat="false" ht="15.75" hidden="false" customHeight="false" outlineLevel="0" collapsed="false">
      <c r="A757" s="2"/>
    </row>
    <row r="758" customFormat="false" ht="15.75" hidden="false" customHeight="false" outlineLevel="0" collapsed="false">
      <c r="A758" s="2"/>
    </row>
    <row r="759" customFormat="false" ht="15.75" hidden="false" customHeight="false" outlineLevel="0" collapsed="false">
      <c r="A759" s="2"/>
    </row>
    <row r="760" customFormat="false" ht="15.75" hidden="false" customHeight="false" outlineLevel="0" collapsed="false">
      <c r="A760" s="2"/>
    </row>
    <row r="761" customFormat="false" ht="15.75" hidden="false" customHeight="false" outlineLevel="0" collapsed="false">
      <c r="A761" s="2"/>
    </row>
    <row r="762" customFormat="false" ht="15.75" hidden="false" customHeight="false" outlineLevel="0" collapsed="false">
      <c r="A762" s="2"/>
    </row>
    <row r="763" customFormat="false" ht="15.75" hidden="false" customHeight="false" outlineLevel="0" collapsed="false">
      <c r="A763" s="2"/>
    </row>
    <row r="764" customFormat="false" ht="15.75" hidden="false" customHeight="false" outlineLevel="0" collapsed="false">
      <c r="A764" s="2"/>
    </row>
    <row r="765" customFormat="false" ht="15.75" hidden="false" customHeight="false" outlineLevel="0" collapsed="false">
      <c r="A765" s="2"/>
    </row>
    <row r="766" customFormat="false" ht="15.75" hidden="false" customHeight="false" outlineLevel="0" collapsed="false">
      <c r="A766" s="2"/>
    </row>
    <row r="767" customFormat="false" ht="15.75" hidden="false" customHeight="false" outlineLevel="0" collapsed="false">
      <c r="A767" s="2"/>
    </row>
    <row r="768" customFormat="false" ht="15.75" hidden="false" customHeight="false" outlineLevel="0" collapsed="false">
      <c r="A768" s="2"/>
    </row>
    <row r="769" customFormat="false" ht="15.75" hidden="false" customHeight="false" outlineLevel="0" collapsed="false">
      <c r="A769" s="2"/>
    </row>
    <row r="770" customFormat="false" ht="15.75" hidden="false" customHeight="false" outlineLevel="0" collapsed="false">
      <c r="A770" s="2"/>
    </row>
    <row r="771" customFormat="false" ht="15.75" hidden="false" customHeight="false" outlineLevel="0" collapsed="false">
      <c r="A771" s="2"/>
    </row>
    <row r="772" customFormat="false" ht="15.75" hidden="false" customHeight="false" outlineLevel="0" collapsed="false">
      <c r="A772" s="2"/>
    </row>
    <row r="773" customFormat="false" ht="15.75" hidden="false" customHeight="false" outlineLevel="0" collapsed="false">
      <c r="A773" s="2"/>
    </row>
    <row r="774" customFormat="false" ht="15.75" hidden="false" customHeight="false" outlineLevel="0" collapsed="false">
      <c r="A774" s="2"/>
    </row>
    <row r="775" customFormat="false" ht="15.75" hidden="false" customHeight="false" outlineLevel="0" collapsed="false">
      <c r="A775" s="2"/>
    </row>
    <row r="776" customFormat="false" ht="15.75" hidden="false" customHeight="false" outlineLevel="0" collapsed="false">
      <c r="A776" s="2"/>
    </row>
    <row r="777" customFormat="false" ht="15.75" hidden="false" customHeight="false" outlineLevel="0" collapsed="false">
      <c r="A777" s="2"/>
    </row>
    <row r="778" customFormat="false" ht="15.75" hidden="false" customHeight="false" outlineLevel="0" collapsed="false">
      <c r="A778" s="2"/>
    </row>
    <row r="779" customFormat="false" ht="15.75" hidden="false" customHeight="false" outlineLevel="0" collapsed="false">
      <c r="A779" s="2"/>
    </row>
    <row r="780" customFormat="false" ht="15.75" hidden="false" customHeight="false" outlineLevel="0" collapsed="false">
      <c r="A780" s="2"/>
    </row>
    <row r="781" customFormat="false" ht="15.75" hidden="false" customHeight="false" outlineLevel="0" collapsed="false">
      <c r="A781" s="2"/>
    </row>
    <row r="782" customFormat="false" ht="15.75" hidden="false" customHeight="false" outlineLevel="0" collapsed="false">
      <c r="A782" s="2"/>
    </row>
    <row r="783" customFormat="false" ht="15.75" hidden="false" customHeight="false" outlineLevel="0" collapsed="false">
      <c r="A783" s="2"/>
    </row>
    <row r="784" customFormat="false" ht="15.75" hidden="false" customHeight="false" outlineLevel="0" collapsed="false">
      <c r="A784" s="2"/>
    </row>
    <row r="785" customFormat="false" ht="15.75" hidden="false" customHeight="false" outlineLevel="0" collapsed="false">
      <c r="A785" s="2"/>
    </row>
    <row r="786" customFormat="false" ht="15.75" hidden="false" customHeight="false" outlineLevel="0" collapsed="false">
      <c r="A786" s="2"/>
    </row>
    <row r="787" customFormat="false" ht="15.75" hidden="false" customHeight="false" outlineLevel="0" collapsed="false">
      <c r="A787" s="2"/>
    </row>
    <row r="788" customFormat="false" ht="15.75" hidden="false" customHeight="false" outlineLevel="0" collapsed="false">
      <c r="A788" s="2"/>
    </row>
    <row r="789" customFormat="false" ht="15.75" hidden="false" customHeight="false" outlineLevel="0" collapsed="false">
      <c r="A789" s="2"/>
    </row>
    <row r="790" customFormat="false" ht="15.75" hidden="false" customHeight="false" outlineLevel="0" collapsed="false">
      <c r="A790" s="2"/>
    </row>
    <row r="791" customFormat="false" ht="15.75" hidden="false" customHeight="false" outlineLevel="0" collapsed="false">
      <c r="A791" s="2"/>
    </row>
    <row r="792" customFormat="false" ht="15.75" hidden="false" customHeight="false" outlineLevel="0" collapsed="false">
      <c r="A792" s="2"/>
    </row>
    <row r="793" customFormat="false" ht="15.75" hidden="false" customHeight="false" outlineLevel="0" collapsed="false">
      <c r="A793" s="2"/>
    </row>
    <row r="794" customFormat="false" ht="15.75" hidden="false" customHeight="false" outlineLevel="0" collapsed="false">
      <c r="A794" s="2"/>
    </row>
    <row r="795" customFormat="false" ht="15.75" hidden="false" customHeight="false" outlineLevel="0" collapsed="false">
      <c r="A795" s="2"/>
    </row>
    <row r="796" customFormat="false" ht="15.75" hidden="false" customHeight="false" outlineLevel="0" collapsed="false">
      <c r="A796" s="2"/>
    </row>
    <row r="797" customFormat="false" ht="15.75" hidden="false" customHeight="false" outlineLevel="0" collapsed="false">
      <c r="A797" s="2"/>
    </row>
    <row r="798" customFormat="false" ht="15.75" hidden="false" customHeight="false" outlineLevel="0" collapsed="false">
      <c r="A798" s="2"/>
    </row>
    <row r="799" customFormat="false" ht="15.75" hidden="false" customHeight="false" outlineLevel="0" collapsed="false">
      <c r="A799" s="2"/>
    </row>
    <row r="800" customFormat="false" ht="15.75" hidden="false" customHeight="false" outlineLevel="0" collapsed="false">
      <c r="A800" s="2"/>
    </row>
    <row r="801" customFormat="false" ht="15.75" hidden="false" customHeight="false" outlineLevel="0" collapsed="false">
      <c r="A801" s="2"/>
    </row>
    <row r="802" customFormat="false" ht="15.75" hidden="false" customHeight="false" outlineLevel="0" collapsed="false">
      <c r="A802" s="2"/>
    </row>
    <row r="803" customFormat="false" ht="15.75" hidden="false" customHeight="false" outlineLevel="0" collapsed="false">
      <c r="A803" s="2"/>
    </row>
    <row r="804" customFormat="false" ht="15.75" hidden="false" customHeight="false" outlineLevel="0" collapsed="false">
      <c r="A804" s="2"/>
    </row>
    <row r="805" customFormat="false" ht="15.75" hidden="false" customHeight="false" outlineLevel="0" collapsed="false">
      <c r="A805" s="2"/>
    </row>
    <row r="806" customFormat="false" ht="15.75" hidden="false" customHeight="false" outlineLevel="0" collapsed="false">
      <c r="A806" s="2"/>
    </row>
    <row r="807" customFormat="false" ht="15.75" hidden="false" customHeight="false" outlineLevel="0" collapsed="false">
      <c r="A807" s="2"/>
    </row>
    <row r="808" customFormat="false" ht="15.75" hidden="false" customHeight="false" outlineLevel="0" collapsed="false">
      <c r="A808" s="2"/>
    </row>
    <row r="809" customFormat="false" ht="15.75" hidden="false" customHeight="false" outlineLevel="0" collapsed="false">
      <c r="A809" s="2"/>
    </row>
    <row r="810" customFormat="false" ht="15.75" hidden="false" customHeight="false" outlineLevel="0" collapsed="false">
      <c r="A810" s="2"/>
    </row>
    <row r="811" customFormat="false" ht="15.75" hidden="false" customHeight="false" outlineLevel="0" collapsed="false">
      <c r="A811" s="2"/>
    </row>
    <row r="812" customFormat="false" ht="15.75" hidden="false" customHeight="false" outlineLevel="0" collapsed="false">
      <c r="A812" s="2"/>
    </row>
    <row r="813" customFormat="false" ht="15.75" hidden="false" customHeight="false" outlineLevel="0" collapsed="false">
      <c r="A813" s="2"/>
    </row>
    <row r="814" customFormat="false" ht="15.75" hidden="false" customHeight="false" outlineLevel="0" collapsed="false">
      <c r="A814" s="2"/>
    </row>
    <row r="815" customFormat="false" ht="15.75" hidden="false" customHeight="false" outlineLevel="0" collapsed="false">
      <c r="A815" s="2"/>
    </row>
    <row r="816" customFormat="false" ht="15.75" hidden="false" customHeight="false" outlineLevel="0" collapsed="false">
      <c r="A816" s="2"/>
    </row>
    <row r="817" customFormat="false" ht="15.75" hidden="false" customHeight="false" outlineLevel="0" collapsed="false">
      <c r="A817" s="2"/>
    </row>
    <row r="818" customFormat="false" ht="15.75" hidden="false" customHeight="false" outlineLevel="0" collapsed="false">
      <c r="A818" s="2"/>
    </row>
    <row r="819" customFormat="false" ht="15.75" hidden="false" customHeight="false" outlineLevel="0" collapsed="false">
      <c r="A819" s="2"/>
    </row>
    <row r="820" customFormat="false" ht="15.75" hidden="false" customHeight="false" outlineLevel="0" collapsed="false">
      <c r="A820" s="2"/>
    </row>
    <row r="821" customFormat="false" ht="15.75" hidden="false" customHeight="false" outlineLevel="0" collapsed="false">
      <c r="A821" s="2"/>
    </row>
    <row r="822" customFormat="false" ht="15.75" hidden="false" customHeight="false" outlineLevel="0" collapsed="false">
      <c r="A822" s="2"/>
    </row>
    <row r="823" customFormat="false" ht="15.75" hidden="false" customHeight="false" outlineLevel="0" collapsed="false">
      <c r="A823" s="2"/>
    </row>
    <row r="824" customFormat="false" ht="15.75" hidden="false" customHeight="false" outlineLevel="0" collapsed="false">
      <c r="A824" s="2"/>
    </row>
    <row r="825" customFormat="false" ht="15.75" hidden="false" customHeight="false" outlineLevel="0" collapsed="false">
      <c r="A825" s="2"/>
    </row>
    <row r="826" customFormat="false" ht="15.75" hidden="false" customHeight="false" outlineLevel="0" collapsed="false">
      <c r="A826" s="2"/>
    </row>
    <row r="827" customFormat="false" ht="15.75" hidden="false" customHeight="false" outlineLevel="0" collapsed="false">
      <c r="A827" s="2"/>
    </row>
    <row r="828" customFormat="false" ht="15.75" hidden="false" customHeight="false" outlineLevel="0" collapsed="false">
      <c r="A828" s="2"/>
    </row>
    <row r="829" customFormat="false" ht="15.75" hidden="false" customHeight="false" outlineLevel="0" collapsed="false">
      <c r="A829" s="2"/>
    </row>
    <row r="830" customFormat="false" ht="15.75" hidden="false" customHeight="false" outlineLevel="0" collapsed="false">
      <c r="A830" s="2"/>
    </row>
    <row r="831" customFormat="false" ht="15.75" hidden="false" customHeight="false" outlineLevel="0" collapsed="false">
      <c r="A831" s="2"/>
    </row>
    <row r="832" customFormat="false" ht="15.75" hidden="false" customHeight="false" outlineLevel="0" collapsed="false">
      <c r="A832" s="2"/>
    </row>
    <row r="833" customFormat="false" ht="15.75" hidden="false" customHeight="false" outlineLevel="0" collapsed="false">
      <c r="A833" s="2"/>
    </row>
    <row r="834" customFormat="false" ht="15.75" hidden="false" customHeight="false" outlineLevel="0" collapsed="false">
      <c r="A834" s="2"/>
    </row>
    <row r="835" customFormat="false" ht="15.75" hidden="false" customHeight="false" outlineLevel="0" collapsed="false">
      <c r="A835" s="2"/>
    </row>
    <row r="836" customFormat="false" ht="15.75" hidden="false" customHeight="false" outlineLevel="0" collapsed="false">
      <c r="A836" s="2"/>
    </row>
    <row r="837" customFormat="false" ht="15.75" hidden="false" customHeight="false" outlineLevel="0" collapsed="false">
      <c r="A837" s="2"/>
    </row>
    <row r="838" customFormat="false" ht="15.75" hidden="false" customHeight="false" outlineLevel="0" collapsed="false">
      <c r="A838" s="2"/>
    </row>
    <row r="839" customFormat="false" ht="15.75" hidden="false" customHeight="false" outlineLevel="0" collapsed="false">
      <c r="A839" s="2"/>
    </row>
    <row r="840" customFormat="false" ht="15.75" hidden="false" customHeight="false" outlineLevel="0" collapsed="false">
      <c r="A840" s="2"/>
    </row>
    <row r="841" customFormat="false" ht="15.75" hidden="false" customHeight="false" outlineLevel="0" collapsed="false">
      <c r="A841" s="2"/>
    </row>
    <row r="842" customFormat="false" ht="15.75" hidden="false" customHeight="false" outlineLevel="0" collapsed="false">
      <c r="A842" s="2"/>
    </row>
    <row r="843" customFormat="false" ht="15.75" hidden="false" customHeight="false" outlineLevel="0" collapsed="false">
      <c r="A843" s="2"/>
    </row>
    <row r="844" customFormat="false" ht="15.75" hidden="false" customHeight="false" outlineLevel="0" collapsed="false">
      <c r="A844" s="2"/>
    </row>
    <row r="845" customFormat="false" ht="15.75" hidden="false" customHeight="false" outlineLevel="0" collapsed="false">
      <c r="A845" s="2"/>
    </row>
    <row r="846" customFormat="false" ht="15.75" hidden="false" customHeight="false" outlineLevel="0" collapsed="false">
      <c r="A846" s="2"/>
    </row>
    <row r="847" customFormat="false" ht="15.75" hidden="false" customHeight="false" outlineLevel="0" collapsed="false">
      <c r="A847" s="2"/>
    </row>
    <row r="848" customFormat="false" ht="15.75" hidden="false" customHeight="false" outlineLevel="0" collapsed="false">
      <c r="A848" s="2"/>
    </row>
    <row r="849" customFormat="false" ht="15.75" hidden="false" customHeight="false" outlineLevel="0" collapsed="false">
      <c r="A849" s="2"/>
    </row>
    <row r="850" customFormat="false" ht="15.75" hidden="false" customHeight="false" outlineLevel="0" collapsed="false">
      <c r="A850" s="2"/>
    </row>
    <row r="851" customFormat="false" ht="15.75" hidden="false" customHeight="false" outlineLevel="0" collapsed="false">
      <c r="A851" s="2"/>
    </row>
    <row r="852" customFormat="false" ht="15.75" hidden="false" customHeight="false" outlineLevel="0" collapsed="false">
      <c r="A852" s="2"/>
    </row>
    <row r="853" customFormat="false" ht="15.75" hidden="false" customHeight="false" outlineLevel="0" collapsed="false">
      <c r="A853" s="2"/>
    </row>
    <row r="854" customFormat="false" ht="15.75" hidden="false" customHeight="false" outlineLevel="0" collapsed="false">
      <c r="A854" s="2"/>
    </row>
    <row r="855" customFormat="false" ht="15.75" hidden="false" customHeight="false" outlineLevel="0" collapsed="false">
      <c r="A855" s="2"/>
    </row>
    <row r="856" customFormat="false" ht="15.75" hidden="false" customHeight="false" outlineLevel="0" collapsed="false">
      <c r="A856" s="2"/>
    </row>
    <row r="857" customFormat="false" ht="15.75" hidden="false" customHeight="false" outlineLevel="0" collapsed="false">
      <c r="A857" s="2"/>
    </row>
    <row r="858" customFormat="false" ht="15.75" hidden="false" customHeight="false" outlineLevel="0" collapsed="false">
      <c r="A858" s="2"/>
    </row>
    <row r="859" customFormat="false" ht="15.75" hidden="false" customHeight="false" outlineLevel="0" collapsed="false">
      <c r="A859" s="2"/>
    </row>
    <row r="860" customFormat="false" ht="15.75" hidden="false" customHeight="false" outlineLevel="0" collapsed="false">
      <c r="A860" s="2"/>
    </row>
    <row r="861" customFormat="false" ht="15.75" hidden="false" customHeight="false" outlineLevel="0" collapsed="false">
      <c r="A861" s="2"/>
    </row>
    <row r="862" customFormat="false" ht="15.75" hidden="false" customHeight="false" outlineLevel="0" collapsed="false">
      <c r="A862" s="2"/>
    </row>
    <row r="863" customFormat="false" ht="15.75" hidden="false" customHeight="false" outlineLevel="0" collapsed="false">
      <c r="A863" s="2"/>
    </row>
    <row r="864" customFormat="false" ht="15.75" hidden="false" customHeight="false" outlineLevel="0" collapsed="false">
      <c r="A864" s="2"/>
    </row>
    <row r="865" customFormat="false" ht="15.75" hidden="false" customHeight="false" outlineLevel="0" collapsed="false">
      <c r="A865" s="2"/>
    </row>
    <row r="866" customFormat="false" ht="15.75" hidden="false" customHeight="false" outlineLevel="0" collapsed="false">
      <c r="A866" s="2"/>
    </row>
    <row r="867" customFormat="false" ht="15.75" hidden="false" customHeight="false" outlineLevel="0" collapsed="false">
      <c r="A867" s="2"/>
    </row>
    <row r="868" customFormat="false" ht="15.75" hidden="false" customHeight="false" outlineLevel="0" collapsed="false">
      <c r="A868" s="2"/>
    </row>
    <row r="869" customFormat="false" ht="15.75" hidden="false" customHeight="false" outlineLevel="0" collapsed="false">
      <c r="A869" s="2"/>
    </row>
    <row r="870" customFormat="false" ht="15.75" hidden="false" customHeight="false" outlineLevel="0" collapsed="false">
      <c r="A870" s="2"/>
    </row>
    <row r="871" customFormat="false" ht="15.75" hidden="false" customHeight="false" outlineLevel="0" collapsed="false">
      <c r="A871" s="2"/>
    </row>
    <row r="872" customFormat="false" ht="15.75" hidden="false" customHeight="false" outlineLevel="0" collapsed="false">
      <c r="A872" s="2"/>
    </row>
    <row r="873" customFormat="false" ht="15.75" hidden="false" customHeight="false" outlineLevel="0" collapsed="false">
      <c r="A873" s="2"/>
    </row>
    <row r="874" customFormat="false" ht="15.75" hidden="false" customHeight="false" outlineLevel="0" collapsed="false">
      <c r="A874" s="2"/>
    </row>
    <row r="875" customFormat="false" ht="15.75" hidden="false" customHeight="false" outlineLevel="0" collapsed="false">
      <c r="A875" s="2"/>
    </row>
    <row r="876" customFormat="false" ht="15.75" hidden="false" customHeight="false" outlineLevel="0" collapsed="false">
      <c r="A876" s="2"/>
    </row>
    <row r="877" customFormat="false" ht="15.75" hidden="false" customHeight="false" outlineLevel="0" collapsed="false">
      <c r="A877" s="2"/>
    </row>
    <row r="878" customFormat="false" ht="15.75" hidden="false" customHeight="false" outlineLevel="0" collapsed="false">
      <c r="A878" s="2"/>
    </row>
    <row r="879" customFormat="false" ht="15.75" hidden="false" customHeight="false" outlineLevel="0" collapsed="false">
      <c r="A879" s="2"/>
    </row>
    <row r="880" customFormat="false" ht="15.75" hidden="false" customHeight="false" outlineLevel="0" collapsed="false">
      <c r="A880" s="2"/>
    </row>
    <row r="881" customFormat="false" ht="15.75" hidden="false" customHeight="false" outlineLevel="0" collapsed="false">
      <c r="A881" s="2"/>
    </row>
    <row r="882" customFormat="false" ht="15.75" hidden="false" customHeight="false" outlineLevel="0" collapsed="false">
      <c r="A882" s="2"/>
    </row>
    <row r="883" customFormat="false" ht="15.75" hidden="false" customHeight="false" outlineLevel="0" collapsed="false">
      <c r="A883" s="2"/>
    </row>
    <row r="884" customFormat="false" ht="15.75" hidden="false" customHeight="false" outlineLevel="0" collapsed="false">
      <c r="A884" s="2"/>
    </row>
    <row r="885" customFormat="false" ht="15.75" hidden="false" customHeight="false" outlineLevel="0" collapsed="false">
      <c r="A885" s="2"/>
    </row>
    <row r="886" customFormat="false" ht="15.75" hidden="false" customHeight="false" outlineLevel="0" collapsed="false">
      <c r="A886" s="2"/>
    </row>
    <row r="887" customFormat="false" ht="15.75" hidden="false" customHeight="false" outlineLevel="0" collapsed="false">
      <c r="A887" s="2"/>
    </row>
    <row r="888" customFormat="false" ht="15.75" hidden="false" customHeight="false" outlineLevel="0" collapsed="false">
      <c r="A888" s="2"/>
    </row>
    <row r="889" customFormat="false" ht="15.75" hidden="false" customHeight="false" outlineLevel="0" collapsed="false">
      <c r="A889" s="2"/>
    </row>
    <row r="890" customFormat="false" ht="15.75" hidden="false" customHeight="false" outlineLevel="0" collapsed="false">
      <c r="A890" s="2"/>
    </row>
    <row r="891" customFormat="false" ht="15.75" hidden="false" customHeight="false" outlineLevel="0" collapsed="false">
      <c r="A891" s="2"/>
    </row>
    <row r="892" customFormat="false" ht="15.75" hidden="false" customHeight="false" outlineLevel="0" collapsed="false">
      <c r="A892" s="2"/>
    </row>
    <row r="893" customFormat="false" ht="15.75" hidden="false" customHeight="false" outlineLevel="0" collapsed="false">
      <c r="A893" s="2"/>
    </row>
    <row r="894" customFormat="false" ht="15.75" hidden="false" customHeight="false" outlineLevel="0" collapsed="false">
      <c r="A894" s="2"/>
    </row>
    <row r="895" customFormat="false" ht="15.75" hidden="false" customHeight="false" outlineLevel="0" collapsed="false">
      <c r="A895" s="2"/>
    </row>
    <row r="896" customFormat="false" ht="15.75" hidden="false" customHeight="false" outlineLevel="0" collapsed="false">
      <c r="A896" s="2"/>
    </row>
    <row r="897" customFormat="false" ht="15.75" hidden="false" customHeight="false" outlineLevel="0" collapsed="false">
      <c r="A897" s="2"/>
    </row>
    <row r="898" customFormat="false" ht="15.75" hidden="false" customHeight="false" outlineLevel="0" collapsed="false">
      <c r="A898" s="2"/>
    </row>
    <row r="899" customFormat="false" ht="15.75" hidden="false" customHeight="false" outlineLevel="0" collapsed="false">
      <c r="A899" s="2"/>
    </row>
    <row r="900" customFormat="false" ht="15.75" hidden="false" customHeight="false" outlineLevel="0" collapsed="false">
      <c r="A900" s="2"/>
    </row>
    <row r="901" customFormat="false" ht="15.75" hidden="false" customHeight="false" outlineLevel="0" collapsed="false">
      <c r="A901" s="2"/>
    </row>
    <row r="902" customFormat="false" ht="15.75" hidden="false" customHeight="false" outlineLevel="0" collapsed="false">
      <c r="A902" s="2"/>
    </row>
    <row r="903" customFormat="false" ht="15.75" hidden="false" customHeight="false" outlineLevel="0" collapsed="false">
      <c r="A903" s="2"/>
    </row>
    <row r="904" customFormat="false" ht="15.75" hidden="false" customHeight="false" outlineLevel="0" collapsed="false">
      <c r="A904" s="2"/>
    </row>
    <row r="905" customFormat="false" ht="15.75" hidden="false" customHeight="false" outlineLevel="0" collapsed="false">
      <c r="A905" s="2"/>
    </row>
    <row r="906" customFormat="false" ht="15.75" hidden="false" customHeight="false" outlineLevel="0" collapsed="false">
      <c r="A906" s="2"/>
    </row>
    <row r="907" customFormat="false" ht="15.75" hidden="false" customHeight="false" outlineLevel="0" collapsed="false">
      <c r="A907" s="2"/>
    </row>
    <row r="908" customFormat="false" ht="15.75" hidden="false" customHeight="false" outlineLevel="0" collapsed="false">
      <c r="A908" s="2"/>
    </row>
    <row r="909" customFormat="false" ht="15.75" hidden="false" customHeight="false" outlineLevel="0" collapsed="false">
      <c r="A909" s="2"/>
    </row>
    <row r="910" customFormat="false" ht="15.75" hidden="false" customHeight="false" outlineLevel="0" collapsed="false">
      <c r="A910" s="2"/>
    </row>
    <row r="911" customFormat="false" ht="15.75" hidden="false" customHeight="false" outlineLevel="0" collapsed="false">
      <c r="A911" s="2"/>
    </row>
    <row r="912" customFormat="false" ht="15.75" hidden="false" customHeight="false" outlineLevel="0" collapsed="false">
      <c r="A912" s="2"/>
    </row>
    <row r="913" customFormat="false" ht="15.75" hidden="false" customHeight="false" outlineLevel="0" collapsed="false">
      <c r="A913" s="2"/>
    </row>
    <row r="914" customFormat="false" ht="15.75" hidden="false" customHeight="false" outlineLevel="0" collapsed="false">
      <c r="A914" s="2"/>
    </row>
    <row r="915" customFormat="false" ht="15.75" hidden="false" customHeight="false" outlineLevel="0" collapsed="false">
      <c r="A915" s="2"/>
    </row>
    <row r="916" customFormat="false" ht="15.75" hidden="false" customHeight="false" outlineLevel="0" collapsed="false">
      <c r="A916" s="2"/>
    </row>
    <row r="917" customFormat="false" ht="15.75" hidden="false" customHeight="false" outlineLevel="0" collapsed="false">
      <c r="A917" s="2"/>
    </row>
    <row r="918" customFormat="false" ht="15.75" hidden="false" customHeight="false" outlineLevel="0" collapsed="false">
      <c r="A918" s="2"/>
    </row>
    <row r="919" customFormat="false" ht="15.75" hidden="false" customHeight="false" outlineLevel="0" collapsed="false">
      <c r="A919" s="2"/>
    </row>
    <row r="920" customFormat="false" ht="15.75" hidden="false" customHeight="false" outlineLevel="0" collapsed="false">
      <c r="A920" s="2"/>
    </row>
    <row r="921" customFormat="false" ht="15.75" hidden="false" customHeight="false" outlineLevel="0" collapsed="false">
      <c r="A921" s="2"/>
    </row>
    <row r="922" customFormat="false" ht="15.75" hidden="false" customHeight="false" outlineLevel="0" collapsed="false">
      <c r="A922" s="2"/>
    </row>
    <row r="923" customFormat="false" ht="15.75" hidden="false" customHeight="false" outlineLevel="0" collapsed="false">
      <c r="A923" s="2"/>
    </row>
    <row r="924" customFormat="false" ht="15.75" hidden="false" customHeight="false" outlineLevel="0" collapsed="false">
      <c r="A924" s="2"/>
    </row>
    <row r="925" customFormat="false" ht="15.75" hidden="false" customHeight="false" outlineLevel="0" collapsed="false">
      <c r="A925" s="2"/>
    </row>
    <row r="926" customFormat="false" ht="15.75" hidden="false" customHeight="false" outlineLevel="0" collapsed="false">
      <c r="A926" s="2"/>
    </row>
    <row r="927" customFormat="false" ht="15.75" hidden="false" customHeight="false" outlineLevel="0" collapsed="false">
      <c r="A927" s="2"/>
    </row>
    <row r="928" customFormat="false" ht="15.75" hidden="false" customHeight="false" outlineLevel="0" collapsed="false">
      <c r="A928" s="2"/>
    </row>
    <row r="929" customFormat="false" ht="15.75" hidden="false" customHeight="false" outlineLevel="0" collapsed="false">
      <c r="A929" s="2"/>
    </row>
    <row r="930" customFormat="false" ht="15.75" hidden="false" customHeight="false" outlineLevel="0" collapsed="false">
      <c r="A930" s="2"/>
    </row>
    <row r="931" customFormat="false" ht="15.75" hidden="false" customHeight="false" outlineLevel="0" collapsed="false">
      <c r="A931" s="2"/>
    </row>
    <row r="932" customFormat="false" ht="15.75" hidden="false" customHeight="false" outlineLevel="0" collapsed="false">
      <c r="A932" s="2"/>
    </row>
    <row r="933" customFormat="false" ht="15.75" hidden="false" customHeight="false" outlineLevel="0" collapsed="false">
      <c r="A933" s="2"/>
    </row>
    <row r="934" customFormat="false" ht="15.75" hidden="false" customHeight="false" outlineLevel="0" collapsed="false">
      <c r="A934" s="2"/>
    </row>
    <row r="935" customFormat="false" ht="15.75" hidden="false" customHeight="false" outlineLevel="0" collapsed="false">
      <c r="A935" s="2"/>
    </row>
    <row r="936" customFormat="false" ht="15.75" hidden="false" customHeight="false" outlineLevel="0" collapsed="false">
      <c r="A936" s="2"/>
    </row>
    <row r="937" customFormat="false" ht="15.75" hidden="false" customHeight="false" outlineLevel="0" collapsed="false">
      <c r="A937" s="2"/>
    </row>
    <row r="938" customFormat="false" ht="15.75" hidden="false" customHeight="false" outlineLevel="0" collapsed="false">
      <c r="A938" s="2"/>
    </row>
    <row r="939" customFormat="false" ht="15.75" hidden="false" customHeight="false" outlineLevel="0" collapsed="false">
      <c r="A939" s="2"/>
    </row>
    <row r="940" customFormat="false" ht="15.75" hidden="false" customHeight="false" outlineLevel="0" collapsed="false">
      <c r="A940" s="2"/>
    </row>
    <row r="941" customFormat="false" ht="15.75" hidden="false" customHeight="false" outlineLevel="0" collapsed="false">
      <c r="A941" s="2"/>
    </row>
    <row r="942" customFormat="false" ht="15.75" hidden="false" customHeight="false" outlineLevel="0" collapsed="false">
      <c r="A942" s="2"/>
    </row>
    <row r="943" customFormat="false" ht="15.75" hidden="false" customHeight="false" outlineLevel="0" collapsed="false">
      <c r="A943" s="2"/>
    </row>
    <row r="944" customFormat="false" ht="15.75" hidden="false" customHeight="false" outlineLevel="0" collapsed="false">
      <c r="A944" s="2"/>
    </row>
    <row r="945" customFormat="false" ht="15.75" hidden="false" customHeight="false" outlineLevel="0" collapsed="false">
      <c r="A945" s="2"/>
    </row>
    <row r="946" customFormat="false" ht="15.75" hidden="false" customHeight="false" outlineLevel="0" collapsed="false">
      <c r="A946" s="2"/>
    </row>
    <row r="947" customFormat="false" ht="15.75" hidden="false" customHeight="false" outlineLevel="0" collapsed="false">
      <c r="A947" s="2"/>
    </row>
    <row r="948" customFormat="false" ht="15.75" hidden="false" customHeight="false" outlineLevel="0" collapsed="false">
      <c r="A948" s="2"/>
    </row>
    <row r="949" customFormat="false" ht="15.75" hidden="false" customHeight="false" outlineLevel="0" collapsed="false">
      <c r="A949" s="2"/>
    </row>
    <row r="950" customFormat="false" ht="15.75" hidden="false" customHeight="false" outlineLevel="0" collapsed="false">
      <c r="A950" s="2"/>
    </row>
    <row r="951" customFormat="false" ht="15.75" hidden="false" customHeight="false" outlineLevel="0" collapsed="false">
      <c r="A951" s="2"/>
    </row>
    <row r="952" customFormat="false" ht="15.75" hidden="false" customHeight="false" outlineLevel="0" collapsed="false">
      <c r="A952" s="2"/>
    </row>
    <row r="953" customFormat="false" ht="15.75" hidden="false" customHeight="false" outlineLevel="0" collapsed="false">
      <c r="A953" s="2"/>
    </row>
    <row r="954" customFormat="false" ht="15.75" hidden="false" customHeight="false" outlineLevel="0" collapsed="false">
      <c r="A954" s="2"/>
    </row>
    <row r="955" customFormat="false" ht="15.75" hidden="false" customHeight="false" outlineLevel="0" collapsed="false">
      <c r="A955" s="2"/>
    </row>
    <row r="956" customFormat="false" ht="15.75" hidden="false" customHeight="false" outlineLevel="0" collapsed="false">
      <c r="A956" s="2"/>
    </row>
    <row r="957" customFormat="false" ht="15.75" hidden="false" customHeight="false" outlineLevel="0" collapsed="false">
      <c r="A957" s="2"/>
    </row>
    <row r="958" customFormat="false" ht="15.75" hidden="false" customHeight="false" outlineLevel="0" collapsed="false">
      <c r="A958" s="2"/>
    </row>
    <row r="959" customFormat="false" ht="15.75" hidden="false" customHeight="false" outlineLevel="0" collapsed="false">
      <c r="A959" s="2"/>
    </row>
    <row r="960" customFormat="false" ht="15.75" hidden="false" customHeight="false" outlineLevel="0" collapsed="false">
      <c r="A960" s="2"/>
    </row>
    <row r="961" customFormat="false" ht="15.75" hidden="false" customHeight="false" outlineLevel="0" collapsed="false">
      <c r="A961" s="2"/>
    </row>
    <row r="962" customFormat="false" ht="15.75" hidden="false" customHeight="false" outlineLevel="0" collapsed="false">
      <c r="A962" s="2"/>
    </row>
    <row r="963" customFormat="false" ht="15.75" hidden="false" customHeight="false" outlineLevel="0" collapsed="false">
      <c r="A963" s="2"/>
    </row>
    <row r="964" customFormat="false" ht="15.75" hidden="false" customHeight="false" outlineLevel="0" collapsed="false">
      <c r="A964" s="2"/>
    </row>
    <row r="965" customFormat="false" ht="15.75" hidden="false" customHeight="false" outlineLevel="0" collapsed="false">
      <c r="A965" s="2"/>
    </row>
    <row r="966" customFormat="false" ht="15.75" hidden="false" customHeight="false" outlineLevel="0" collapsed="false">
      <c r="A966" s="2"/>
    </row>
    <row r="967" customFormat="false" ht="15.75" hidden="false" customHeight="false" outlineLevel="0" collapsed="false">
      <c r="A967" s="2"/>
    </row>
    <row r="968" customFormat="false" ht="15.75" hidden="false" customHeight="false" outlineLevel="0" collapsed="false">
      <c r="A968" s="2"/>
    </row>
    <row r="969" customFormat="false" ht="15.75" hidden="false" customHeight="false" outlineLevel="0" collapsed="false">
      <c r="A969" s="2"/>
    </row>
    <row r="970" customFormat="false" ht="15.75" hidden="false" customHeight="false" outlineLevel="0" collapsed="false">
      <c r="A970" s="2"/>
    </row>
    <row r="971" customFormat="false" ht="15.75" hidden="false" customHeight="false" outlineLevel="0" collapsed="false">
      <c r="A971" s="2"/>
    </row>
    <row r="972" customFormat="false" ht="15.75" hidden="false" customHeight="false" outlineLevel="0" collapsed="false">
      <c r="A972" s="2"/>
    </row>
    <row r="973" customFormat="false" ht="15.75" hidden="false" customHeight="false" outlineLevel="0" collapsed="false">
      <c r="A973" s="2"/>
    </row>
    <row r="974" customFormat="false" ht="15.75" hidden="false" customHeight="false" outlineLevel="0" collapsed="false">
      <c r="A974" s="2"/>
    </row>
    <row r="975" customFormat="false" ht="15.75" hidden="false" customHeight="false" outlineLevel="0" collapsed="false">
      <c r="A975" s="2"/>
    </row>
    <row r="976" customFormat="false" ht="15.75" hidden="false" customHeight="false" outlineLevel="0" collapsed="false">
      <c r="A976" s="2"/>
    </row>
    <row r="977" customFormat="false" ht="15.75" hidden="false" customHeight="false" outlineLevel="0" collapsed="false">
      <c r="A977" s="2"/>
    </row>
    <row r="978" customFormat="false" ht="15.75" hidden="false" customHeight="false" outlineLevel="0" collapsed="false">
      <c r="A978" s="2"/>
    </row>
    <row r="979" customFormat="false" ht="15.75" hidden="false" customHeight="false" outlineLevel="0" collapsed="false">
      <c r="A979" s="2"/>
    </row>
    <row r="980" customFormat="false" ht="15.75" hidden="false" customHeight="false" outlineLevel="0" collapsed="false">
      <c r="A980" s="2"/>
    </row>
    <row r="981" customFormat="false" ht="15.75" hidden="false" customHeight="false" outlineLevel="0" collapsed="false">
      <c r="A981" s="2"/>
    </row>
    <row r="982" customFormat="false" ht="15.75" hidden="false" customHeight="false" outlineLevel="0" collapsed="false">
      <c r="A982" s="2"/>
    </row>
    <row r="983" customFormat="false" ht="15.75" hidden="false" customHeight="false" outlineLevel="0" collapsed="false">
      <c r="A983" s="2"/>
    </row>
    <row r="984" customFormat="false" ht="15.75" hidden="false" customHeight="false" outlineLevel="0" collapsed="false">
      <c r="A984" s="2"/>
    </row>
    <row r="985" customFormat="false" ht="15.75" hidden="false" customHeight="false" outlineLevel="0" collapsed="false">
      <c r="A985" s="2"/>
    </row>
    <row r="986" customFormat="false" ht="15.75" hidden="false" customHeight="false" outlineLevel="0" collapsed="false">
      <c r="A986" s="2"/>
    </row>
    <row r="987" customFormat="false" ht="15.75" hidden="false" customHeight="false" outlineLevel="0" collapsed="false">
      <c r="A987" s="2"/>
    </row>
    <row r="988" customFormat="false" ht="15.75" hidden="false" customHeight="false" outlineLevel="0" collapsed="false">
      <c r="A988" s="2"/>
    </row>
    <row r="989" customFormat="false" ht="15.75" hidden="false" customHeight="false" outlineLevel="0" collapsed="false">
      <c r="A989" s="2"/>
    </row>
    <row r="990" customFormat="false" ht="15.75" hidden="false" customHeight="false" outlineLevel="0" collapsed="false">
      <c r="A990" s="2"/>
    </row>
    <row r="991" customFormat="false" ht="15.75" hidden="false" customHeight="false" outlineLevel="0" collapsed="false">
      <c r="A991" s="2"/>
    </row>
    <row r="992" customFormat="false" ht="15.75" hidden="false" customHeight="false" outlineLevel="0" collapsed="false">
      <c r="A992" s="2"/>
    </row>
    <row r="993" customFormat="false" ht="15.75" hidden="false" customHeight="false" outlineLevel="0" collapsed="false">
      <c r="A993" s="2"/>
    </row>
    <row r="994" customFormat="false" ht="15.75" hidden="false" customHeight="false" outlineLevel="0" collapsed="false">
      <c r="A994" s="2"/>
    </row>
    <row r="995" customFormat="false" ht="15.75" hidden="false" customHeight="false" outlineLevel="0" collapsed="false">
      <c r="A995" s="2"/>
    </row>
    <row r="996" customFormat="false" ht="15.75" hidden="false" customHeight="false" outlineLevel="0" collapsed="false">
      <c r="A996" s="2"/>
    </row>
    <row r="997" customFormat="false" ht="15.75" hidden="false" customHeight="false" outlineLevel="0" collapsed="false">
      <c r="A997" s="2"/>
    </row>
    <row r="998" customFormat="false" ht="15.75" hidden="false" customHeight="false" outlineLevel="0" collapsed="false">
      <c r="A998" s="2"/>
    </row>
    <row r="999" customFormat="false" ht="15.75" hidden="false" customHeight="false" outlineLevel="0" collapsed="false">
      <c r="A999" s="2"/>
    </row>
    <row r="1000" customFormat="false" ht="15.75" hidden="false" customHeight="false" outlineLevel="0" collapsed="false">
      <c r="A1000" s="2"/>
    </row>
  </sheetData>
  <conditionalFormatting sqref="A2:A16">
    <cfRule type="expression" priority="2" aboveAverage="0" equalAverage="0" bottom="0" percent="0" rank="0" text="" dxfId="1">
      <formula>AND(NOT(regexmatch(to_text(A2), " - \d+\.\d%$")),regexmatch(to_text(A2), "%$"))</formula>
    </cfRule>
  </conditionalFormatting>
  <conditionalFormatting sqref="A1:A1000">
    <cfRule type="expression" priority="3" aboveAverage="0" equalAverage="0" bottom="0" percent="0" rank="0" text="" dxfId="0">
      <formula>NOT(regexmatch(to_text(A1), "\d+\.\d$|\d+\.\d%$"))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1" width="68.51"/>
    <col collapsed="false" customWidth="true" hidden="false" outlineLevel="0" max="2" min="2" style="1" width="16.12"/>
  </cols>
  <sheetData>
    <row r="1" customFormat="false" ht="15.75" hidden="false" customHeight="false" outlineLevel="0" collapsed="false">
      <c r="A1" s="2" t="s">
        <v>0</v>
      </c>
    </row>
    <row r="2" customFormat="false" ht="15.75" hidden="false" customHeight="false" outlineLevel="0" collapsed="false">
      <c r="A2" s="2" t="s">
        <v>292</v>
      </c>
      <c r="B2" s="2"/>
      <c r="C2" s="2"/>
    </row>
    <row r="3" customFormat="false" ht="15.75" hidden="false" customHeight="false" outlineLevel="0" collapsed="false">
      <c r="A3" s="2" t="s">
        <v>293</v>
      </c>
      <c r="B3" s="2"/>
      <c r="C3" s="2"/>
    </row>
    <row r="4" customFormat="false" ht="15.75" hidden="false" customHeight="false" outlineLevel="0" collapsed="false">
      <c r="A4" s="2" t="s">
        <v>294</v>
      </c>
      <c r="B4" s="2"/>
      <c r="C4" s="2"/>
    </row>
    <row r="5" customFormat="false" ht="15.75" hidden="false" customHeight="false" outlineLevel="0" collapsed="false">
      <c r="A5" s="2" t="s">
        <v>295</v>
      </c>
      <c r="B5" s="2"/>
      <c r="C5" s="2"/>
    </row>
    <row r="6" customFormat="false" ht="15.75" hidden="false" customHeight="false" outlineLevel="0" collapsed="false">
      <c r="A6" s="2" t="s">
        <v>296</v>
      </c>
      <c r="B6" s="2"/>
      <c r="C6" s="2"/>
    </row>
    <row r="7" customFormat="false" ht="15.75" hidden="false" customHeight="false" outlineLevel="0" collapsed="false">
      <c r="A7" s="2" t="s">
        <v>297</v>
      </c>
      <c r="B7" s="2"/>
      <c r="C7" s="2"/>
    </row>
    <row r="8" customFormat="false" ht="15.75" hidden="false" customHeight="false" outlineLevel="0" collapsed="false">
      <c r="A8" s="2" t="s">
        <v>239</v>
      </c>
      <c r="B8" s="2"/>
      <c r="C8" s="2"/>
    </row>
    <row r="9" customFormat="false" ht="15.75" hidden="false" customHeight="false" outlineLevel="0" collapsed="false">
      <c r="A9" s="2" t="s">
        <v>298</v>
      </c>
      <c r="B9" s="2"/>
      <c r="C9" s="2"/>
    </row>
    <row r="10" customFormat="false" ht="15.75" hidden="false" customHeight="false" outlineLevel="0" collapsed="false">
      <c r="A10" s="2" t="s">
        <v>299</v>
      </c>
      <c r="B10" s="2"/>
      <c r="C10" s="2"/>
    </row>
    <row r="11" customFormat="false" ht="15.75" hidden="false" customHeight="false" outlineLevel="0" collapsed="false">
      <c r="A11" s="2" t="s">
        <v>300</v>
      </c>
      <c r="B11" s="2"/>
      <c r="C11" s="2"/>
    </row>
    <row r="12" customFormat="false" ht="15.75" hidden="false" customHeight="false" outlineLevel="0" collapsed="false">
      <c r="A12" s="2" t="s">
        <v>301</v>
      </c>
      <c r="B12" s="2"/>
      <c r="C12" s="2"/>
    </row>
    <row r="13" customFormat="false" ht="15.75" hidden="false" customHeight="false" outlineLevel="0" collapsed="false">
      <c r="A13" s="2" t="s">
        <v>302</v>
      </c>
      <c r="B13" s="2"/>
      <c r="C13" s="2"/>
    </row>
    <row r="14" customFormat="false" ht="15.75" hidden="false" customHeight="false" outlineLevel="0" collapsed="false">
      <c r="A14" s="2" t="s">
        <v>303</v>
      </c>
      <c r="B14" s="2"/>
      <c r="C14" s="2"/>
    </row>
    <row r="15" customFormat="false" ht="15.75" hidden="false" customHeight="false" outlineLevel="0" collapsed="false">
      <c r="A15" s="2" t="s">
        <v>304</v>
      </c>
      <c r="B15" s="2"/>
      <c r="C15" s="2"/>
    </row>
    <row r="16" customFormat="false" ht="15.75" hidden="false" customHeight="false" outlineLevel="0" collapsed="false">
      <c r="A16" s="2" t="s">
        <v>305</v>
      </c>
      <c r="B16" s="2"/>
      <c r="C16" s="2"/>
    </row>
    <row r="17" customFormat="false" ht="15.75" hidden="false" customHeight="false" outlineLevel="0" collapsed="false">
      <c r="A17" s="2" t="s">
        <v>16</v>
      </c>
    </row>
    <row r="18" customFormat="false" ht="15.75" hidden="false" customHeight="false" outlineLevel="0" collapsed="false">
      <c r="A18" s="2" t="s">
        <v>306</v>
      </c>
      <c r="B18" s="2"/>
    </row>
    <row r="19" customFormat="false" ht="15.75" hidden="false" customHeight="false" outlineLevel="0" collapsed="false">
      <c r="A19" s="2" t="s">
        <v>307</v>
      </c>
      <c r="B19" s="2"/>
    </row>
    <row r="20" customFormat="false" ht="15.75" hidden="false" customHeight="false" outlineLevel="0" collapsed="false">
      <c r="A20" s="2" t="s">
        <v>308</v>
      </c>
      <c r="B20" s="2"/>
    </row>
    <row r="21" customFormat="false" ht="15.75" hidden="false" customHeight="false" outlineLevel="0" collapsed="false">
      <c r="A21" s="2" t="s">
        <v>309</v>
      </c>
      <c r="B21" s="2"/>
    </row>
    <row r="22" customFormat="false" ht="15.75" hidden="false" customHeight="false" outlineLevel="0" collapsed="false">
      <c r="A22" s="2" t="s">
        <v>310</v>
      </c>
      <c r="B22" s="2"/>
    </row>
    <row r="23" customFormat="false" ht="15.75" hidden="false" customHeight="false" outlineLevel="0" collapsed="false">
      <c r="A23" s="2" t="s">
        <v>311</v>
      </c>
      <c r="B23" s="2"/>
    </row>
    <row r="24" customFormat="false" ht="15.75" hidden="false" customHeight="false" outlineLevel="0" collapsed="false">
      <c r="A24" s="2" t="s">
        <v>23</v>
      </c>
      <c r="B24" s="2"/>
    </row>
    <row r="25" customFormat="false" ht="15.75" hidden="false" customHeight="false" outlineLevel="0" collapsed="false">
      <c r="A25" s="2" t="s">
        <v>312</v>
      </c>
      <c r="B25" s="2"/>
    </row>
    <row r="26" customFormat="false" ht="15.75" hidden="false" customHeight="false" outlineLevel="0" collapsed="false">
      <c r="A26" s="2" t="s">
        <v>313</v>
      </c>
      <c r="B26" s="2"/>
    </row>
    <row r="27" customFormat="false" ht="15.75" hidden="false" customHeight="false" outlineLevel="0" collapsed="false">
      <c r="A27" s="2" t="s">
        <v>26</v>
      </c>
      <c r="B27" s="2"/>
    </row>
    <row r="28" customFormat="false" ht="15.75" hidden="false" customHeight="false" outlineLevel="0" collapsed="false">
      <c r="A28" s="2" t="s">
        <v>314</v>
      </c>
      <c r="B28" s="2"/>
    </row>
    <row r="29" customFormat="false" ht="15.75" hidden="false" customHeight="false" outlineLevel="0" collapsed="false">
      <c r="A29" s="2" t="s">
        <v>315</v>
      </c>
      <c r="B29" s="2"/>
    </row>
    <row r="30" customFormat="false" ht="15.75" hidden="false" customHeight="false" outlineLevel="0" collapsed="false">
      <c r="A30" s="2" t="s">
        <v>29</v>
      </c>
      <c r="B30" s="2"/>
    </row>
    <row r="31" customFormat="false" ht="15.75" hidden="false" customHeight="false" outlineLevel="0" collapsed="false">
      <c r="A31" s="2" t="s">
        <v>316</v>
      </c>
      <c r="B31" s="2"/>
    </row>
    <row r="32" customFormat="false" ht="15.75" hidden="false" customHeight="false" outlineLevel="0" collapsed="false">
      <c r="A32" s="2" t="s">
        <v>317</v>
      </c>
      <c r="B32" s="2"/>
    </row>
    <row r="33" customFormat="false" ht="15.75" hidden="false" customHeight="false" outlineLevel="0" collapsed="false">
      <c r="A33" s="2" t="s">
        <v>318</v>
      </c>
      <c r="B33" s="2"/>
    </row>
    <row r="34" customFormat="false" ht="15.75" hidden="false" customHeight="false" outlineLevel="0" collapsed="false">
      <c r="A34" s="2" t="s">
        <v>319</v>
      </c>
      <c r="B34" s="2"/>
    </row>
    <row r="35" customFormat="false" ht="15.75" hidden="false" customHeight="false" outlineLevel="0" collapsed="false">
      <c r="A35" s="2" t="s">
        <v>320</v>
      </c>
      <c r="B35" s="2"/>
    </row>
    <row r="36" customFormat="false" ht="15.75" hidden="false" customHeight="false" outlineLevel="0" collapsed="false">
      <c r="A36" s="2" t="s">
        <v>35</v>
      </c>
      <c r="B36" s="2"/>
    </row>
    <row r="37" customFormat="false" ht="15.75" hidden="false" customHeight="false" outlineLevel="0" collapsed="false">
      <c r="A37" s="2" t="s">
        <v>321</v>
      </c>
      <c r="B37" s="2"/>
    </row>
    <row r="38" customFormat="false" ht="15.75" hidden="false" customHeight="false" outlineLevel="0" collapsed="false">
      <c r="A38" s="2" t="s">
        <v>322</v>
      </c>
      <c r="B38" s="2"/>
    </row>
    <row r="39" customFormat="false" ht="15.75" hidden="false" customHeight="false" outlineLevel="0" collapsed="false">
      <c r="A39" s="2" t="s">
        <v>323</v>
      </c>
      <c r="B39" s="2"/>
    </row>
    <row r="40" customFormat="false" ht="15.75" hidden="false" customHeight="false" outlineLevel="0" collapsed="false">
      <c r="A40" s="2" t="s">
        <v>324</v>
      </c>
      <c r="B40" s="2"/>
    </row>
    <row r="41" customFormat="false" ht="15.75" hidden="false" customHeight="false" outlineLevel="0" collapsed="false">
      <c r="A41" s="2" t="s">
        <v>325</v>
      </c>
      <c r="B41" s="2"/>
    </row>
    <row r="42" customFormat="false" ht="15.75" hidden="false" customHeight="false" outlineLevel="0" collapsed="false">
      <c r="A42" s="2" t="s">
        <v>326</v>
      </c>
      <c r="B42" s="2"/>
    </row>
    <row r="43" customFormat="false" ht="15.75" hidden="false" customHeight="false" outlineLevel="0" collapsed="false">
      <c r="A43" s="2" t="s">
        <v>327</v>
      </c>
      <c r="B43" s="2"/>
    </row>
    <row r="44" customFormat="false" ht="15.75" hidden="false" customHeight="false" outlineLevel="0" collapsed="false">
      <c r="A44" s="2" t="s">
        <v>328</v>
      </c>
      <c r="B44" s="2"/>
    </row>
    <row r="45" customFormat="false" ht="15.75" hidden="false" customHeight="false" outlineLevel="0" collapsed="false">
      <c r="A45" s="2" t="s">
        <v>329</v>
      </c>
      <c r="B45" s="2"/>
    </row>
    <row r="46" customFormat="false" ht="15.75" hidden="false" customHeight="false" outlineLevel="0" collapsed="false">
      <c r="A46" s="2" t="s">
        <v>330</v>
      </c>
      <c r="B46" s="2"/>
    </row>
    <row r="47" customFormat="false" ht="15.75" hidden="false" customHeight="false" outlineLevel="0" collapsed="false">
      <c r="A47" s="2" t="s">
        <v>331</v>
      </c>
      <c r="B47" s="2"/>
    </row>
    <row r="48" customFormat="false" ht="15.75" hidden="false" customHeight="false" outlineLevel="0" collapsed="false">
      <c r="A48" s="2" t="s">
        <v>23</v>
      </c>
      <c r="B48" s="2"/>
    </row>
    <row r="49" customFormat="false" ht="15.75" hidden="false" customHeight="false" outlineLevel="0" collapsed="false">
      <c r="A49" s="2" t="s">
        <v>332</v>
      </c>
      <c r="B49" s="2"/>
    </row>
    <row r="50" customFormat="false" ht="15.75" hidden="false" customHeight="false" outlineLevel="0" collapsed="false">
      <c r="A50" s="2" t="s">
        <v>333</v>
      </c>
      <c r="B50" s="2"/>
    </row>
    <row r="51" customFormat="false" ht="15.75" hidden="false" customHeight="false" outlineLevel="0" collapsed="false">
      <c r="A51" s="2" t="s">
        <v>334</v>
      </c>
      <c r="B51" s="2"/>
    </row>
    <row r="52" customFormat="false" ht="15.75" hidden="false" customHeight="false" outlineLevel="0" collapsed="false">
      <c r="A52" s="2" t="s">
        <v>335</v>
      </c>
      <c r="B52" s="2"/>
    </row>
    <row r="53" customFormat="false" ht="15.75" hidden="false" customHeight="false" outlineLevel="0" collapsed="false">
      <c r="A53" s="2" t="s">
        <v>336</v>
      </c>
      <c r="B53" s="2"/>
    </row>
    <row r="54" customFormat="false" ht="15.75" hidden="false" customHeight="false" outlineLevel="0" collapsed="false">
      <c r="A54" s="2" t="s">
        <v>26</v>
      </c>
      <c r="B54" s="2"/>
    </row>
    <row r="55" customFormat="false" ht="15.75" hidden="false" customHeight="false" outlineLevel="0" collapsed="false">
      <c r="A55" s="2" t="s">
        <v>337</v>
      </c>
      <c r="B55" s="2"/>
    </row>
    <row r="56" customFormat="false" ht="15.75" hidden="false" customHeight="false" outlineLevel="0" collapsed="false">
      <c r="A56" s="2" t="s">
        <v>29</v>
      </c>
      <c r="B56" s="2"/>
    </row>
    <row r="57" customFormat="false" ht="15.75" hidden="false" customHeight="false" outlineLevel="0" collapsed="false">
      <c r="A57" s="2" t="s">
        <v>338</v>
      </c>
      <c r="B57" s="2"/>
    </row>
    <row r="58" customFormat="false" ht="15.75" hidden="false" customHeight="false" outlineLevel="0" collapsed="false">
      <c r="A58" s="2" t="s">
        <v>339</v>
      </c>
      <c r="B58" s="2"/>
    </row>
    <row r="59" customFormat="false" ht="15.75" hidden="false" customHeight="false" outlineLevel="0" collapsed="false">
      <c r="A59" s="2" t="s">
        <v>340</v>
      </c>
      <c r="B59" s="2"/>
    </row>
    <row r="60" customFormat="false" ht="15.75" hidden="false" customHeight="false" outlineLevel="0" collapsed="false">
      <c r="A60" s="2" t="s">
        <v>341</v>
      </c>
      <c r="B60" s="2"/>
    </row>
    <row r="61" customFormat="false" ht="15.75" hidden="false" customHeight="false" outlineLevel="0" collapsed="false">
      <c r="A61" s="2" t="s">
        <v>35</v>
      </c>
      <c r="B61" s="2"/>
    </row>
    <row r="62" customFormat="false" ht="15.75" hidden="false" customHeight="false" outlineLevel="0" collapsed="false">
      <c r="A62" s="2" t="s">
        <v>342</v>
      </c>
      <c r="B62" s="2"/>
    </row>
    <row r="63" customFormat="false" ht="15.75" hidden="false" customHeight="false" outlineLevel="0" collapsed="false">
      <c r="A63" s="2" t="s">
        <v>343</v>
      </c>
      <c r="B63" s="2"/>
    </row>
    <row r="64" customFormat="false" ht="15.75" hidden="false" customHeight="false" outlineLevel="0" collapsed="false">
      <c r="A64" s="2" t="s">
        <v>344</v>
      </c>
      <c r="B64" s="2"/>
    </row>
    <row r="65" customFormat="false" ht="15.75" hidden="false" customHeight="false" outlineLevel="0" collapsed="false">
      <c r="A65" s="2" t="s">
        <v>345</v>
      </c>
      <c r="B65" s="2"/>
    </row>
    <row r="66" customFormat="false" ht="15.75" hidden="false" customHeight="false" outlineLevel="0" collapsed="false">
      <c r="A66" s="2"/>
    </row>
    <row r="67" customFormat="false" ht="15.75" hidden="false" customHeight="false" outlineLevel="0" collapsed="false">
      <c r="A67" s="2"/>
    </row>
    <row r="68" customFormat="false" ht="15.75" hidden="false" customHeight="false" outlineLevel="0" collapsed="false">
      <c r="A68" s="2"/>
    </row>
    <row r="69" customFormat="false" ht="15.75" hidden="false" customHeight="false" outlineLevel="0" collapsed="false">
      <c r="A69" s="2"/>
    </row>
    <row r="70" customFormat="false" ht="15.75" hidden="false" customHeight="false" outlineLevel="0" collapsed="false">
      <c r="A70" s="2"/>
    </row>
    <row r="71" customFormat="false" ht="15.75" hidden="false" customHeight="false" outlineLevel="0" collapsed="false">
      <c r="A71" s="2"/>
    </row>
    <row r="72" customFormat="false" ht="15.75" hidden="false" customHeight="false" outlineLevel="0" collapsed="false">
      <c r="A72" s="2"/>
    </row>
    <row r="73" customFormat="false" ht="15.75" hidden="false" customHeight="false" outlineLevel="0" collapsed="false">
      <c r="A73" s="2"/>
    </row>
    <row r="74" customFormat="false" ht="15.75" hidden="false" customHeight="false" outlineLevel="0" collapsed="false">
      <c r="A74" s="2"/>
    </row>
    <row r="75" customFormat="false" ht="15.75" hidden="false" customHeight="false" outlineLevel="0" collapsed="false">
      <c r="A75" s="2"/>
    </row>
    <row r="76" customFormat="false" ht="15.75" hidden="false" customHeight="false" outlineLevel="0" collapsed="false">
      <c r="A76" s="2"/>
    </row>
    <row r="77" customFormat="false" ht="15.75" hidden="false" customHeight="false" outlineLevel="0" collapsed="false">
      <c r="A77" s="2"/>
    </row>
    <row r="78" customFormat="false" ht="15.75" hidden="false" customHeight="false" outlineLevel="0" collapsed="false">
      <c r="A78" s="2"/>
    </row>
    <row r="79" customFormat="false" ht="15.75" hidden="false" customHeight="false" outlineLevel="0" collapsed="false">
      <c r="A79" s="2"/>
    </row>
    <row r="80" customFormat="false" ht="15.75" hidden="false" customHeight="false" outlineLevel="0" collapsed="false">
      <c r="A80" s="2"/>
    </row>
    <row r="81" customFormat="false" ht="15.75" hidden="false" customHeight="false" outlineLevel="0" collapsed="false">
      <c r="A81" s="2"/>
    </row>
    <row r="82" customFormat="false" ht="15.75" hidden="false" customHeight="false" outlineLevel="0" collapsed="false">
      <c r="A82" s="2"/>
    </row>
    <row r="83" customFormat="false" ht="15.75" hidden="false" customHeight="false" outlineLevel="0" collapsed="false">
      <c r="A83" s="2"/>
    </row>
    <row r="84" customFormat="false" ht="15.75" hidden="false" customHeight="false" outlineLevel="0" collapsed="false">
      <c r="A84" s="2"/>
    </row>
    <row r="85" customFormat="false" ht="15.75" hidden="false" customHeight="false" outlineLevel="0" collapsed="false">
      <c r="A85" s="2"/>
    </row>
    <row r="86" customFormat="false" ht="15.75" hidden="false" customHeight="false" outlineLevel="0" collapsed="false">
      <c r="A86" s="2"/>
    </row>
    <row r="87" customFormat="false" ht="15.75" hidden="false" customHeight="false" outlineLevel="0" collapsed="false">
      <c r="A87" s="2"/>
    </row>
    <row r="88" customFormat="false" ht="15.75" hidden="false" customHeight="false" outlineLevel="0" collapsed="false">
      <c r="A88" s="2"/>
    </row>
    <row r="89" customFormat="false" ht="15.75" hidden="false" customHeight="false" outlineLevel="0" collapsed="false">
      <c r="A89" s="2"/>
    </row>
    <row r="90" customFormat="false" ht="15.75" hidden="false" customHeight="false" outlineLevel="0" collapsed="false">
      <c r="A90" s="2"/>
    </row>
    <row r="91" customFormat="false" ht="15.75" hidden="false" customHeight="false" outlineLevel="0" collapsed="false">
      <c r="A91" s="2"/>
    </row>
    <row r="92" customFormat="false" ht="15.75" hidden="false" customHeight="false" outlineLevel="0" collapsed="false">
      <c r="A92" s="2"/>
    </row>
    <row r="93" customFormat="false" ht="15.75" hidden="false" customHeight="false" outlineLevel="0" collapsed="false">
      <c r="A93" s="2"/>
    </row>
    <row r="94" customFormat="false" ht="15.75" hidden="false" customHeight="false" outlineLevel="0" collapsed="false">
      <c r="A94" s="2"/>
    </row>
    <row r="95" customFormat="false" ht="15.75" hidden="false" customHeight="false" outlineLevel="0" collapsed="false">
      <c r="A95" s="2"/>
    </row>
    <row r="96" customFormat="false" ht="15.75" hidden="false" customHeight="false" outlineLevel="0" collapsed="false">
      <c r="A96" s="2"/>
    </row>
    <row r="97" customFormat="false" ht="15.75" hidden="false" customHeight="false" outlineLevel="0" collapsed="false">
      <c r="A97" s="2"/>
    </row>
    <row r="98" customFormat="false" ht="15.75" hidden="false" customHeight="false" outlineLevel="0" collapsed="false">
      <c r="A98" s="2"/>
    </row>
    <row r="99" customFormat="false" ht="15.75" hidden="false" customHeight="false" outlineLevel="0" collapsed="false">
      <c r="A99" s="2"/>
    </row>
    <row r="100" customFormat="false" ht="15.75" hidden="false" customHeight="false" outlineLevel="0" collapsed="false">
      <c r="A100" s="2"/>
    </row>
    <row r="101" customFormat="false" ht="15.75" hidden="false" customHeight="false" outlineLevel="0" collapsed="false">
      <c r="A101" s="2"/>
    </row>
    <row r="102" customFormat="false" ht="15.75" hidden="false" customHeight="false" outlineLevel="0" collapsed="false">
      <c r="A102" s="2"/>
    </row>
    <row r="103" customFormat="false" ht="15.75" hidden="false" customHeight="false" outlineLevel="0" collapsed="false">
      <c r="A103" s="2"/>
    </row>
    <row r="104" customFormat="false" ht="15.75" hidden="false" customHeight="false" outlineLevel="0" collapsed="false">
      <c r="A104" s="2"/>
    </row>
    <row r="105" customFormat="false" ht="15.75" hidden="false" customHeight="false" outlineLevel="0" collapsed="false">
      <c r="A105" s="2"/>
    </row>
    <row r="106" customFormat="false" ht="15.75" hidden="false" customHeight="false" outlineLevel="0" collapsed="false">
      <c r="A106" s="2"/>
    </row>
    <row r="107" customFormat="false" ht="15.75" hidden="false" customHeight="false" outlineLevel="0" collapsed="false">
      <c r="A107" s="2"/>
    </row>
    <row r="108" customFormat="false" ht="15.75" hidden="false" customHeight="false" outlineLevel="0" collapsed="false">
      <c r="A108" s="2"/>
    </row>
    <row r="109" customFormat="false" ht="15.75" hidden="false" customHeight="false" outlineLevel="0" collapsed="false">
      <c r="A109" s="2"/>
    </row>
    <row r="110" customFormat="false" ht="15.75" hidden="false" customHeight="false" outlineLevel="0" collapsed="false">
      <c r="A110" s="2"/>
    </row>
    <row r="111" customFormat="false" ht="15.75" hidden="false" customHeight="false" outlineLevel="0" collapsed="false">
      <c r="A111" s="2"/>
    </row>
    <row r="112" customFormat="false" ht="15.75" hidden="false" customHeight="false" outlineLevel="0" collapsed="false">
      <c r="A112" s="2"/>
    </row>
    <row r="113" customFormat="false" ht="15.75" hidden="false" customHeight="false" outlineLevel="0" collapsed="false">
      <c r="A113" s="2"/>
    </row>
    <row r="114" customFormat="false" ht="15.75" hidden="false" customHeight="false" outlineLevel="0" collapsed="false">
      <c r="A114" s="2"/>
    </row>
    <row r="115" customFormat="false" ht="15.75" hidden="false" customHeight="false" outlineLevel="0" collapsed="false">
      <c r="A115" s="2"/>
    </row>
    <row r="116" customFormat="false" ht="15.75" hidden="false" customHeight="false" outlineLevel="0" collapsed="false">
      <c r="A116" s="2"/>
    </row>
    <row r="117" customFormat="false" ht="15.75" hidden="false" customHeight="false" outlineLevel="0" collapsed="false">
      <c r="A117" s="2"/>
    </row>
    <row r="118" customFormat="false" ht="15.75" hidden="false" customHeight="false" outlineLevel="0" collapsed="false">
      <c r="A118" s="2"/>
    </row>
    <row r="119" customFormat="false" ht="15.75" hidden="false" customHeight="false" outlineLevel="0" collapsed="false">
      <c r="A119" s="2"/>
    </row>
    <row r="120" customFormat="false" ht="15.75" hidden="false" customHeight="false" outlineLevel="0" collapsed="false">
      <c r="A120" s="2"/>
    </row>
    <row r="121" customFormat="false" ht="15.75" hidden="false" customHeight="false" outlineLevel="0" collapsed="false">
      <c r="A121" s="2"/>
    </row>
    <row r="122" customFormat="false" ht="15.75" hidden="false" customHeight="false" outlineLevel="0" collapsed="false">
      <c r="A122" s="2"/>
    </row>
    <row r="123" customFormat="false" ht="15.75" hidden="false" customHeight="false" outlineLevel="0" collapsed="false">
      <c r="A123" s="2"/>
    </row>
    <row r="124" customFormat="false" ht="15.75" hidden="false" customHeight="false" outlineLevel="0" collapsed="false">
      <c r="A124" s="2"/>
    </row>
    <row r="125" customFormat="false" ht="15.75" hidden="false" customHeight="false" outlineLevel="0" collapsed="false">
      <c r="A125" s="2"/>
    </row>
    <row r="126" customFormat="false" ht="15.75" hidden="false" customHeight="false" outlineLevel="0" collapsed="false">
      <c r="A126" s="2"/>
    </row>
    <row r="127" customFormat="false" ht="15.75" hidden="false" customHeight="false" outlineLevel="0" collapsed="false">
      <c r="A127" s="2"/>
    </row>
    <row r="128" customFormat="false" ht="15.75" hidden="false" customHeight="false" outlineLevel="0" collapsed="false">
      <c r="A128" s="2"/>
    </row>
    <row r="129" customFormat="false" ht="15.75" hidden="false" customHeight="false" outlineLevel="0" collapsed="false">
      <c r="A129" s="2"/>
    </row>
    <row r="130" customFormat="false" ht="15.75" hidden="false" customHeight="false" outlineLevel="0" collapsed="false">
      <c r="A130" s="2"/>
    </row>
    <row r="131" customFormat="false" ht="15.75" hidden="false" customHeight="false" outlineLevel="0" collapsed="false">
      <c r="A131" s="2"/>
    </row>
    <row r="132" customFormat="false" ht="15.75" hidden="false" customHeight="false" outlineLevel="0" collapsed="false">
      <c r="A132" s="2"/>
    </row>
    <row r="133" customFormat="false" ht="15.75" hidden="false" customHeight="false" outlineLevel="0" collapsed="false">
      <c r="A133" s="2"/>
    </row>
    <row r="134" customFormat="false" ht="15.75" hidden="false" customHeight="false" outlineLevel="0" collapsed="false">
      <c r="A134" s="2"/>
    </row>
    <row r="135" customFormat="false" ht="15.75" hidden="false" customHeight="false" outlineLevel="0" collapsed="false">
      <c r="A135" s="2"/>
    </row>
    <row r="136" customFormat="false" ht="15.75" hidden="false" customHeight="false" outlineLevel="0" collapsed="false">
      <c r="A136" s="2"/>
    </row>
    <row r="137" customFormat="false" ht="15.75" hidden="false" customHeight="false" outlineLevel="0" collapsed="false">
      <c r="A137" s="2"/>
    </row>
    <row r="138" customFormat="false" ht="15.75" hidden="false" customHeight="false" outlineLevel="0" collapsed="false">
      <c r="A138" s="2"/>
    </row>
    <row r="139" customFormat="false" ht="15.75" hidden="false" customHeight="false" outlineLevel="0" collapsed="false">
      <c r="A139" s="2"/>
    </row>
    <row r="140" customFormat="false" ht="15.75" hidden="false" customHeight="false" outlineLevel="0" collapsed="false">
      <c r="A140" s="2"/>
    </row>
    <row r="141" customFormat="false" ht="15.75" hidden="false" customHeight="false" outlineLevel="0" collapsed="false">
      <c r="A141" s="2"/>
    </row>
    <row r="142" customFormat="false" ht="15.75" hidden="false" customHeight="false" outlineLevel="0" collapsed="false">
      <c r="A142" s="2"/>
    </row>
    <row r="143" customFormat="false" ht="15.75" hidden="false" customHeight="false" outlineLevel="0" collapsed="false">
      <c r="A143" s="2"/>
    </row>
    <row r="144" customFormat="false" ht="15.75" hidden="false" customHeight="false" outlineLevel="0" collapsed="false">
      <c r="A144" s="2"/>
    </row>
    <row r="145" customFormat="false" ht="15.75" hidden="false" customHeight="false" outlineLevel="0" collapsed="false">
      <c r="A145" s="2"/>
    </row>
    <row r="146" customFormat="false" ht="15.75" hidden="false" customHeight="false" outlineLevel="0" collapsed="false">
      <c r="A146" s="2"/>
    </row>
    <row r="147" customFormat="false" ht="15.75" hidden="false" customHeight="false" outlineLevel="0" collapsed="false">
      <c r="A147" s="2"/>
    </row>
    <row r="148" customFormat="false" ht="15.75" hidden="false" customHeight="false" outlineLevel="0" collapsed="false">
      <c r="A148" s="2"/>
    </row>
    <row r="149" customFormat="false" ht="15.75" hidden="false" customHeight="false" outlineLevel="0" collapsed="false">
      <c r="A149" s="2"/>
    </row>
    <row r="150" customFormat="false" ht="15.75" hidden="false" customHeight="false" outlineLevel="0" collapsed="false">
      <c r="A150" s="2"/>
    </row>
    <row r="151" customFormat="false" ht="15.75" hidden="false" customHeight="false" outlineLevel="0" collapsed="false">
      <c r="A151" s="2"/>
    </row>
    <row r="152" customFormat="false" ht="15.75" hidden="false" customHeight="false" outlineLevel="0" collapsed="false">
      <c r="A152" s="2"/>
    </row>
    <row r="153" customFormat="false" ht="15.75" hidden="false" customHeight="false" outlineLevel="0" collapsed="false">
      <c r="A153" s="2"/>
    </row>
    <row r="154" customFormat="false" ht="15.75" hidden="false" customHeight="false" outlineLevel="0" collapsed="false">
      <c r="A154" s="2"/>
    </row>
    <row r="155" customFormat="false" ht="15.75" hidden="false" customHeight="false" outlineLevel="0" collapsed="false">
      <c r="A155" s="2"/>
    </row>
    <row r="156" customFormat="false" ht="15.75" hidden="false" customHeight="false" outlineLevel="0" collapsed="false">
      <c r="A156" s="2"/>
    </row>
    <row r="157" customFormat="false" ht="15.75" hidden="false" customHeight="false" outlineLevel="0" collapsed="false">
      <c r="A157" s="2"/>
    </row>
    <row r="158" customFormat="false" ht="15.75" hidden="false" customHeight="false" outlineLevel="0" collapsed="false">
      <c r="A158" s="2"/>
    </row>
    <row r="159" customFormat="false" ht="15.75" hidden="false" customHeight="false" outlineLevel="0" collapsed="false">
      <c r="A159" s="2"/>
    </row>
    <row r="160" customFormat="false" ht="15.75" hidden="false" customHeight="false" outlineLevel="0" collapsed="false">
      <c r="A160" s="2"/>
    </row>
    <row r="161" customFormat="false" ht="15.75" hidden="false" customHeight="false" outlineLevel="0" collapsed="false">
      <c r="A161" s="2"/>
    </row>
    <row r="162" customFormat="false" ht="15.75" hidden="false" customHeight="false" outlineLevel="0" collapsed="false">
      <c r="A162" s="2"/>
    </row>
    <row r="163" customFormat="false" ht="15.75" hidden="false" customHeight="false" outlineLevel="0" collapsed="false">
      <c r="A163" s="2"/>
    </row>
    <row r="164" customFormat="false" ht="15.75" hidden="false" customHeight="false" outlineLevel="0" collapsed="false">
      <c r="A164" s="2"/>
    </row>
    <row r="165" customFormat="false" ht="15.75" hidden="false" customHeight="false" outlineLevel="0" collapsed="false">
      <c r="A165" s="2"/>
    </row>
    <row r="166" customFormat="false" ht="15.75" hidden="false" customHeight="false" outlineLevel="0" collapsed="false">
      <c r="A166" s="2"/>
    </row>
    <row r="167" customFormat="false" ht="15.75" hidden="false" customHeight="false" outlineLevel="0" collapsed="false">
      <c r="A167" s="2"/>
    </row>
    <row r="168" customFormat="false" ht="15.75" hidden="false" customHeight="false" outlineLevel="0" collapsed="false">
      <c r="A168" s="2"/>
    </row>
    <row r="169" customFormat="false" ht="15.75" hidden="false" customHeight="false" outlineLevel="0" collapsed="false">
      <c r="A169" s="2"/>
    </row>
    <row r="170" customFormat="false" ht="15.75" hidden="false" customHeight="false" outlineLevel="0" collapsed="false">
      <c r="A170" s="2"/>
    </row>
    <row r="171" customFormat="false" ht="15.75" hidden="false" customHeight="false" outlineLevel="0" collapsed="false">
      <c r="A171" s="2"/>
    </row>
    <row r="172" customFormat="false" ht="15.75" hidden="false" customHeight="false" outlineLevel="0" collapsed="false">
      <c r="A172" s="2"/>
    </row>
    <row r="173" customFormat="false" ht="15.75" hidden="false" customHeight="false" outlineLevel="0" collapsed="false">
      <c r="A173" s="2"/>
    </row>
    <row r="174" customFormat="false" ht="15.75" hidden="false" customHeight="false" outlineLevel="0" collapsed="false">
      <c r="A174" s="2"/>
    </row>
    <row r="175" customFormat="false" ht="15.75" hidden="false" customHeight="false" outlineLevel="0" collapsed="false">
      <c r="A175" s="2"/>
    </row>
    <row r="176" customFormat="false" ht="15.75" hidden="false" customHeight="false" outlineLevel="0" collapsed="false">
      <c r="A176" s="2"/>
    </row>
    <row r="177" customFormat="false" ht="15.75" hidden="false" customHeight="false" outlineLevel="0" collapsed="false">
      <c r="A177" s="2"/>
    </row>
    <row r="178" customFormat="false" ht="15.75" hidden="false" customHeight="false" outlineLevel="0" collapsed="false">
      <c r="A178" s="2"/>
    </row>
    <row r="179" customFormat="false" ht="15.75" hidden="false" customHeight="false" outlineLevel="0" collapsed="false">
      <c r="A179" s="2"/>
    </row>
    <row r="180" customFormat="false" ht="15.75" hidden="false" customHeight="false" outlineLevel="0" collapsed="false">
      <c r="A180" s="2"/>
    </row>
    <row r="181" customFormat="false" ht="15.75" hidden="false" customHeight="false" outlineLevel="0" collapsed="false">
      <c r="A181" s="2"/>
    </row>
    <row r="182" customFormat="false" ht="15.75" hidden="false" customHeight="false" outlineLevel="0" collapsed="false">
      <c r="A182" s="2"/>
    </row>
    <row r="183" customFormat="false" ht="15.75" hidden="false" customHeight="false" outlineLevel="0" collapsed="false">
      <c r="A183" s="2"/>
    </row>
    <row r="184" customFormat="false" ht="15.75" hidden="false" customHeight="false" outlineLevel="0" collapsed="false">
      <c r="A184" s="2"/>
    </row>
    <row r="185" customFormat="false" ht="15.75" hidden="false" customHeight="false" outlineLevel="0" collapsed="false">
      <c r="A185" s="2"/>
    </row>
    <row r="186" customFormat="false" ht="15.75" hidden="false" customHeight="false" outlineLevel="0" collapsed="false">
      <c r="A186" s="2"/>
    </row>
    <row r="187" customFormat="false" ht="15.75" hidden="false" customHeight="false" outlineLevel="0" collapsed="false">
      <c r="A187" s="2"/>
    </row>
    <row r="188" customFormat="false" ht="15.75" hidden="false" customHeight="false" outlineLevel="0" collapsed="false">
      <c r="A188" s="2"/>
    </row>
    <row r="189" customFormat="false" ht="15.75" hidden="false" customHeight="false" outlineLevel="0" collapsed="false">
      <c r="A189" s="2"/>
    </row>
    <row r="190" customFormat="false" ht="15.75" hidden="false" customHeight="false" outlineLevel="0" collapsed="false">
      <c r="A190" s="2"/>
    </row>
    <row r="191" customFormat="false" ht="15.75" hidden="false" customHeight="false" outlineLevel="0" collapsed="false">
      <c r="A191" s="2"/>
    </row>
    <row r="192" customFormat="false" ht="15.75" hidden="false" customHeight="false" outlineLevel="0" collapsed="false">
      <c r="A192" s="2"/>
    </row>
    <row r="193" customFormat="false" ht="15.75" hidden="false" customHeight="false" outlineLevel="0" collapsed="false">
      <c r="A193" s="2"/>
    </row>
    <row r="194" customFormat="false" ht="15.75" hidden="false" customHeight="false" outlineLevel="0" collapsed="false">
      <c r="A194" s="2"/>
    </row>
    <row r="195" customFormat="false" ht="15.75" hidden="false" customHeight="false" outlineLevel="0" collapsed="false">
      <c r="A195" s="2"/>
    </row>
    <row r="196" customFormat="false" ht="15.75" hidden="false" customHeight="false" outlineLevel="0" collapsed="false">
      <c r="A196" s="2"/>
    </row>
    <row r="197" customFormat="false" ht="15.75" hidden="false" customHeight="false" outlineLevel="0" collapsed="false">
      <c r="A197" s="2"/>
    </row>
    <row r="198" customFormat="false" ht="15.75" hidden="false" customHeight="false" outlineLevel="0" collapsed="false">
      <c r="A198" s="2"/>
    </row>
    <row r="199" customFormat="false" ht="15.75" hidden="false" customHeight="false" outlineLevel="0" collapsed="false">
      <c r="A199" s="2"/>
    </row>
    <row r="200" customFormat="false" ht="15.75" hidden="false" customHeight="false" outlineLevel="0" collapsed="false">
      <c r="A200" s="2"/>
    </row>
    <row r="201" customFormat="false" ht="15.75" hidden="false" customHeight="false" outlineLevel="0" collapsed="false">
      <c r="A201" s="2"/>
    </row>
    <row r="202" customFormat="false" ht="15.75" hidden="false" customHeight="false" outlineLevel="0" collapsed="false">
      <c r="A202" s="2"/>
    </row>
    <row r="203" customFormat="false" ht="15.75" hidden="false" customHeight="false" outlineLevel="0" collapsed="false">
      <c r="A203" s="2"/>
    </row>
    <row r="204" customFormat="false" ht="15.75" hidden="false" customHeight="false" outlineLevel="0" collapsed="false">
      <c r="A204" s="2"/>
    </row>
    <row r="205" customFormat="false" ht="15.75" hidden="false" customHeight="false" outlineLevel="0" collapsed="false">
      <c r="A205" s="2"/>
    </row>
    <row r="206" customFormat="false" ht="15.75" hidden="false" customHeight="false" outlineLevel="0" collapsed="false">
      <c r="A206" s="2"/>
    </row>
    <row r="207" customFormat="false" ht="15.75" hidden="false" customHeight="false" outlineLevel="0" collapsed="false">
      <c r="A207" s="2"/>
    </row>
    <row r="208" customFormat="false" ht="15.75" hidden="false" customHeight="false" outlineLevel="0" collapsed="false">
      <c r="A208" s="2"/>
    </row>
    <row r="209" customFormat="false" ht="15.75" hidden="false" customHeight="false" outlineLevel="0" collapsed="false">
      <c r="A209" s="2"/>
    </row>
    <row r="210" customFormat="false" ht="15.75" hidden="false" customHeight="false" outlineLevel="0" collapsed="false">
      <c r="A210" s="2"/>
    </row>
    <row r="211" customFormat="false" ht="15.75" hidden="false" customHeight="false" outlineLevel="0" collapsed="false">
      <c r="A211" s="2"/>
    </row>
    <row r="212" customFormat="false" ht="15.75" hidden="false" customHeight="false" outlineLevel="0" collapsed="false">
      <c r="A212" s="2"/>
    </row>
    <row r="213" customFormat="false" ht="15.75" hidden="false" customHeight="false" outlineLevel="0" collapsed="false">
      <c r="A213" s="2"/>
    </row>
    <row r="214" customFormat="false" ht="15.75" hidden="false" customHeight="false" outlineLevel="0" collapsed="false">
      <c r="A214" s="2"/>
    </row>
    <row r="215" customFormat="false" ht="15.75" hidden="false" customHeight="false" outlineLevel="0" collapsed="false">
      <c r="A215" s="2"/>
    </row>
    <row r="216" customFormat="false" ht="15.75" hidden="false" customHeight="false" outlineLevel="0" collapsed="false">
      <c r="A216" s="2"/>
    </row>
    <row r="217" customFormat="false" ht="15.75" hidden="false" customHeight="false" outlineLevel="0" collapsed="false">
      <c r="A217" s="2"/>
    </row>
    <row r="218" customFormat="false" ht="15.75" hidden="false" customHeight="false" outlineLevel="0" collapsed="false">
      <c r="A218" s="2"/>
    </row>
    <row r="219" customFormat="false" ht="15.75" hidden="false" customHeight="false" outlineLevel="0" collapsed="false">
      <c r="A219" s="2"/>
    </row>
    <row r="220" customFormat="false" ht="15.75" hidden="false" customHeight="false" outlineLevel="0" collapsed="false">
      <c r="A220" s="2"/>
    </row>
    <row r="221" customFormat="false" ht="15.75" hidden="false" customHeight="false" outlineLevel="0" collapsed="false">
      <c r="A221" s="2"/>
    </row>
    <row r="222" customFormat="false" ht="15.75" hidden="false" customHeight="false" outlineLevel="0" collapsed="false">
      <c r="A222" s="2"/>
    </row>
    <row r="223" customFormat="false" ht="15.75" hidden="false" customHeight="false" outlineLevel="0" collapsed="false">
      <c r="A223" s="2"/>
    </row>
    <row r="224" customFormat="false" ht="15.75" hidden="false" customHeight="false" outlineLevel="0" collapsed="false">
      <c r="A224" s="2"/>
    </row>
    <row r="225" customFormat="false" ht="15.75" hidden="false" customHeight="false" outlineLevel="0" collapsed="false">
      <c r="A225" s="2"/>
    </row>
    <row r="226" customFormat="false" ht="15.75" hidden="false" customHeight="false" outlineLevel="0" collapsed="false">
      <c r="A226" s="2"/>
    </row>
    <row r="227" customFormat="false" ht="15.75" hidden="false" customHeight="false" outlineLevel="0" collapsed="false">
      <c r="A227" s="2"/>
    </row>
    <row r="228" customFormat="false" ht="15.75" hidden="false" customHeight="false" outlineLevel="0" collapsed="false">
      <c r="A228" s="2"/>
    </row>
    <row r="229" customFormat="false" ht="15.75" hidden="false" customHeight="false" outlineLevel="0" collapsed="false">
      <c r="A229" s="2"/>
    </row>
    <row r="230" customFormat="false" ht="15.75" hidden="false" customHeight="false" outlineLevel="0" collapsed="false">
      <c r="A230" s="2"/>
    </row>
    <row r="231" customFormat="false" ht="15.75" hidden="false" customHeight="false" outlineLevel="0" collapsed="false">
      <c r="A231" s="2"/>
    </row>
    <row r="232" customFormat="false" ht="15.75" hidden="false" customHeight="false" outlineLevel="0" collapsed="false">
      <c r="A232" s="2"/>
    </row>
    <row r="233" customFormat="false" ht="15.75" hidden="false" customHeight="false" outlineLevel="0" collapsed="false">
      <c r="A233" s="2"/>
    </row>
    <row r="234" customFormat="false" ht="15.75" hidden="false" customHeight="false" outlineLevel="0" collapsed="false">
      <c r="A234" s="2"/>
    </row>
    <row r="235" customFormat="false" ht="15.75" hidden="false" customHeight="false" outlineLevel="0" collapsed="false">
      <c r="A235" s="2"/>
    </row>
    <row r="236" customFormat="false" ht="15.75" hidden="false" customHeight="false" outlineLevel="0" collapsed="false">
      <c r="A236" s="2"/>
    </row>
    <row r="237" customFormat="false" ht="15.75" hidden="false" customHeight="false" outlineLevel="0" collapsed="false">
      <c r="A237" s="2"/>
    </row>
    <row r="238" customFormat="false" ht="15.75" hidden="false" customHeight="false" outlineLevel="0" collapsed="false">
      <c r="A238" s="2"/>
    </row>
    <row r="239" customFormat="false" ht="15.75" hidden="false" customHeight="false" outlineLevel="0" collapsed="false">
      <c r="A239" s="2"/>
    </row>
    <row r="240" customFormat="false" ht="15.75" hidden="false" customHeight="false" outlineLevel="0" collapsed="false">
      <c r="A240" s="2"/>
    </row>
    <row r="241" customFormat="false" ht="15.75" hidden="false" customHeight="false" outlineLevel="0" collapsed="false">
      <c r="A241" s="2"/>
    </row>
    <row r="242" customFormat="false" ht="15.75" hidden="false" customHeight="false" outlineLevel="0" collapsed="false">
      <c r="A242" s="2"/>
    </row>
    <row r="243" customFormat="false" ht="15.75" hidden="false" customHeight="false" outlineLevel="0" collapsed="false">
      <c r="A243" s="2"/>
    </row>
    <row r="244" customFormat="false" ht="15.75" hidden="false" customHeight="false" outlineLevel="0" collapsed="false">
      <c r="A244" s="2"/>
    </row>
    <row r="245" customFormat="false" ht="15.75" hidden="false" customHeight="false" outlineLevel="0" collapsed="false">
      <c r="A245" s="2"/>
    </row>
    <row r="246" customFormat="false" ht="15.75" hidden="false" customHeight="false" outlineLevel="0" collapsed="false">
      <c r="A246" s="2"/>
    </row>
    <row r="247" customFormat="false" ht="15.75" hidden="false" customHeight="false" outlineLevel="0" collapsed="false">
      <c r="A247" s="2"/>
    </row>
    <row r="248" customFormat="false" ht="15.75" hidden="false" customHeight="false" outlineLevel="0" collapsed="false">
      <c r="A248" s="2"/>
    </row>
    <row r="249" customFormat="false" ht="15.75" hidden="false" customHeight="false" outlineLevel="0" collapsed="false">
      <c r="A249" s="2"/>
    </row>
    <row r="250" customFormat="false" ht="15.75" hidden="false" customHeight="false" outlineLevel="0" collapsed="false">
      <c r="A250" s="2"/>
    </row>
    <row r="251" customFormat="false" ht="15.75" hidden="false" customHeight="false" outlineLevel="0" collapsed="false">
      <c r="A251" s="2"/>
    </row>
    <row r="252" customFormat="false" ht="15.75" hidden="false" customHeight="false" outlineLevel="0" collapsed="false">
      <c r="A252" s="2"/>
    </row>
    <row r="253" customFormat="false" ht="15.75" hidden="false" customHeight="false" outlineLevel="0" collapsed="false">
      <c r="A253" s="2"/>
    </row>
    <row r="254" customFormat="false" ht="15.75" hidden="false" customHeight="false" outlineLevel="0" collapsed="false">
      <c r="A254" s="2"/>
    </row>
    <row r="255" customFormat="false" ht="15.75" hidden="false" customHeight="false" outlineLevel="0" collapsed="false">
      <c r="A255" s="2"/>
    </row>
    <row r="256" customFormat="false" ht="15.75" hidden="false" customHeight="false" outlineLevel="0" collapsed="false">
      <c r="A256" s="2"/>
    </row>
    <row r="257" customFormat="false" ht="15.75" hidden="false" customHeight="false" outlineLevel="0" collapsed="false">
      <c r="A257" s="2"/>
    </row>
    <row r="258" customFormat="false" ht="15.75" hidden="false" customHeight="false" outlineLevel="0" collapsed="false">
      <c r="A258" s="2"/>
    </row>
    <row r="259" customFormat="false" ht="15.75" hidden="false" customHeight="false" outlineLevel="0" collapsed="false">
      <c r="A259" s="2"/>
    </row>
    <row r="260" customFormat="false" ht="15.75" hidden="false" customHeight="false" outlineLevel="0" collapsed="false">
      <c r="A260" s="2"/>
    </row>
    <row r="261" customFormat="false" ht="15.75" hidden="false" customHeight="false" outlineLevel="0" collapsed="false">
      <c r="A261" s="2"/>
    </row>
    <row r="262" customFormat="false" ht="15.75" hidden="false" customHeight="false" outlineLevel="0" collapsed="false">
      <c r="A262" s="2"/>
    </row>
    <row r="263" customFormat="false" ht="15.75" hidden="false" customHeight="false" outlineLevel="0" collapsed="false">
      <c r="A263" s="2"/>
    </row>
    <row r="264" customFormat="false" ht="15.75" hidden="false" customHeight="false" outlineLevel="0" collapsed="false">
      <c r="A264" s="2"/>
    </row>
    <row r="265" customFormat="false" ht="15.75" hidden="false" customHeight="false" outlineLevel="0" collapsed="false">
      <c r="A265" s="2"/>
    </row>
    <row r="266" customFormat="false" ht="15.75" hidden="false" customHeight="false" outlineLevel="0" collapsed="false">
      <c r="A266" s="2"/>
    </row>
    <row r="267" customFormat="false" ht="15.75" hidden="false" customHeight="false" outlineLevel="0" collapsed="false">
      <c r="A267" s="2"/>
    </row>
    <row r="268" customFormat="false" ht="15.75" hidden="false" customHeight="false" outlineLevel="0" collapsed="false">
      <c r="A268" s="2"/>
    </row>
    <row r="269" customFormat="false" ht="15.75" hidden="false" customHeight="false" outlineLevel="0" collapsed="false">
      <c r="A269" s="2"/>
    </row>
    <row r="270" customFormat="false" ht="15.75" hidden="false" customHeight="false" outlineLevel="0" collapsed="false">
      <c r="A270" s="2"/>
    </row>
    <row r="271" customFormat="false" ht="15.75" hidden="false" customHeight="false" outlineLevel="0" collapsed="false">
      <c r="A271" s="2"/>
    </row>
    <row r="272" customFormat="false" ht="15.75" hidden="false" customHeight="false" outlineLevel="0" collapsed="false">
      <c r="A272" s="2"/>
    </row>
    <row r="273" customFormat="false" ht="15.75" hidden="false" customHeight="false" outlineLevel="0" collapsed="false">
      <c r="A273" s="2"/>
    </row>
    <row r="274" customFormat="false" ht="15.75" hidden="false" customHeight="false" outlineLevel="0" collapsed="false">
      <c r="A274" s="2"/>
    </row>
    <row r="275" customFormat="false" ht="15.75" hidden="false" customHeight="false" outlineLevel="0" collapsed="false">
      <c r="A275" s="2"/>
    </row>
    <row r="276" customFormat="false" ht="15.75" hidden="false" customHeight="false" outlineLevel="0" collapsed="false">
      <c r="A276" s="2"/>
    </row>
    <row r="277" customFormat="false" ht="15.75" hidden="false" customHeight="false" outlineLevel="0" collapsed="false">
      <c r="A277" s="2"/>
    </row>
    <row r="278" customFormat="false" ht="15.75" hidden="false" customHeight="false" outlineLevel="0" collapsed="false">
      <c r="A278" s="2"/>
    </row>
    <row r="279" customFormat="false" ht="15.75" hidden="false" customHeight="false" outlineLevel="0" collapsed="false">
      <c r="A279" s="2"/>
    </row>
    <row r="280" customFormat="false" ht="15.75" hidden="false" customHeight="false" outlineLevel="0" collapsed="false">
      <c r="A280" s="2"/>
    </row>
    <row r="281" customFormat="false" ht="15.75" hidden="false" customHeight="false" outlineLevel="0" collapsed="false">
      <c r="A281" s="2"/>
    </row>
    <row r="282" customFormat="false" ht="15.75" hidden="false" customHeight="false" outlineLevel="0" collapsed="false">
      <c r="A282" s="2"/>
    </row>
    <row r="283" customFormat="false" ht="15.75" hidden="false" customHeight="false" outlineLevel="0" collapsed="false">
      <c r="A283" s="2"/>
    </row>
    <row r="284" customFormat="false" ht="15.75" hidden="false" customHeight="false" outlineLevel="0" collapsed="false">
      <c r="A284" s="2"/>
    </row>
    <row r="285" customFormat="false" ht="15.75" hidden="false" customHeight="false" outlineLevel="0" collapsed="false">
      <c r="A285" s="2"/>
    </row>
    <row r="286" customFormat="false" ht="15.75" hidden="false" customHeight="false" outlineLevel="0" collapsed="false">
      <c r="A286" s="2"/>
    </row>
    <row r="287" customFormat="false" ht="15.75" hidden="false" customHeight="false" outlineLevel="0" collapsed="false">
      <c r="A287" s="2"/>
    </row>
    <row r="288" customFormat="false" ht="15.75" hidden="false" customHeight="false" outlineLevel="0" collapsed="false">
      <c r="A288" s="2"/>
    </row>
    <row r="289" customFormat="false" ht="15.75" hidden="false" customHeight="false" outlineLevel="0" collapsed="false">
      <c r="A289" s="2"/>
    </row>
    <row r="290" customFormat="false" ht="15.75" hidden="false" customHeight="false" outlineLevel="0" collapsed="false">
      <c r="A290" s="2"/>
    </row>
    <row r="291" customFormat="false" ht="15.75" hidden="false" customHeight="false" outlineLevel="0" collapsed="false">
      <c r="A291" s="2"/>
    </row>
    <row r="292" customFormat="false" ht="15.75" hidden="false" customHeight="false" outlineLevel="0" collapsed="false">
      <c r="A292" s="2"/>
    </row>
    <row r="293" customFormat="false" ht="15.75" hidden="false" customHeight="false" outlineLevel="0" collapsed="false">
      <c r="A293" s="2"/>
    </row>
    <row r="294" customFormat="false" ht="15.75" hidden="false" customHeight="false" outlineLevel="0" collapsed="false">
      <c r="A294" s="2"/>
    </row>
    <row r="295" customFormat="false" ht="15.75" hidden="false" customHeight="false" outlineLevel="0" collapsed="false">
      <c r="A295" s="2"/>
    </row>
    <row r="296" customFormat="false" ht="15.75" hidden="false" customHeight="false" outlineLevel="0" collapsed="false">
      <c r="A296" s="2"/>
    </row>
    <row r="297" customFormat="false" ht="15.75" hidden="false" customHeight="false" outlineLevel="0" collapsed="false">
      <c r="A297" s="2"/>
    </row>
    <row r="298" customFormat="false" ht="15.75" hidden="false" customHeight="false" outlineLevel="0" collapsed="false">
      <c r="A298" s="2"/>
    </row>
    <row r="299" customFormat="false" ht="15.75" hidden="false" customHeight="false" outlineLevel="0" collapsed="false">
      <c r="A299" s="2"/>
    </row>
    <row r="300" customFormat="false" ht="15.75" hidden="false" customHeight="false" outlineLevel="0" collapsed="false">
      <c r="A300" s="2"/>
    </row>
    <row r="301" customFormat="false" ht="15.75" hidden="false" customHeight="false" outlineLevel="0" collapsed="false">
      <c r="A301" s="2"/>
    </row>
    <row r="302" customFormat="false" ht="15.75" hidden="false" customHeight="false" outlineLevel="0" collapsed="false">
      <c r="A302" s="2"/>
    </row>
    <row r="303" customFormat="false" ht="15.75" hidden="false" customHeight="false" outlineLevel="0" collapsed="false">
      <c r="A303" s="2"/>
    </row>
    <row r="304" customFormat="false" ht="15.75" hidden="false" customHeight="false" outlineLevel="0" collapsed="false">
      <c r="A304" s="2"/>
    </row>
    <row r="305" customFormat="false" ht="15.75" hidden="false" customHeight="false" outlineLevel="0" collapsed="false">
      <c r="A305" s="2"/>
    </row>
    <row r="306" customFormat="false" ht="15.75" hidden="false" customHeight="false" outlineLevel="0" collapsed="false">
      <c r="A306" s="2"/>
    </row>
    <row r="307" customFormat="false" ht="15.75" hidden="false" customHeight="false" outlineLevel="0" collapsed="false">
      <c r="A307" s="2"/>
    </row>
    <row r="308" customFormat="false" ht="15.75" hidden="false" customHeight="false" outlineLevel="0" collapsed="false">
      <c r="A308" s="2"/>
    </row>
    <row r="309" customFormat="false" ht="15.75" hidden="false" customHeight="false" outlineLevel="0" collapsed="false">
      <c r="A309" s="2"/>
    </row>
    <row r="310" customFormat="false" ht="15.75" hidden="false" customHeight="false" outlineLevel="0" collapsed="false">
      <c r="A310" s="2"/>
    </row>
    <row r="311" customFormat="false" ht="15.75" hidden="false" customHeight="false" outlineLevel="0" collapsed="false">
      <c r="A311" s="2"/>
    </row>
    <row r="312" customFormat="false" ht="15.75" hidden="false" customHeight="false" outlineLevel="0" collapsed="false">
      <c r="A312" s="2"/>
    </row>
    <row r="313" customFormat="false" ht="15.75" hidden="false" customHeight="false" outlineLevel="0" collapsed="false">
      <c r="A313" s="2"/>
    </row>
    <row r="314" customFormat="false" ht="15.75" hidden="false" customHeight="false" outlineLevel="0" collapsed="false">
      <c r="A314" s="2"/>
    </row>
    <row r="315" customFormat="false" ht="15.75" hidden="false" customHeight="false" outlineLevel="0" collapsed="false">
      <c r="A315" s="2"/>
    </row>
    <row r="316" customFormat="false" ht="15.75" hidden="false" customHeight="false" outlineLevel="0" collapsed="false">
      <c r="A316" s="2"/>
    </row>
    <row r="317" customFormat="false" ht="15.75" hidden="false" customHeight="false" outlineLevel="0" collapsed="false">
      <c r="A317" s="2"/>
    </row>
    <row r="318" customFormat="false" ht="15.75" hidden="false" customHeight="false" outlineLevel="0" collapsed="false">
      <c r="A318" s="2"/>
    </row>
    <row r="319" customFormat="false" ht="15.75" hidden="false" customHeight="false" outlineLevel="0" collapsed="false">
      <c r="A319" s="2"/>
    </row>
    <row r="320" customFormat="false" ht="15.75" hidden="false" customHeight="false" outlineLevel="0" collapsed="false">
      <c r="A320" s="2"/>
    </row>
    <row r="321" customFormat="false" ht="15.75" hidden="false" customHeight="false" outlineLevel="0" collapsed="false">
      <c r="A321" s="2"/>
    </row>
    <row r="322" customFormat="false" ht="15.75" hidden="false" customHeight="false" outlineLevel="0" collapsed="false">
      <c r="A322" s="2"/>
    </row>
    <row r="323" customFormat="false" ht="15.75" hidden="false" customHeight="false" outlineLevel="0" collapsed="false">
      <c r="A323" s="2"/>
    </row>
    <row r="324" customFormat="false" ht="15.75" hidden="false" customHeight="false" outlineLevel="0" collapsed="false">
      <c r="A324" s="2"/>
    </row>
    <row r="325" customFormat="false" ht="15.75" hidden="false" customHeight="false" outlineLevel="0" collapsed="false">
      <c r="A325" s="2"/>
    </row>
    <row r="326" customFormat="false" ht="15.75" hidden="false" customHeight="false" outlineLevel="0" collapsed="false">
      <c r="A326" s="2"/>
    </row>
    <row r="327" customFormat="false" ht="15.75" hidden="false" customHeight="false" outlineLevel="0" collapsed="false">
      <c r="A327" s="2"/>
    </row>
    <row r="328" customFormat="false" ht="15.75" hidden="false" customHeight="false" outlineLevel="0" collapsed="false">
      <c r="A328" s="2"/>
    </row>
    <row r="329" customFormat="false" ht="15.75" hidden="false" customHeight="false" outlineLevel="0" collapsed="false">
      <c r="A329" s="2"/>
    </row>
    <row r="330" customFormat="false" ht="15.75" hidden="false" customHeight="false" outlineLevel="0" collapsed="false">
      <c r="A330" s="2"/>
    </row>
    <row r="331" customFormat="false" ht="15.75" hidden="false" customHeight="false" outlineLevel="0" collapsed="false">
      <c r="A331" s="2"/>
    </row>
    <row r="332" customFormat="false" ht="15.75" hidden="false" customHeight="false" outlineLevel="0" collapsed="false">
      <c r="A332" s="2"/>
    </row>
    <row r="333" customFormat="false" ht="15.75" hidden="false" customHeight="false" outlineLevel="0" collapsed="false">
      <c r="A333" s="2"/>
    </row>
    <row r="334" customFormat="false" ht="15.75" hidden="false" customHeight="false" outlineLevel="0" collapsed="false">
      <c r="A334" s="2"/>
    </row>
    <row r="335" customFormat="false" ht="15.75" hidden="false" customHeight="false" outlineLevel="0" collapsed="false">
      <c r="A335" s="2"/>
    </row>
    <row r="336" customFormat="false" ht="15.75" hidden="false" customHeight="false" outlineLevel="0" collapsed="false">
      <c r="A336" s="2"/>
    </row>
    <row r="337" customFormat="false" ht="15.75" hidden="false" customHeight="false" outlineLevel="0" collapsed="false">
      <c r="A337" s="2"/>
    </row>
    <row r="338" customFormat="false" ht="15.75" hidden="false" customHeight="false" outlineLevel="0" collapsed="false">
      <c r="A338" s="2"/>
    </row>
    <row r="339" customFormat="false" ht="15.75" hidden="false" customHeight="false" outlineLevel="0" collapsed="false">
      <c r="A339" s="2"/>
    </row>
    <row r="340" customFormat="false" ht="15.75" hidden="false" customHeight="false" outlineLevel="0" collapsed="false">
      <c r="A340" s="2"/>
    </row>
    <row r="341" customFormat="false" ht="15.75" hidden="false" customHeight="false" outlineLevel="0" collapsed="false">
      <c r="A341" s="2"/>
    </row>
    <row r="342" customFormat="false" ht="15.75" hidden="false" customHeight="false" outlineLevel="0" collapsed="false">
      <c r="A342" s="2"/>
    </row>
    <row r="343" customFormat="false" ht="15.75" hidden="false" customHeight="false" outlineLevel="0" collapsed="false">
      <c r="A343" s="2"/>
    </row>
    <row r="344" customFormat="false" ht="15.75" hidden="false" customHeight="false" outlineLevel="0" collapsed="false">
      <c r="A344" s="2"/>
    </row>
    <row r="345" customFormat="false" ht="15.75" hidden="false" customHeight="false" outlineLevel="0" collapsed="false">
      <c r="A345" s="2"/>
    </row>
    <row r="346" customFormat="false" ht="15.75" hidden="false" customHeight="false" outlineLevel="0" collapsed="false">
      <c r="A346" s="2"/>
    </row>
    <row r="347" customFormat="false" ht="15.75" hidden="false" customHeight="false" outlineLevel="0" collapsed="false">
      <c r="A347" s="2"/>
    </row>
    <row r="348" customFormat="false" ht="15.75" hidden="false" customHeight="false" outlineLevel="0" collapsed="false">
      <c r="A348" s="2"/>
    </row>
    <row r="349" customFormat="false" ht="15.75" hidden="false" customHeight="false" outlineLevel="0" collapsed="false">
      <c r="A349" s="2"/>
    </row>
    <row r="350" customFormat="false" ht="15.75" hidden="false" customHeight="false" outlineLevel="0" collapsed="false">
      <c r="A350" s="2"/>
    </row>
    <row r="351" customFormat="false" ht="15.75" hidden="false" customHeight="false" outlineLevel="0" collapsed="false">
      <c r="A351" s="2"/>
    </row>
    <row r="352" customFormat="false" ht="15.75" hidden="false" customHeight="false" outlineLevel="0" collapsed="false">
      <c r="A352" s="2"/>
    </row>
    <row r="353" customFormat="false" ht="15.75" hidden="false" customHeight="false" outlineLevel="0" collapsed="false">
      <c r="A353" s="2"/>
    </row>
    <row r="354" customFormat="false" ht="15.75" hidden="false" customHeight="false" outlineLevel="0" collapsed="false">
      <c r="A354" s="2"/>
    </row>
    <row r="355" customFormat="false" ht="15.75" hidden="false" customHeight="false" outlineLevel="0" collapsed="false">
      <c r="A355" s="2"/>
    </row>
    <row r="356" customFormat="false" ht="15.75" hidden="false" customHeight="false" outlineLevel="0" collapsed="false">
      <c r="A356" s="2"/>
    </row>
    <row r="357" customFormat="false" ht="15.75" hidden="false" customHeight="false" outlineLevel="0" collapsed="false">
      <c r="A357" s="2"/>
    </row>
    <row r="358" customFormat="false" ht="15.75" hidden="false" customHeight="false" outlineLevel="0" collapsed="false">
      <c r="A358" s="2"/>
    </row>
    <row r="359" customFormat="false" ht="15.75" hidden="false" customHeight="false" outlineLevel="0" collapsed="false">
      <c r="A359" s="2"/>
    </row>
    <row r="360" customFormat="false" ht="15.75" hidden="false" customHeight="false" outlineLevel="0" collapsed="false">
      <c r="A360" s="2"/>
    </row>
    <row r="361" customFormat="false" ht="15.75" hidden="false" customHeight="false" outlineLevel="0" collapsed="false">
      <c r="A361" s="2"/>
    </row>
    <row r="362" customFormat="false" ht="15.75" hidden="false" customHeight="false" outlineLevel="0" collapsed="false">
      <c r="A362" s="2"/>
    </row>
    <row r="363" customFormat="false" ht="15.75" hidden="false" customHeight="false" outlineLevel="0" collapsed="false">
      <c r="A363" s="2"/>
    </row>
    <row r="364" customFormat="false" ht="15.75" hidden="false" customHeight="false" outlineLevel="0" collapsed="false">
      <c r="A364" s="2"/>
    </row>
    <row r="365" customFormat="false" ht="15.75" hidden="false" customHeight="false" outlineLevel="0" collapsed="false">
      <c r="A365" s="2"/>
    </row>
    <row r="366" customFormat="false" ht="15.75" hidden="false" customHeight="false" outlineLevel="0" collapsed="false">
      <c r="A366" s="2"/>
    </row>
    <row r="367" customFormat="false" ht="15.75" hidden="false" customHeight="false" outlineLevel="0" collapsed="false">
      <c r="A367" s="2"/>
    </row>
    <row r="368" customFormat="false" ht="15.75" hidden="false" customHeight="false" outlineLevel="0" collapsed="false">
      <c r="A368" s="2"/>
    </row>
    <row r="369" customFormat="false" ht="15.75" hidden="false" customHeight="false" outlineLevel="0" collapsed="false">
      <c r="A369" s="2"/>
    </row>
    <row r="370" customFormat="false" ht="15.75" hidden="false" customHeight="false" outlineLevel="0" collapsed="false">
      <c r="A370" s="2"/>
    </row>
    <row r="371" customFormat="false" ht="15.75" hidden="false" customHeight="false" outlineLevel="0" collapsed="false">
      <c r="A371" s="2"/>
    </row>
    <row r="372" customFormat="false" ht="15.75" hidden="false" customHeight="false" outlineLevel="0" collapsed="false">
      <c r="A372" s="2"/>
    </row>
    <row r="373" customFormat="false" ht="15.75" hidden="false" customHeight="false" outlineLevel="0" collapsed="false">
      <c r="A373" s="2"/>
    </row>
    <row r="374" customFormat="false" ht="15.75" hidden="false" customHeight="false" outlineLevel="0" collapsed="false">
      <c r="A374" s="2"/>
    </row>
    <row r="375" customFormat="false" ht="15.75" hidden="false" customHeight="false" outlineLevel="0" collapsed="false">
      <c r="A375" s="2"/>
    </row>
    <row r="376" customFormat="false" ht="15.75" hidden="false" customHeight="false" outlineLevel="0" collapsed="false">
      <c r="A376" s="2"/>
    </row>
    <row r="377" customFormat="false" ht="15.75" hidden="false" customHeight="false" outlineLevel="0" collapsed="false">
      <c r="A377" s="2"/>
    </row>
    <row r="378" customFormat="false" ht="15.75" hidden="false" customHeight="false" outlineLevel="0" collapsed="false">
      <c r="A378" s="2"/>
    </row>
    <row r="379" customFormat="false" ht="15.75" hidden="false" customHeight="false" outlineLevel="0" collapsed="false">
      <c r="A379" s="2"/>
    </row>
    <row r="380" customFormat="false" ht="15.75" hidden="false" customHeight="false" outlineLevel="0" collapsed="false">
      <c r="A380" s="2"/>
    </row>
    <row r="381" customFormat="false" ht="15.75" hidden="false" customHeight="false" outlineLevel="0" collapsed="false">
      <c r="A381" s="2"/>
    </row>
    <row r="382" customFormat="false" ht="15.75" hidden="false" customHeight="false" outlineLevel="0" collapsed="false">
      <c r="A382" s="2"/>
    </row>
    <row r="383" customFormat="false" ht="15.75" hidden="false" customHeight="false" outlineLevel="0" collapsed="false">
      <c r="A383" s="2"/>
    </row>
    <row r="384" customFormat="false" ht="15.75" hidden="false" customHeight="false" outlineLevel="0" collapsed="false">
      <c r="A384" s="2"/>
    </row>
    <row r="385" customFormat="false" ht="15.75" hidden="false" customHeight="false" outlineLevel="0" collapsed="false">
      <c r="A385" s="2"/>
    </row>
    <row r="386" customFormat="false" ht="15.75" hidden="false" customHeight="false" outlineLevel="0" collapsed="false">
      <c r="A386" s="2"/>
    </row>
    <row r="387" customFormat="false" ht="15.75" hidden="false" customHeight="false" outlineLevel="0" collapsed="false">
      <c r="A387" s="2"/>
    </row>
    <row r="388" customFormat="false" ht="15.75" hidden="false" customHeight="false" outlineLevel="0" collapsed="false">
      <c r="A388" s="2"/>
    </row>
    <row r="389" customFormat="false" ht="15.75" hidden="false" customHeight="false" outlineLevel="0" collapsed="false">
      <c r="A389" s="2"/>
    </row>
    <row r="390" customFormat="false" ht="15.75" hidden="false" customHeight="false" outlineLevel="0" collapsed="false">
      <c r="A390" s="2"/>
    </row>
    <row r="391" customFormat="false" ht="15.75" hidden="false" customHeight="false" outlineLevel="0" collapsed="false">
      <c r="A391" s="2"/>
    </row>
    <row r="392" customFormat="false" ht="15.75" hidden="false" customHeight="false" outlineLevel="0" collapsed="false">
      <c r="A392" s="2"/>
    </row>
    <row r="393" customFormat="false" ht="15.75" hidden="false" customHeight="false" outlineLevel="0" collapsed="false">
      <c r="A393" s="2"/>
    </row>
    <row r="394" customFormat="false" ht="15.75" hidden="false" customHeight="false" outlineLevel="0" collapsed="false">
      <c r="A394" s="2"/>
    </row>
    <row r="395" customFormat="false" ht="15.75" hidden="false" customHeight="false" outlineLevel="0" collapsed="false">
      <c r="A395" s="2"/>
    </row>
    <row r="396" customFormat="false" ht="15.75" hidden="false" customHeight="false" outlineLevel="0" collapsed="false">
      <c r="A396" s="2"/>
    </row>
    <row r="397" customFormat="false" ht="15.75" hidden="false" customHeight="false" outlineLevel="0" collapsed="false">
      <c r="A397" s="2"/>
    </row>
    <row r="398" customFormat="false" ht="15.75" hidden="false" customHeight="false" outlineLevel="0" collapsed="false">
      <c r="A398" s="2"/>
    </row>
    <row r="399" customFormat="false" ht="15.75" hidden="false" customHeight="false" outlineLevel="0" collapsed="false">
      <c r="A399" s="2"/>
    </row>
    <row r="400" customFormat="false" ht="15.75" hidden="false" customHeight="false" outlineLevel="0" collapsed="false">
      <c r="A400" s="2"/>
    </row>
    <row r="401" customFormat="false" ht="15.75" hidden="false" customHeight="false" outlineLevel="0" collapsed="false">
      <c r="A401" s="2"/>
    </row>
    <row r="402" customFormat="false" ht="15.75" hidden="false" customHeight="false" outlineLevel="0" collapsed="false">
      <c r="A402" s="2"/>
    </row>
    <row r="403" customFormat="false" ht="15.75" hidden="false" customHeight="false" outlineLevel="0" collapsed="false">
      <c r="A403" s="2"/>
    </row>
    <row r="404" customFormat="false" ht="15.75" hidden="false" customHeight="false" outlineLevel="0" collapsed="false">
      <c r="A404" s="2"/>
    </row>
    <row r="405" customFormat="false" ht="15.75" hidden="false" customHeight="false" outlineLevel="0" collapsed="false">
      <c r="A405" s="2"/>
    </row>
    <row r="406" customFormat="false" ht="15.75" hidden="false" customHeight="false" outlineLevel="0" collapsed="false">
      <c r="A406" s="2"/>
    </row>
    <row r="407" customFormat="false" ht="15.75" hidden="false" customHeight="false" outlineLevel="0" collapsed="false">
      <c r="A407" s="2"/>
    </row>
    <row r="408" customFormat="false" ht="15.75" hidden="false" customHeight="false" outlineLevel="0" collapsed="false">
      <c r="A408" s="2"/>
    </row>
    <row r="409" customFormat="false" ht="15.75" hidden="false" customHeight="false" outlineLevel="0" collapsed="false">
      <c r="A409" s="2"/>
    </row>
    <row r="410" customFormat="false" ht="15.75" hidden="false" customHeight="false" outlineLevel="0" collapsed="false">
      <c r="A410" s="2"/>
    </row>
    <row r="411" customFormat="false" ht="15.75" hidden="false" customHeight="false" outlineLevel="0" collapsed="false">
      <c r="A411" s="2"/>
    </row>
    <row r="412" customFormat="false" ht="15.75" hidden="false" customHeight="false" outlineLevel="0" collapsed="false">
      <c r="A412" s="2"/>
    </row>
    <row r="413" customFormat="false" ht="15.75" hidden="false" customHeight="false" outlineLevel="0" collapsed="false">
      <c r="A413" s="2"/>
    </row>
    <row r="414" customFormat="false" ht="15.75" hidden="false" customHeight="false" outlineLevel="0" collapsed="false">
      <c r="A414" s="2"/>
    </row>
    <row r="415" customFormat="false" ht="15.75" hidden="false" customHeight="false" outlineLevel="0" collapsed="false">
      <c r="A415" s="2"/>
    </row>
    <row r="416" customFormat="false" ht="15.75" hidden="false" customHeight="false" outlineLevel="0" collapsed="false">
      <c r="A416" s="2"/>
    </row>
    <row r="417" customFormat="false" ht="15.75" hidden="false" customHeight="false" outlineLevel="0" collapsed="false">
      <c r="A417" s="2"/>
    </row>
    <row r="418" customFormat="false" ht="15.75" hidden="false" customHeight="false" outlineLevel="0" collapsed="false">
      <c r="A418" s="2"/>
    </row>
    <row r="419" customFormat="false" ht="15.75" hidden="false" customHeight="false" outlineLevel="0" collapsed="false">
      <c r="A419" s="2"/>
    </row>
    <row r="420" customFormat="false" ht="15.75" hidden="false" customHeight="false" outlineLevel="0" collapsed="false">
      <c r="A420" s="2"/>
    </row>
    <row r="421" customFormat="false" ht="15.75" hidden="false" customHeight="false" outlineLevel="0" collapsed="false">
      <c r="A421" s="2"/>
    </row>
    <row r="422" customFormat="false" ht="15.75" hidden="false" customHeight="false" outlineLevel="0" collapsed="false">
      <c r="A422" s="2"/>
    </row>
    <row r="423" customFormat="false" ht="15.75" hidden="false" customHeight="false" outlineLevel="0" collapsed="false">
      <c r="A423" s="2"/>
    </row>
    <row r="424" customFormat="false" ht="15.75" hidden="false" customHeight="false" outlineLevel="0" collapsed="false">
      <c r="A424" s="2"/>
    </row>
    <row r="425" customFormat="false" ht="15.75" hidden="false" customHeight="false" outlineLevel="0" collapsed="false">
      <c r="A425" s="2"/>
    </row>
    <row r="426" customFormat="false" ht="15.75" hidden="false" customHeight="false" outlineLevel="0" collapsed="false">
      <c r="A426" s="2"/>
    </row>
    <row r="427" customFormat="false" ht="15.75" hidden="false" customHeight="false" outlineLevel="0" collapsed="false">
      <c r="A427" s="2"/>
    </row>
    <row r="428" customFormat="false" ht="15.75" hidden="false" customHeight="false" outlineLevel="0" collapsed="false">
      <c r="A428" s="2"/>
    </row>
    <row r="429" customFormat="false" ht="15.75" hidden="false" customHeight="false" outlineLevel="0" collapsed="false">
      <c r="A429" s="2"/>
    </row>
    <row r="430" customFormat="false" ht="15.75" hidden="false" customHeight="false" outlineLevel="0" collapsed="false">
      <c r="A430" s="2"/>
    </row>
    <row r="431" customFormat="false" ht="15.75" hidden="false" customHeight="false" outlineLevel="0" collapsed="false">
      <c r="A431" s="2"/>
    </row>
    <row r="432" customFormat="false" ht="15.75" hidden="false" customHeight="false" outlineLevel="0" collapsed="false">
      <c r="A432" s="2"/>
    </row>
    <row r="433" customFormat="false" ht="15.75" hidden="false" customHeight="false" outlineLevel="0" collapsed="false">
      <c r="A433" s="2"/>
    </row>
    <row r="434" customFormat="false" ht="15.75" hidden="false" customHeight="false" outlineLevel="0" collapsed="false">
      <c r="A434" s="2"/>
    </row>
    <row r="435" customFormat="false" ht="15.75" hidden="false" customHeight="false" outlineLevel="0" collapsed="false">
      <c r="A435" s="2"/>
    </row>
    <row r="436" customFormat="false" ht="15.75" hidden="false" customHeight="false" outlineLevel="0" collapsed="false">
      <c r="A436" s="2"/>
    </row>
    <row r="437" customFormat="false" ht="15.75" hidden="false" customHeight="false" outlineLevel="0" collapsed="false">
      <c r="A437" s="2"/>
    </row>
    <row r="438" customFormat="false" ht="15.75" hidden="false" customHeight="false" outlineLevel="0" collapsed="false">
      <c r="A438" s="2"/>
    </row>
    <row r="439" customFormat="false" ht="15.75" hidden="false" customHeight="false" outlineLevel="0" collapsed="false">
      <c r="A439" s="2"/>
    </row>
    <row r="440" customFormat="false" ht="15.75" hidden="false" customHeight="false" outlineLevel="0" collapsed="false">
      <c r="A440" s="2"/>
    </row>
    <row r="441" customFormat="false" ht="15.75" hidden="false" customHeight="false" outlineLevel="0" collapsed="false">
      <c r="A441" s="2"/>
    </row>
    <row r="442" customFormat="false" ht="15.75" hidden="false" customHeight="false" outlineLevel="0" collapsed="false">
      <c r="A442" s="2"/>
    </row>
    <row r="443" customFormat="false" ht="15.75" hidden="false" customHeight="false" outlineLevel="0" collapsed="false">
      <c r="A443" s="2"/>
    </row>
    <row r="444" customFormat="false" ht="15.75" hidden="false" customHeight="false" outlineLevel="0" collapsed="false">
      <c r="A444" s="2"/>
    </row>
    <row r="445" customFormat="false" ht="15.75" hidden="false" customHeight="false" outlineLevel="0" collapsed="false">
      <c r="A445" s="2"/>
    </row>
    <row r="446" customFormat="false" ht="15.75" hidden="false" customHeight="false" outlineLevel="0" collapsed="false">
      <c r="A446" s="2"/>
    </row>
    <row r="447" customFormat="false" ht="15.75" hidden="false" customHeight="false" outlineLevel="0" collapsed="false">
      <c r="A447" s="2"/>
    </row>
    <row r="448" customFormat="false" ht="15.75" hidden="false" customHeight="false" outlineLevel="0" collapsed="false">
      <c r="A448" s="2"/>
    </row>
    <row r="449" customFormat="false" ht="15.75" hidden="false" customHeight="false" outlineLevel="0" collapsed="false">
      <c r="A449" s="2"/>
    </row>
    <row r="450" customFormat="false" ht="15.75" hidden="false" customHeight="false" outlineLevel="0" collapsed="false">
      <c r="A450" s="2"/>
    </row>
    <row r="451" customFormat="false" ht="15.75" hidden="false" customHeight="false" outlineLevel="0" collapsed="false">
      <c r="A451" s="2"/>
    </row>
    <row r="452" customFormat="false" ht="15.75" hidden="false" customHeight="false" outlineLevel="0" collapsed="false">
      <c r="A452" s="2"/>
    </row>
    <row r="453" customFormat="false" ht="15.75" hidden="false" customHeight="false" outlineLevel="0" collapsed="false">
      <c r="A453" s="2"/>
    </row>
    <row r="454" customFormat="false" ht="15.75" hidden="false" customHeight="false" outlineLevel="0" collapsed="false">
      <c r="A454" s="2"/>
    </row>
    <row r="455" customFormat="false" ht="15.75" hidden="false" customHeight="false" outlineLevel="0" collapsed="false">
      <c r="A455" s="2"/>
    </row>
    <row r="456" customFormat="false" ht="15.75" hidden="false" customHeight="false" outlineLevel="0" collapsed="false">
      <c r="A456" s="2"/>
    </row>
    <row r="457" customFormat="false" ht="15.75" hidden="false" customHeight="false" outlineLevel="0" collapsed="false">
      <c r="A457" s="2"/>
    </row>
    <row r="458" customFormat="false" ht="15.75" hidden="false" customHeight="false" outlineLevel="0" collapsed="false">
      <c r="A458" s="2"/>
    </row>
    <row r="459" customFormat="false" ht="15.75" hidden="false" customHeight="false" outlineLevel="0" collapsed="false">
      <c r="A459" s="2"/>
    </row>
    <row r="460" customFormat="false" ht="15.75" hidden="false" customHeight="false" outlineLevel="0" collapsed="false">
      <c r="A460" s="2"/>
    </row>
    <row r="461" customFormat="false" ht="15.75" hidden="false" customHeight="false" outlineLevel="0" collapsed="false">
      <c r="A461" s="2"/>
    </row>
    <row r="462" customFormat="false" ht="15.75" hidden="false" customHeight="false" outlineLevel="0" collapsed="false">
      <c r="A462" s="2"/>
    </row>
    <row r="463" customFormat="false" ht="15.75" hidden="false" customHeight="false" outlineLevel="0" collapsed="false">
      <c r="A463" s="2"/>
    </row>
    <row r="464" customFormat="false" ht="15.75" hidden="false" customHeight="false" outlineLevel="0" collapsed="false">
      <c r="A464" s="2"/>
    </row>
    <row r="465" customFormat="false" ht="15.75" hidden="false" customHeight="false" outlineLevel="0" collapsed="false">
      <c r="A465" s="2"/>
    </row>
    <row r="466" customFormat="false" ht="15.75" hidden="false" customHeight="false" outlineLevel="0" collapsed="false">
      <c r="A466" s="2"/>
    </row>
    <row r="467" customFormat="false" ht="15.75" hidden="false" customHeight="false" outlineLevel="0" collapsed="false">
      <c r="A467" s="2"/>
    </row>
    <row r="468" customFormat="false" ht="15.75" hidden="false" customHeight="false" outlineLevel="0" collapsed="false">
      <c r="A468" s="2"/>
    </row>
    <row r="469" customFormat="false" ht="15.75" hidden="false" customHeight="false" outlineLevel="0" collapsed="false">
      <c r="A469" s="2"/>
    </row>
    <row r="470" customFormat="false" ht="15.75" hidden="false" customHeight="false" outlineLevel="0" collapsed="false">
      <c r="A470" s="2"/>
    </row>
    <row r="471" customFormat="false" ht="15.75" hidden="false" customHeight="false" outlineLevel="0" collapsed="false">
      <c r="A471" s="2"/>
    </row>
    <row r="472" customFormat="false" ht="15.75" hidden="false" customHeight="false" outlineLevel="0" collapsed="false">
      <c r="A472" s="2"/>
    </row>
    <row r="473" customFormat="false" ht="15.75" hidden="false" customHeight="false" outlineLevel="0" collapsed="false">
      <c r="A473" s="2"/>
    </row>
    <row r="474" customFormat="false" ht="15.75" hidden="false" customHeight="false" outlineLevel="0" collapsed="false">
      <c r="A474" s="2"/>
    </row>
    <row r="475" customFormat="false" ht="15.75" hidden="false" customHeight="false" outlineLevel="0" collapsed="false">
      <c r="A475" s="2"/>
    </row>
    <row r="476" customFormat="false" ht="15.75" hidden="false" customHeight="false" outlineLevel="0" collapsed="false">
      <c r="A476" s="2"/>
    </row>
    <row r="477" customFormat="false" ht="15.75" hidden="false" customHeight="false" outlineLevel="0" collapsed="false">
      <c r="A477" s="2"/>
    </row>
    <row r="478" customFormat="false" ht="15.75" hidden="false" customHeight="false" outlineLevel="0" collapsed="false">
      <c r="A478" s="2"/>
    </row>
    <row r="479" customFormat="false" ht="15.75" hidden="false" customHeight="false" outlineLevel="0" collapsed="false">
      <c r="A479" s="2"/>
    </row>
    <row r="480" customFormat="false" ht="15.75" hidden="false" customHeight="false" outlineLevel="0" collapsed="false">
      <c r="A480" s="2"/>
    </row>
    <row r="481" customFormat="false" ht="15.75" hidden="false" customHeight="false" outlineLevel="0" collapsed="false">
      <c r="A481" s="2"/>
    </row>
    <row r="482" customFormat="false" ht="15.75" hidden="false" customHeight="false" outlineLevel="0" collapsed="false">
      <c r="A482" s="2"/>
    </row>
    <row r="483" customFormat="false" ht="15.75" hidden="false" customHeight="false" outlineLevel="0" collapsed="false">
      <c r="A483" s="2"/>
    </row>
    <row r="484" customFormat="false" ht="15.75" hidden="false" customHeight="false" outlineLevel="0" collapsed="false">
      <c r="A484" s="2"/>
    </row>
    <row r="485" customFormat="false" ht="15.75" hidden="false" customHeight="false" outlineLevel="0" collapsed="false">
      <c r="A485" s="2"/>
    </row>
    <row r="486" customFormat="false" ht="15.75" hidden="false" customHeight="false" outlineLevel="0" collapsed="false">
      <c r="A486" s="2"/>
    </row>
    <row r="487" customFormat="false" ht="15.75" hidden="false" customHeight="false" outlineLevel="0" collapsed="false">
      <c r="A487" s="2"/>
    </row>
    <row r="488" customFormat="false" ht="15.75" hidden="false" customHeight="false" outlineLevel="0" collapsed="false">
      <c r="A488" s="2"/>
    </row>
    <row r="489" customFormat="false" ht="15.75" hidden="false" customHeight="false" outlineLevel="0" collapsed="false">
      <c r="A489" s="2"/>
    </row>
    <row r="490" customFormat="false" ht="15.75" hidden="false" customHeight="false" outlineLevel="0" collapsed="false">
      <c r="A490" s="2"/>
    </row>
    <row r="491" customFormat="false" ht="15.75" hidden="false" customHeight="false" outlineLevel="0" collapsed="false">
      <c r="A491" s="2"/>
    </row>
    <row r="492" customFormat="false" ht="15.75" hidden="false" customHeight="false" outlineLevel="0" collapsed="false">
      <c r="A492" s="2"/>
    </row>
    <row r="493" customFormat="false" ht="15.75" hidden="false" customHeight="false" outlineLevel="0" collapsed="false">
      <c r="A493" s="2"/>
    </row>
    <row r="494" customFormat="false" ht="15.75" hidden="false" customHeight="false" outlineLevel="0" collapsed="false">
      <c r="A494" s="2"/>
    </row>
    <row r="495" customFormat="false" ht="15.75" hidden="false" customHeight="false" outlineLevel="0" collapsed="false">
      <c r="A495" s="2"/>
    </row>
    <row r="496" customFormat="false" ht="15.75" hidden="false" customHeight="false" outlineLevel="0" collapsed="false">
      <c r="A496" s="2"/>
    </row>
    <row r="497" customFormat="false" ht="15.75" hidden="false" customHeight="false" outlineLevel="0" collapsed="false">
      <c r="A497" s="2"/>
    </row>
    <row r="498" customFormat="false" ht="15.75" hidden="false" customHeight="false" outlineLevel="0" collapsed="false">
      <c r="A498" s="2"/>
    </row>
    <row r="499" customFormat="false" ht="15.75" hidden="false" customHeight="false" outlineLevel="0" collapsed="false">
      <c r="A499" s="2"/>
    </row>
    <row r="500" customFormat="false" ht="15.75" hidden="false" customHeight="false" outlineLevel="0" collapsed="false">
      <c r="A500" s="2"/>
    </row>
    <row r="501" customFormat="false" ht="15.75" hidden="false" customHeight="false" outlineLevel="0" collapsed="false">
      <c r="A501" s="2"/>
    </row>
    <row r="502" customFormat="false" ht="15.75" hidden="false" customHeight="false" outlineLevel="0" collapsed="false">
      <c r="A502" s="2"/>
    </row>
    <row r="503" customFormat="false" ht="15.75" hidden="false" customHeight="false" outlineLevel="0" collapsed="false">
      <c r="A503" s="2"/>
    </row>
    <row r="504" customFormat="false" ht="15.75" hidden="false" customHeight="false" outlineLevel="0" collapsed="false">
      <c r="A504" s="2"/>
    </row>
    <row r="505" customFormat="false" ht="15.75" hidden="false" customHeight="false" outlineLevel="0" collapsed="false">
      <c r="A505" s="2"/>
    </row>
    <row r="506" customFormat="false" ht="15.75" hidden="false" customHeight="false" outlineLevel="0" collapsed="false">
      <c r="A506" s="2"/>
    </row>
    <row r="507" customFormat="false" ht="15.75" hidden="false" customHeight="false" outlineLevel="0" collapsed="false">
      <c r="A507" s="2"/>
    </row>
    <row r="508" customFormat="false" ht="15.75" hidden="false" customHeight="false" outlineLevel="0" collapsed="false">
      <c r="A508" s="2"/>
    </row>
    <row r="509" customFormat="false" ht="15.75" hidden="false" customHeight="false" outlineLevel="0" collapsed="false">
      <c r="A509" s="2"/>
    </row>
    <row r="510" customFormat="false" ht="15.75" hidden="false" customHeight="false" outlineLevel="0" collapsed="false">
      <c r="A510" s="2"/>
    </row>
    <row r="511" customFormat="false" ht="15.75" hidden="false" customHeight="false" outlineLevel="0" collapsed="false">
      <c r="A511" s="2"/>
    </row>
    <row r="512" customFormat="false" ht="15.75" hidden="false" customHeight="false" outlineLevel="0" collapsed="false">
      <c r="A512" s="2"/>
    </row>
    <row r="513" customFormat="false" ht="15.75" hidden="false" customHeight="false" outlineLevel="0" collapsed="false">
      <c r="A513" s="2"/>
    </row>
    <row r="514" customFormat="false" ht="15.75" hidden="false" customHeight="false" outlineLevel="0" collapsed="false">
      <c r="A514" s="2"/>
    </row>
    <row r="515" customFormat="false" ht="15.75" hidden="false" customHeight="false" outlineLevel="0" collapsed="false">
      <c r="A515" s="2"/>
    </row>
    <row r="516" customFormat="false" ht="15.75" hidden="false" customHeight="false" outlineLevel="0" collapsed="false">
      <c r="A516" s="2"/>
    </row>
    <row r="517" customFormat="false" ht="15.75" hidden="false" customHeight="false" outlineLevel="0" collapsed="false">
      <c r="A517" s="2"/>
    </row>
    <row r="518" customFormat="false" ht="15.75" hidden="false" customHeight="false" outlineLevel="0" collapsed="false">
      <c r="A518" s="2"/>
    </row>
    <row r="519" customFormat="false" ht="15.75" hidden="false" customHeight="false" outlineLevel="0" collapsed="false">
      <c r="A519" s="2"/>
    </row>
    <row r="520" customFormat="false" ht="15.75" hidden="false" customHeight="false" outlineLevel="0" collapsed="false">
      <c r="A520" s="2"/>
    </row>
    <row r="521" customFormat="false" ht="15.75" hidden="false" customHeight="false" outlineLevel="0" collapsed="false">
      <c r="A521" s="2"/>
    </row>
    <row r="522" customFormat="false" ht="15.75" hidden="false" customHeight="false" outlineLevel="0" collapsed="false">
      <c r="A522" s="2"/>
    </row>
    <row r="523" customFormat="false" ht="15.75" hidden="false" customHeight="false" outlineLevel="0" collapsed="false">
      <c r="A523" s="2"/>
    </row>
    <row r="524" customFormat="false" ht="15.75" hidden="false" customHeight="false" outlineLevel="0" collapsed="false">
      <c r="A524" s="2"/>
    </row>
    <row r="525" customFormat="false" ht="15.75" hidden="false" customHeight="false" outlineLevel="0" collapsed="false">
      <c r="A525" s="2"/>
    </row>
    <row r="526" customFormat="false" ht="15.75" hidden="false" customHeight="false" outlineLevel="0" collapsed="false">
      <c r="A526" s="2"/>
    </row>
    <row r="527" customFormat="false" ht="15.75" hidden="false" customHeight="false" outlineLevel="0" collapsed="false">
      <c r="A527" s="2"/>
    </row>
    <row r="528" customFormat="false" ht="15.75" hidden="false" customHeight="false" outlineLevel="0" collapsed="false">
      <c r="A528" s="2"/>
    </row>
    <row r="529" customFormat="false" ht="15.75" hidden="false" customHeight="false" outlineLevel="0" collapsed="false">
      <c r="A529" s="2"/>
    </row>
    <row r="530" customFormat="false" ht="15.75" hidden="false" customHeight="false" outlineLevel="0" collapsed="false">
      <c r="A530" s="2"/>
    </row>
    <row r="531" customFormat="false" ht="15.75" hidden="false" customHeight="false" outlineLevel="0" collapsed="false">
      <c r="A531" s="2"/>
    </row>
    <row r="532" customFormat="false" ht="15.75" hidden="false" customHeight="false" outlineLevel="0" collapsed="false">
      <c r="A532" s="2"/>
    </row>
    <row r="533" customFormat="false" ht="15.75" hidden="false" customHeight="false" outlineLevel="0" collapsed="false">
      <c r="A533" s="2"/>
    </row>
    <row r="534" customFormat="false" ht="15.75" hidden="false" customHeight="false" outlineLevel="0" collapsed="false">
      <c r="A534" s="2"/>
    </row>
    <row r="535" customFormat="false" ht="15.75" hidden="false" customHeight="false" outlineLevel="0" collapsed="false">
      <c r="A535" s="2"/>
    </row>
    <row r="536" customFormat="false" ht="15.75" hidden="false" customHeight="false" outlineLevel="0" collapsed="false">
      <c r="A536" s="2"/>
    </row>
    <row r="537" customFormat="false" ht="15.75" hidden="false" customHeight="false" outlineLevel="0" collapsed="false">
      <c r="A537" s="2"/>
    </row>
    <row r="538" customFormat="false" ht="15.75" hidden="false" customHeight="false" outlineLevel="0" collapsed="false">
      <c r="A538" s="2"/>
    </row>
    <row r="539" customFormat="false" ht="15.75" hidden="false" customHeight="false" outlineLevel="0" collapsed="false">
      <c r="A539" s="2"/>
    </row>
    <row r="540" customFormat="false" ht="15.75" hidden="false" customHeight="false" outlineLevel="0" collapsed="false">
      <c r="A540" s="2"/>
    </row>
    <row r="541" customFormat="false" ht="15.75" hidden="false" customHeight="false" outlineLevel="0" collapsed="false">
      <c r="A541" s="2"/>
    </row>
    <row r="542" customFormat="false" ht="15.75" hidden="false" customHeight="false" outlineLevel="0" collapsed="false">
      <c r="A542" s="2"/>
    </row>
    <row r="543" customFormat="false" ht="15.75" hidden="false" customHeight="false" outlineLevel="0" collapsed="false">
      <c r="A543" s="2"/>
    </row>
    <row r="544" customFormat="false" ht="15.75" hidden="false" customHeight="false" outlineLevel="0" collapsed="false">
      <c r="A544" s="2"/>
    </row>
    <row r="545" customFormat="false" ht="15.75" hidden="false" customHeight="false" outlineLevel="0" collapsed="false">
      <c r="A545" s="2"/>
    </row>
    <row r="546" customFormat="false" ht="15.75" hidden="false" customHeight="false" outlineLevel="0" collapsed="false">
      <c r="A546" s="2"/>
    </row>
    <row r="547" customFormat="false" ht="15.75" hidden="false" customHeight="false" outlineLevel="0" collapsed="false">
      <c r="A547" s="2"/>
    </row>
    <row r="548" customFormat="false" ht="15.75" hidden="false" customHeight="false" outlineLevel="0" collapsed="false">
      <c r="A548" s="2"/>
    </row>
    <row r="549" customFormat="false" ht="15.75" hidden="false" customHeight="false" outlineLevel="0" collapsed="false">
      <c r="A549" s="2"/>
    </row>
    <row r="550" customFormat="false" ht="15.75" hidden="false" customHeight="false" outlineLevel="0" collapsed="false">
      <c r="A550" s="2"/>
    </row>
    <row r="551" customFormat="false" ht="15.75" hidden="false" customHeight="false" outlineLevel="0" collapsed="false">
      <c r="A551" s="2"/>
    </row>
    <row r="552" customFormat="false" ht="15.75" hidden="false" customHeight="false" outlineLevel="0" collapsed="false">
      <c r="A552" s="2"/>
    </row>
    <row r="553" customFormat="false" ht="15.75" hidden="false" customHeight="false" outlineLevel="0" collapsed="false">
      <c r="A553" s="2"/>
    </row>
    <row r="554" customFormat="false" ht="15.75" hidden="false" customHeight="false" outlineLevel="0" collapsed="false">
      <c r="A554" s="2"/>
    </row>
    <row r="555" customFormat="false" ht="15.75" hidden="false" customHeight="false" outlineLevel="0" collapsed="false">
      <c r="A555" s="2"/>
    </row>
    <row r="556" customFormat="false" ht="15.75" hidden="false" customHeight="false" outlineLevel="0" collapsed="false">
      <c r="A556" s="2"/>
    </row>
    <row r="557" customFormat="false" ht="15.75" hidden="false" customHeight="false" outlineLevel="0" collapsed="false">
      <c r="A557" s="2"/>
    </row>
    <row r="558" customFormat="false" ht="15.75" hidden="false" customHeight="false" outlineLevel="0" collapsed="false">
      <c r="A558" s="2"/>
    </row>
    <row r="559" customFormat="false" ht="15.75" hidden="false" customHeight="false" outlineLevel="0" collapsed="false">
      <c r="A559" s="2"/>
    </row>
    <row r="560" customFormat="false" ht="15.75" hidden="false" customHeight="false" outlineLevel="0" collapsed="false">
      <c r="A560" s="2"/>
    </row>
    <row r="561" customFormat="false" ht="15.75" hidden="false" customHeight="false" outlineLevel="0" collapsed="false">
      <c r="A561" s="2"/>
    </row>
    <row r="562" customFormat="false" ht="15.75" hidden="false" customHeight="false" outlineLevel="0" collapsed="false">
      <c r="A562" s="2"/>
    </row>
    <row r="563" customFormat="false" ht="15.75" hidden="false" customHeight="false" outlineLevel="0" collapsed="false">
      <c r="A563" s="2"/>
    </row>
    <row r="564" customFormat="false" ht="15.75" hidden="false" customHeight="false" outlineLevel="0" collapsed="false">
      <c r="A564" s="2"/>
    </row>
    <row r="565" customFormat="false" ht="15.75" hidden="false" customHeight="false" outlineLevel="0" collapsed="false">
      <c r="A565" s="2"/>
    </row>
    <row r="566" customFormat="false" ht="15.75" hidden="false" customHeight="false" outlineLevel="0" collapsed="false">
      <c r="A566" s="2"/>
    </row>
    <row r="567" customFormat="false" ht="15.75" hidden="false" customHeight="false" outlineLevel="0" collapsed="false">
      <c r="A567" s="2"/>
    </row>
    <row r="568" customFormat="false" ht="15.75" hidden="false" customHeight="false" outlineLevel="0" collapsed="false">
      <c r="A568" s="2"/>
    </row>
    <row r="569" customFormat="false" ht="15.75" hidden="false" customHeight="false" outlineLevel="0" collapsed="false">
      <c r="A569" s="2"/>
    </row>
    <row r="570" customFormat="false" ht="15.75" hidden="false" customHeight="false" outlineLevel="0" collapsed="false">
      <c r="A570" s="2"/>
    </row>
    <row r="571" customFormat="false" ht="15.75" hidden="false" customHeight="false" outlineLevel="0" collapsed="false">
      <c r="A571" s="2"/>
    </row>
    <row r="572" customFormat="false" ht="15.75" hidden="false" customHeight="false" outlineLevel="0" collapsed="false">
      <c r="A572" s="2"/>
    </row>
    <row r="573" customFormat="false" ht="15.75" hidden="false" customHeight="false" outlineLevel="0" collapsed="false">
      <c r="A573" s="2"/>
    </row>
    <row r="574" customFormat="false" ht="15.75" hidden="false" customHeight="false" outlineLevel="0" collapsed="false">
      <c r="A574" s="2"/>
    </row>
    <row r="575" customFormat="false" ht="15.75" hidden="false" customHeight="false" outlineLevel="0" collapsed="false">
      <c r="A575" s="2"/>
    </row>
    <row r="576" customFormat="false" ht="15.75" hidden="false" customHeight="false" outlineLevel="0" collapsed="false">
      <c r="A576" s="2"/>
    </row>
    <row r="577" customFormat="false" ht="15.75" hidden="false" customHeight="false" outlineLevel="0" collapsed="false">
      <c r="A577" s="2"/>
    </row>
    <row r="578" customFormat="false" ht="15.75" hidden="false" customHeight="false" outlineLevel="0" collapsed="false">
      <c r="A578" s="2"/>
    </row>
    <row r="579" customFormat="false" ht="15.75" hidden="false" customHeight="false" outlineLevel="0" collapsed="false">
      <c r="A579" s="2"/>
    </row>
    <row r="580" customFormat="false" ht="15.75" hidden="false" customHeight="false" outlineLevel="0" collapsed="false">
      <c r="A580" s="2"/>
    </row>
    <row r="581" customFormat="false" ht="15.75" hidden="false" customHeight="false" outlineLevel="0" collapsed="false">
      <c r="A581" s="2"/>
    </row>
    <row r="582" customFormat="false" ht="15.75" hidden="false" customHeight="false" outlineLevel="0" collapsed="false">
      <c r="A582" s="2"/>
    </row>
    <row r="583" customFormat="false" ht="15.75" hidden="false" customHeight="false" outlineLevel="0" collapsed="false">
      <c r="A583" s="2"/>
    </row>
    <row r="584" customFormat="false" ht="15.75" hidden="false" customHeight="false" outlineLevel="0" collapsed="false">
      <c r="A584" s="2"/>
    </row>
    <row r="585" customFormat="false" ht="15.75" hidden="false" customHeight="false" outlineLevel="0" collapsed="false">
      <c r="A585" s="2"/>
    </row>
    <row r="586" customFormat="false" ht="15.75" hidden="false" customHeight="false" outlineLevel="0" collapsed="false">
      <c r="A586" s="2"/>
    </row>
    <row r="587" customFormat="false" ht="15.75" hidden="false" customHeight="false" outlineLevel="0" collapsed="false">
      <c r="A587" s="2"/>
    </row>
    <row r="588" customFormat="false" ht="15.75" hidden="false" customHeight="false" outlineLevel="0" collapsed="false">
      <c r="A588" s="2"/>
    </row>
    <row r="589" customFormat="false" ht="15.75" hidden="false" customHeight="false" outlineLevel="0" collapsed="false">
      <c r="A589" s="2"/>
    </row>
    <row r="590" customFormat="false" ht="15.75" hidden="false" customHeight="false" outlineLevel="0" collapsed="false">
      <c r="A590" s="2"/>
    </row>
    <row r="591" customFormat="false" ht="15.75" hidden="false" customHeight="false" outlineLevel="0" collapsed="false">
      <c r="A591" s="2"/>
    </row>
    <row r="592" customFormat="false" ht="15.75" hidden="false" customHeight="false" outlineLevel="0" collapsed="false">
      <c r="A592" s="2"/>
    </row>
    <row r="593" customFormat="false" ht="15.75" hidden="false" customHeight="false" outlineLevel="0" collapsed="false">
      <c r="A593" s="2"/>
    </row>
    <row r="594" customFormat="false" ht="15.75" hidden="false" customHeight="false" outlineLevel="0" collapsed="false">
      <c r="A594" s="2"/>
    </row>
    <row r="595" customFormat="false" ht="15.75" hidden="false" customHeight="false" outlineLevel="0" collapsed="false">
      <c r="A595" s="2"/>
    </row>
    <row r="596" customFormat="false" ht="15.75" hidden="false" customHeight="false" outlineLevel="0" collapsed="false">
      <c r="A596" s="2"/>
    </row>
    <row r="597" customFormat="false" ht="15.75" hidden="false" customHeight="false" outlineLevel="0" collapsed="false">
      <c r="A597" s="2"/>
    </row>
    <row r="598" customFormat="false" ht="15.75" hidden="false" customHeight="false" outlineLevel="0" collapsed="false">
      <c r="A598" s="2"/>
    </row>
    <row r="599" customFormat="false" ht="15.75" hidden="false" customHeight="false" outlineLevel="0" collapsed="false">
      <c r="A599" s="2"/>
    </row>
    <row r="600" customFormat="false" ht="15.75" hidden="false" customHeight="false" outlineLevel="0" collapsed="false">
      <c r="A600" s="2"/>
    </row>
    <row r="601" customFormat="false" ht="15.75" hidden="false" customHeight="false" outlineLevel="0" collapsed="false">
      <c r="A601" s="2"/>
    </row>
    <row r="602" customFormat="false" ht="15.75" hidden="false" customHeight="false" outlineLevel="0" collapsed="false">
      <c r="A602" s="2"/>
    </row>
    <row r="603" customFormat="false" ht="15.75" hidden="false" customHeight="false" outlineLevel="0" collapsed="false">
      <c r="A603" s="2"/>
    </row>
    <row r="604" customFormat="false" ht="15.75" hidden="false" customHeight="false" outlineLevel="0" collapsed="false">
      <c r="A604" s="2"/>
    </row>
    <row r="605" customFormat="false" ht="15.75" hidden="false" customHeight="false" outlineLevel="0" collapsed="false">
      <c r="A605" s="2"/>
    </row>
    <row r="606" customFormat="false" ht="15.75" hidden="false" customHeight="false" outlineLevel="0" collapsed="false">
      <c r="A606" s="2"/>
    </row>
    <row r="607" customFormat="false" ht="15.75" hidden="false" customHeight="false" outlineLevel="0" collapsed="false">
      <c r="A607" s="2"/>
    </row>
    <row r="608" customFormat="false" ht="15.75" hidden="false" customHeight="false" outlineLevel="0" collapsed="false">
      <c r="A608" s="2"/>
    </row>
    <row r="609" customFormat="false" ht="15.75" hidden="false" customHeight="false" outlineLevel="0" collapsed="false">
      <c r="A609" s="2"/>
    </row>
    <row r="610" customFormat="false" ht="15.75" hidden="false" customHeight="false" outlineLevel="0" collapsed="false">
      <c r="A610" s="2"/>
    </row>
    <row r="611" customFormat="false" ht="15.75" hidden="false" customHeight="false" outlineLevel="0" collapsed="false">
      <c r="A611" s="2"/>
    </row>
    <row r="612" customFormat="false" ht="15.75" hidden="false" customHeight="false" outlineLevel="0" collapsed="false">
      <c r="A612" s="2"/>
    </row>
    <row r="613" customFormat="false" ht="15.75" hidden="false" customHeight="false" outlineLevel="0" collapsed="false">
      <c r="A613" s="2"/>
    </row>
    <row r="614" customFormat="false" ht="15.75" hidden="false" customHeight="false" outlineLevel="0" collapsed="false">
      <c r="A614" s="2"/>
    </row>
    <row r="615" customFormat="false" ht="15.75" hidden="false" customHeight="false" outlineLevel="0" collapsed="false">
      <c r="A615" s="2"/>
    </row>
    <row r="616" customFormat="false" ht="15.75" hidden="false" customHeight="false" outlineLevel="0" collapsed="false">
      <c r="A616" s="2"/>
    </row>
    <row r="617" customFormat="false" ht="15.75" hidden="false" customHeight="false" outlineLevel="0" collapsed="false">
      <c r="A617" s="2"/>
    </row>
    <row r="618" customFormat="false" ht="15.75" hidden="false" customHeight="false" outlineLevel="0" collapsed="false">
      <c r="A618" s="2"/>
    </row>
    <row r="619" customFormat="false" ht="15.75" hidden="false" customHeight="false" outlineLevel="0" collapsed="false">
      <c r="A619" s="2"/>
    </row>
    <row r="620" customFormat="false" ht="15.75" hidden="false" customHeight="false" outlineLevel="0" collapsed="false">
      <c r="A620" s="2"/>
    </row>
    <row r="621" customFormat="false" ht="15.75" hidden="false" customHeight="false" outlineLevel="0" collapsed="false">
      <c r="A621" s="2"/>
    </row>
    <row r="622" customFormat="false" ht="15.75" hidden="false" customHeight="false" outlineLevel="0" collapsed="false">
      <c r="A622" s="2"/>
    </row>
    <row r="623" customFormat="false" ht="15.75" hidden="false" customHeight="false" outlineLevel="0" collapsed="false">
      <c r="A623" s="2"/>
    </row>
    <row r="624" customFormat="false" ht="15.75" hidden="false" customHeight="false" outlineLevel="0" collapsed="false">
      <c r="A624" s="2"/>
    </row>
    <row r="625" customFormat="false" ht="15.75" hidden="false" customHeight="false" outlineLevel="0" collapsed="false">
      <c r="A625" s="2"/>
    </row>
    <row r="626" customFormat="false" ht="15.75" hidden="false" customHeight="false" outlineLevel="0" collapsed="false">
      <c r="A626" s="2"/>
    </row>
    <row r="627" customFormat="false" ht="15.75" hidden="false" customHeight="false" outlineLevel="0" collapsed="false">
      <c r="A627" s="2"/>
    </row>
    <row r="628" customFormat="false" ht="15.75" hidden="false" customHeight="false" outlineLevel="0" collapsed="false">
      <c r="A628" s="2"/>
    </row>
    <row r="629" customFormat="false" ht="15.75" hidden="false" customHeight="false" outlineLevel="0" collapsed="false">
      <c r="A629" s="2"/>
    </row>
    <row r="630" customFormat="false" ht="15.75" hidden="false" customHeight="false" outlineLevel="0" collapsed="false">
      <c r="A630" s="2"/>
    </row>
    <row r="631" customFormat="false" ht="15.75" hidden="false" customHeight="false" outlineLevel="0" collapsed="false">
      <c r="A631" s="2"/>
    </row>
    <row r="632" customFormat="false" ht="15.75" hidden="false" customHeight="false" outlineLevel="0" collapsed="false">
      <c r="A632" s="2"/>
    </row>
    <row r="633" customFormat="false" ht="15.75" hidden="false" customHeight="false" outlineLevel="0" collapsed="false">
      <c r="A633" s="2"/>
    </row>
    <row r="634" customFormat="false" ht="15.75" hidden="false" customHeight="false" outlineLevel="0" collapsed="false">
      <c r="A634" s="2"/>
    </row>
    <row r="635" customFormat="false" ht="15.75" hidden="false" customHeight="false" outlineLevel="0" collapsed="false">
      <c r="A635" s="2"/>
    </row>
    <row r="636" customFormat="false" ht="15.75" hidden="false" customHeight="false" outlineLevel="0" collapsed="false">
      <c r="A636" s="2"/>
    </row>
    <row r="637" customFormat="false" ht="15.75" hidden="false" customHeight="false" outlineLevel="0" collapsed="false">
      <c r="A637" s="2"/>
    </row>
    <row r="638" customFormat="false" ht="15.75" hidden="false" customHeight="false" outlineLevel="0" collapsed="false">
      <c r="A638" s="2"/>
    </row>
    <row r="639" customFormat="false" ht="15.75" hidden="false" customHeight="false" outlineLevel="0" collapsed="false">
      <c r="A639" s="2"/>
    </row>
    <row r="640" customFormat="false" ht="15.75" hidden="false" customHeight="false" outlineLevel="0" collapsed="false">
      <c r="A640" s="2"/>
    </row>
    <row r="641" customFormat="false" ht="15.75" hidden="false" customHeight="false" outlineLevel="0" collapsed="false">
      <c r="A641" s="2"/>
    </row>
    <row r="642" customFormat="false" ht="15.75" hidden="false" customHeight="false" outlineLevel="0" collapsed="false">
      <c r="A642" s="2"/>
    </row>
    <row r="643" customFormat="false" ht="15.75" hidden="false" customHeight="false" outlineLevel="0" collapsed="false">
      <c r="A643" s="2"/>
    </row>
    <row r="644" customFormat="false" ht="15.75" hidden="false" customHeight="false" outlineLevel="0" collapsed="false">
      <c r="A644" s="2"/>
    </row>
    <row r="645" customFormat="false" ht="15.75" hidden="false" customHeight="false" outlineLevel="0" collapsed="false">
      <c r="A645" s="2"/>
    </row>
    <row r="646" customFormat="false" ht="15.75" hidden="false" customHeight="false" outlineLevel="0" collapsed="false">
      <c r="A646" s="2"/>
    </row>
    <row r="647" customFormat="false" ht="15.75" hidden="false" customHeight="false" outlineLevel="0" collapsed="false">
      <c r="A647" s="2"/>
    </row>
    <row r="648" customFormat="false" ht="15.75" hidden="false" customHeight="false" outlineLevel="0" collapsed="false">
      <c r="A648" s="2"/>
    </row>
    <row r="649" customFormat="false" ht="15.75" hidden="false" customHeight="false" outlineLevel="0" collapsed="false">
      <c r="A649" s="2"/>
    </row>
    <row r="650" customFormat="false" ht="15.75" hidden="false" customHeight="false" outlineLevel="0" collapsed="false">
      <c r="A650" s="2"/>
    </row>
    <row r="651" customFormat="false" ht="15.75" hidden="false" customHeight="false" outlineLevel="0" collapsed="false">
      <c r="A651" s="2"/>
    </row>
    <row r="652" customFormat="false" ht="15.75" hidden="false" customHeight="false" outlineLevel="0" collapsed="false">
      <c r="A652" s="2"/>
    </row>
    <row r="653" customFormat="false" ht="15.75" hidden="false" customHeight="false" outlineLevel="0" collapsed="false">
      <c r="A653" s="2"/>
    </row>
    <row r="654" customFormat="false" ht="15.75" hidden="false" customHeight="false" outlineLevel="0" collapsed="false">
      <c r="A654" s="2"/>
    </row>
    <row r="655" customFormat="false" ht="15.75" hidden="false" customHeight="false" outlineLevel="0" collapsed="false">
      <c r="A655" s="2"/>
    </row>
    <row r="656" customFormat="false" ht="15.75" hidden="false" customHeight="false" outlineLevel="0" collapsed="false">
      <c r="A656" s="2"/>
    </row>
    <row r="657" customFormat="false" ht="15.75" hidden="false" customHeight="false" outlineLevel="0" collapsed="false">
      <c r="A657" s="2"/>
    </row>
    <row r="658" customFormat="false" ht="15.75" hidden="false" customHeight="false" outlineLevel="0" collapsed="false">
      <c r="A658" s="2"/>
    </row>
    <row r="659" customFormat="false" ht="15.75" hidden="false" customHeight="false" outlineLevel="0" collapsed="false">
      <c r="A659" s="2"/>
    </row>
    <row r="660" customFormat="false" ht="15.75" hidden="false" customHeight="false" outlineLevel="0" collapsed="false">
      <c r="A660" s="2"/>
    </row>
    <row r="661" customFormat="false" ht="15.75" hidden="false" customHeight="false" outlineLevel="0" collapsed="false">
      <c r="A661" s="2"/>
    </row>
    <row r="662" customFormat="false" ht="15.75" hidden="false" customHeight="false" outlineLevel="0" collapsed="false">
      <c r="A662" s="2"/>
    </row>
    <row r="663" customFormat="false" ht="15.75" hidden="false" customHeight="false" outlineLevel="0" collapsed="false">
      <c r="A663" s="2"/>
    </row>
    <row r="664" customFormat="false" ht="15.75" hidden="false" customHeight="false" outlineLevel="0" collapsed="false">
      <c r="A664" s="2"/>
    </row>
    <row r="665" customFormat="false" ht="15.75" hidden="false" customHeight="false" outlineLevel="0" collapsed="false">
      <c r="A665" s="2"/>
    </row>
    <row r="666" customFormat="false" ht="15.75" hidden="false" customHeight="false" outlineLevel="0" collapsed="false">
      <c r="A666" s="2"/>
    </row>
    <row r="667" customFormat="false" ht="15.75" hidden="false" customHeight="false" outlineLevel="0" collapsed="false">
      <c r="A667" s="2"/>
    </row>
    <row r="668" customFormat="false" ht="15.75" hidden="false" customHeight="false" outlineLevel="0" collapsed="false">
      <c r="A668" s="2"/>
    </row>
    <row r="669" customFormat="false" ht="15.75" hidden="false" customHeight="false" outlineLevel="0" collapsed="false">
      <c r="A669" s="2"/>
    </row>
    <row r="670" customFormat="false" ht="15.75" hidden="false" customHeight="false" outlineLevel="0" collapsed="false">
      <c r="A670" s="2"/>
    </row>
    <row r="671" customFormat="false" ht="15.75" hidden="false" customHeight="false" outlineLevel="0" collapsed="false">
      <c r="A671" s="2"/>
    </row>
    <row r="672" customFormat="false" ht="15.75" hidden="false" customHeight="false" outlineLevel="0" collapsed="false">
      <c r="A672" s="2"/>
    </row>
    <row r="673" customFormat="false" ht="15.75" hidden="false" customHeight="false" outlineLevel="0" collapsed="false">
      <c r="A673" s="2"/>
    </row>
    <row r="674" customFormat="false" ht="15.75" hidden="false" customHeight="false" outlineLevel="0" collapsed="false">
      <c r="A674" s="2"/>
    </row>
    <row r="675" customFormat="false" ht="15.75" hidden="false" customHeight="false" outlineLevel="0" collapsed="false">
      <c r="A675" s="2"/>
    </row>
    <row r="676" customFormat="false" ht="15.75" hidden="false" customHeight="false" outlineLevel="0" collapsed="false">
      <c r="A676" s="2"/>
    </row>
    <row r="677" customFormat="false" ht="15.75" hidden="false" customHeight="false" outlineLevel="0" collapsed="false">
      <c r="A677" s="2"/>
    </row>
    <row r="678" customFormat="false" ht="15.75" hidden="false" customHeight="false" outlineLevel="0" collapsed="false">
      <c r="A678" s="2"/>
    </row>
    <row r="679" customFormat="false" ht="15.75" hidden="false" customHeight="false" outlineLevel="0" collapsed="false">
      <c r="A679" s="2"/>
    </row>
    <row r="680" customFormat="false" ht="15.75" hidden="false" customHeight="false" outlineLevel="0" collapsed="false">
      <c r="A680" s="2"/>
    </row>
    <row r="681" customFormat="false" ht="15.75" hidden="false" customHeight="false" outlineLevel="0" collapsed="false">
      <c r="A681" s="2"/>
    </row>
    <row r="682" customFormat="false" ht="15.75" hidden="false" customHeight="false" outlineLevel="0" collapsed="false">
      <c r="A682" s="2"/>
    </row>
    <row r="683" customFormat="false" ht="15.75" hidden="false" customHeight="false" outlineLevel="0" collapsed="false">
      <c r="A683" s="2"/>
    </row>
    <row r="684" customFormat="false" ht="15.75" hidden="false" customHeight="false" outlineLevel="0" collapsed="false">
      <c r="A684" s="2"/>
    </row>
    <row r="685" customFormat="false" ht="15.75" hidden="false" customHeight="false" outlineLevel="0" collapsed="false">
      <c r="A685" s="2"/>
    </row>
    <row r="686" customFormat="false" ht="15.75" hidden="false" customHeight="false" outlineLevel="0" collapsed="false">
      <c r="A686" s="2"/>
    </row>
    <row r="687" customFormat="false" ht="15.75" hidden="false" customHeight="false" outlineLevel="0" collapsed="false">
      <c r="A687" s="2"/>
    </row>
    <row r="688" customFormat="false" ht="15.75" hidden="false" customHeight="false" outlineLevel="0" collapsed="false">
      <c r="A688" s="2"/>
    </row>
    <row r="689" customFormat="false" ht="15.75" hidden="false" customHeight="false" outlineLevel="0" collapsed="false">
      <c r="A689" s="2"/>
    </row>
    <row r="690" customFormat="false" ht="15.75" hidden="false" customHeight="false" outlineLevel="0" collapsed="false">
      <c r="A690" s="2"/>
    </row>
    <row r="691" customFormat="false" ht="15.75" hidden="false" customHeight="false" outlineLevel="0" collapsed="false">
      <c r="A691" s="2"/>
    </row>
    <row r="692" customFormat="false" ht="15.75" hidden="false" customHeight="false" outlineLevel="0" collapsed="false">
      <c r="A692" s="2"/>
    </row>
    <row r="693" customFormat="false" ht="15.75" hidden="false" customHeight="false" outlineLevel="0" collapsed="false">
      <c r="A693" s="2"/>
    </row>
    <row r="694" customFormat="false" ht="15.75" hidden="false" customHeight="false" outlineLevel="0" collapsed="false">
      <c r="A694" s="2"/>
    </row>
    <row r="695" customFormat="false" ht="15.75" hidden="false" customHeight="false" outlineLevel="0" collapsed="false">
      <c r="A695" s="2"/>
    </row>
    <row r="696" customFormat="false" ht="15.75" hidden="false" customHeight="false" outlineLevel="0" collapsed="false">
      <c r="A696" s="2"/>
    </row>
    <row r="697" customFormat="false" ht="15.75" hidden="false" customHeight="false" outlineLevel="0" collapsed="false">
      <c r="A697" s="2"/>
    </row>
    <row r="698" customFormat="false" ht="15.75" hidden="false" customHeight="false" outlineLevel="0" collapsed="false">
      <c r="A698" s="2"/>
    </row>
    <row r="699" customFormat="false" ht="15.75" hidden="false" customHeight="false" outlineLevel="0" collapsed="false">
      <c r="A699" s="2"/>
    </row>
    <row r="700" customFormat="false" ht="15.75" hidden="false" customHeight="false" outlineLevel="0" collapsed="false">
      <c r="A700" s="2"/>
    </row>
    <row r="701" customFormat="false" ht="15.75" hidden="false" customHeight="false" outlineLevel="0" collapsed="false">
      <c r="A701" s="2"/>
    </row>
    <row r="702" customFormat="false" ht="15.75" hidden="false" customHeight="false" outlineLevel="0" collapsed="false">
      <c r="A702" s="2"/>
    </row>
    <row r="703" customFormat="false" ht="15.75" hidden="false" customHeight="false" outlineLevel="0" collapsed="false">
      <c r="A703" s="2"/>
    </row>
    <row r="704" customFormat="false" ht="15.75" hidden="false" customHeight="false" outlineLevel="0" collapsed="false">
      <c r="A704" s="2"/>
    </row>
    <row r="705" customFormat="false" ht="15.75" hidden="false" customHeight="false" outlineLevel="0" collapsed="false">
      <c r="A705" s="2"/>
    </row>
    <row r="706" customFormat="false" ht="15.75" hidden="false" customHeight="false" outlineLevel="0" collapsed="false">
      <c r="A706" s="2"/>
    </row>
    <row r="707" customFormat="false" ht="15.75" hidden="false" customHeight="false" outlineLevel="0" collapsed="false">
      <c r="A707" s="2"/>
    </row>
    <row r="708" customFormat="false" ht="15.75" hidden="false" customHeight="false" outlineLevel="0" collapsed="false">
      <c r="A708" s="2"/>
    </row>
    <row r="709" customFormat="false" ht="15.75" hidden="false" customHeight="false" outlineLevel="0" collapsed="false">
      <c r="A709" s="2"/>
    </row>
    <row r="710" customFormat="false" ht="15.75" hidden="false" customHeight="false" outlineLevel="0" collapsed="false">
      <c r="A710" s="2"/>
    </row>
    <row r="711" customFormat="false" ht="15.75" hidden="false" customHeight="false" outlineLevel="0" collapsed="false">
      <c r="A711" s="2"/>
    </row>
    <row r="712" customFormat="false" ht="15.75" hidden="false" customHeight="false" outlineLevel="0" collapsed="false">
      <c r="A712" s="2"/>
    </row>
    <row r="713" customFormat="false" ht="15.75" hidden="false" customHeight="false" outlineLevel="0" collapsed="false">
      <c r="A713" s="2"/>
    </row>
    <row r="714" customFormat="false" ht="15.75" hidden="false" customHeight="false" outlineLevel="0" collapsed="false">
      <c r="A714" s="2"/>
    </row>
    <row r="715" customFormat="false" ht="15.75" hidden="false" customHeight="false" outlineLevel="0" collapsed="false">
      <c r="A715" s="2"/>
    </row>
    <row r="716" customFormat="false" ht="15.75" hidden="false" customHeight="false" outlineLevel="0" collapsed="false">
      <c r="A716" s="2"/>
    </row>
    <row r="717" customFormat="false" ht="15.75" hidden="false" customHeight="false" outlineLevel="0" collapsed="false">
      <c r="A717" s="2"/>
    </row>
    <row r="718" customFormat="false" ht="15.75" hidden="false" customHeight="false" outlineLevel="0" collapsed="false">
      <c r="A718" s="2"/>
    </row>
    <row r="719" customFormat="false" ht="15.75" hidden="false" customHeight="false" outlineLevel="0" collapsed="false">
      <c r="A719" s="2"/>
    </row>
    <row r="720" customFormat="false" ht="15.75" hidden="false" customHeight="false" outlineLevel="0" collapsed="false">
      <c r="A720" s="2"/>
    </row>
    <row r="721" customFormat="false" ht="15.75" hidden="false" customHeight="false" outlineLevel="0" collapsed="false">
      <c r="A721" s="2"/>
    </row>
    <row r="722" customFormat="false" ht="15.75" hidden="false" customHeight="false" outlineLevel="0" collapsed="false">
      <c r="A722" s="2"/>
    </row>
    <row r="723" customFormat="false" ht="15.75" hidden="false" customHeight="false" outlineLevel="0" collapsed="false">
      <c r="A723" s="2"/>
    </row>
    <row r="724" customFormat="false" ht="15.75" hidden="false" customHeight="false" outlineLevel="0" collapsed="false">
      <c r="A724" s="2"/>
    </row>
    <row r="725" customFormat="false" ht="15.75" hidden="false" customHeight="false" outlineLevel="0" collapsed="false">
      <c r="A725" s="2"/>
    </row>
    <row r="726" customFormat="false" ht="15.75" hidden="false" customHeight="false" outlineLevel="0" collapsed="false">
      <c r="A726" s="2"/>
    </row>
    <row r="727" customFormat="false" ht="15.75" hidden="false" customHeight="false" outlineLevel="0" collapsed="false">
      <c r="A727" s="2"/>
    </row>
    <row r="728" customFormat="false" ht="15.75" hidden="false" customHeight="false" outlineLevel="0" collapsed="false">
      <c r="A728" s="2"/>
    </row>
    <row r="729" customFormat="false" ht="15.75" hidden="false" customHeight="false" outlineLevel="0" collapsed="false">
      <c r="A729" s="2"/>
    </row>
    <row r="730" customFormat="false" ht="15.75" hidden="false" customHeight="false" outlineLevel="0" collapsed="false">
      <c r="A730" s="2"/>
    </row>
    <row r="731" customFormat="false" ht="15.75" hidden="false" customHeight="false" outlineLevel="0" collapsed="false">
      <c r="A731" s="2"/>
    </row>
    <row r="732" customFormat="false" ht="15.75" hidden="false" customHeight="false" outlineLevel="0" collapsed="false">
      <c r="A732" s="2"/>
    </row>
    <row r="733" customFormat="false" ht="15.75" hidden="false" customHeight="false" outlineLevel="0" collapsed="false">
      <c r="A733" s="2"/>
    </row>
    <row r="734" customFormat="false" ht="15.75" hidden="false" customHeight="false" outlineLevel="0" collapsed="false">
      <c r="A734" s="2"/>
    </row>
    <row r="735" customFormat="false" ht="15.75" hidden="false" customHeight="false" outlineLevel="0" collapsed="false">
      <c r="A735" s="2"/>
    </row>
    <row r="736" customFormat="false" ht="15.75" hidden="false" customHeight="false" outlineLevel="0" collapsed="false">
      <c r="A736" s="2"/>
    </row>
    <row r="737" customFormat="false" ht="15.75" hidden="false" customHeight="false" outlineLevel="0" collapsed="false">
      <c r="A737" s="2"/>
    </row>
    <row r="738" customFormat="false" ht="15.75" hidden="false" customHeight="false" outlineLevel="0" collapsed="false">
      <c r="A738" s="2"/>
    </row>
    <row r="739" customFormat="false" ht="15.75" hidden="false" customHeight="false" outlineLevel="0" collapsed="false">
      <c r="A739" s="2"/>
    </row>
    <row r="740" customFormat="false" ht="15.75" hidden="false" customHeight="false" outlineLevel="0" collapsed="false">
      <c r="A740" s="2"/>
    </row>
    <row r="741" customFormat="false" ht="15.75" hidden="false" customHeight="false" outlineLevel="0" collapsed="false">
      <c r="A741" s="2"/>
    </row>
    <row r="742" customFormat="false" ht="15.75" hidden="false" customHeight="false" outlineLevel="0" collapsed="false">
      <c r="A742" s="2"/>
    </row>
    <row r="743" customFormat="false" ht="15.75" hidden="false" customHeight="false" outlineLevel="0" collapsed="false">
      <c r="A743" s="2"/>
    </row>
    <row r="744" customFormat="false" ht="15.75" hidden="false" customHeight="false" outlineLevel="0" collapsed="false">
      <c r="A744" s="2"/>
    </row>
    <row r="745" customFormat="false" ht="15.75" hidden="false" customHeight="false" outlineLevel="0" collapsed="false">
      <c r="A745" s="2"/>
    </row>
    <row r="746" customFormat="false" ht="15.75" hidden="false" customHeight="false" outlineLevel="0" collapsed="false">
      <c r="A746" s="2"/>
    </row>
    <row r="747" customFormat="false" ht="15.75" hidden="false" customHeight="false" outlineLevel="0" collapsed="false">
      <c r="A747" s="2"/>
    </row>
    <row r="748" customFormat="false" ht="15.75" hidden="false" customHeight="false" outlineLevel="0" collapsed="false">
      <c r="A748" s="2"/>
    </row>
    <row r="749" customFormat="false" ht="15.75" hidden="false" customHeight="false" outlineLevel="0" collapsed="false">
      <c r="A749" s="2"/>
    </row>
    <row r="750" customFormat="false" ht="15.75" hidden="false" customHeight="false" outlineLevel="0" collapsed="false">
      <c r="A750" s="2"/>
    </row>
    <row r="751" customFormat="false" ht="15.75" hidden="false" customHeight="false" outlineLevel="0" collapsed="false">
      <c r="A751" s="2"/>
    </row>
    <row r="752" customFormat="false" ht="15.75" hidden="false" customHeight="false" outlineLevel="0" collapsed="false">
      <c r="A752" s="2"/>
    </row>
    <row r="753" customFormat="false" ht="15.75" hidden="false" customHeight="false" outlineLevel="0" collapsed="false">
      <c r="A753" s="2"/>
    </row>
    <row r="754" customFormat="false" ht="15.75" hidden="false" customHeight="false" outlineLevel="0" collapsed="false">
      <c r="A754" s="2"/>
    </row>
    <row r="755" customFormat="false" ht="15.75" hidden="false" customHeight="false" outlineLevel="0" collapsed="false">
      <c r="A755" s="2"/>
    </row>
    <row r="756" customFormat="false" ht="15.75" hidden="false" customHeight="false" outlineLevel="0" collapsed="false">
      <c r="A756" s="2"/>
    </row>
    <row r="757" customFormat="false" ht="15.75" hidden="false" customHeight="false" outlineLevel="0" collapsed="false">
      <c r="A757" s="2"/>
    </row>
    <row r="758" customFormat="false" ht="15.75" hidden="false" customHeight="false" outlineLevel="0" collapsed="false">
      <c r="A758" s="2"/>
    </row>
    <row r="759" customFormat="false" ht="15.75" hidden="false" customHeight="false" outlineLevel="0" collapsed="false">
      <c r="A759" s="2"/>
    </row>
    <row r="760" customFormat="false" ht="15.75" hidden="false" customHeight="false" outlineLevel="0" collapsed="false">
      <c r="A760" s="2"/>
    </row>
    <row r="761" customFormat="false" ht="15.75" hidden="false" customHeight="false" outlineLevel="0" collapsed="false">
      <c r="A761" s="2"/>
    </row>
    <row r="762" customFormat="false" ht="15.75" hidden="false" customHeight="false" outlineLevel="0" collapsed="false">
      <c r="A762" s="2"/>
    </row>
    <row r="763" customFormat="false" ht="15.75" hidden="false" customHeight="false" outlineLevel="0" collapsed="false">
      <c r="A763" s="2"/>
    </row>
    <row r="764" customFormat="false" ht="15.75" hidden="false" customHeight="false" outlineLevel="0" collapsed="false">
      <c r="A764" s="2"/>
    </row>
    <row r="765" customFormat="false" ht="15.75" hidden="false" customHeight="false" outlineLevel="0" collapsed="false">
      <c r="A765" s="2"/>
    </row>
    <row r="766" customFormat="false" ht="15.75" hidden="false" customHeight="false" outlineLevel="0" collapsed="false">
      <c r="A766" s="2"/>
    </row>
    <row r="767" customFormat="false" ht="15.75" hidden="false" customHeight="false" outlineLevel="0" collapsed="false">
      <c r="A767" s="2"/>
    </row>
    <row r="768" customFormat="false" ht="15.75" hidden="false" customHeight="false" outlineLevel="0" collapsed="false">
      <c r="A768" s="2"/>
    </row>
    <row r="769" customFormat="false" ht="15.75" hidden="false" customHeight="false" outlineLevel="0" collapsed="false">
      <c r="A769" s="2"/>
    </row>
    <row r="770" customFormat="false" ht="15.75" hidden="false" customHeight="false" outlineLevel="0" collapsed="false">
      <c r="A770" s="2"/>
    </row>
    <row r="771" customFormat="false" ht="15.75" hidden="false" customHeight="false" outlineLevel="0" collapsed="false">
      <c r="A771" s="2"/>
    </row>
    <row r="772" customFormat="false" ht="15.75" hidden="false" customHeight="false" outlineLevel="0" collapsed="false">
      <c r="A772" s="2"/>
    </row>
    <row r="773" customFormat="false" ht="15.75" hidden="false" customHeight="false" outlineLevel="0" collapsed="false">
      <c r="A773" s="2"/>
    </row>
    <row r="774" customFormat="false" ht="15.75" hidden="false" customHeight="false" outlineLevel="0" collapsed="false">
      <c r="A774" s="2"/>
    </row>
    <row r="775" customFormat="false" ht="15.75" hidden="false" customHeight="false" outlineLevel="0" collapsed="false">
      <c r="A775" s="2"/>
    </row>
    <row r="776" customFormat="false" ht="15.75" hidden="false" customHeight="false" outlineLevel="0" collapsed="false">
      <c r="A776" s="2"/>
    </row>
    <row r="777" customFormat="false" ht="15.75" hidden="false" customHeight="false" outlineLevel="0" collapsed="false">
      <c r="A777" s="2"/>
    </row>
    <row r="778" customFormat="false" ht="15.75" hidden="false" customHeight="false" outlineLevel="0" collapsed="false">
      <c r="A778" s="2"/>
    </row>
    <row r="779" customFormat="false" ht="15.75" hidden="false" customHeight="false" outlineLevel="0" collapsed="false">
      <c r="A779" s="2"/>
    </row>
    <row r="780" customFormat="false" ht="15.75" hidden="false" customHeight="false" outlineLevel="0" collapsed="false">
      <c r="A780" s="2"/>
    </row>
    <row r="781" customFormat="false" ht="15.75" hidden="false" customHeight="false" outlineLevel="0" collapsed="false">
      <c r="A781" s="2"/>
    </row>
    <row r="782" customFormat="false" ht="15.75" hidden="false" customHeight="false" outlineLevel="0" collapsed="false">
      <c r="A782" s="2"/>
    </row>
    <row r="783" customFormat="false" ht="15.75" hidden="false" customHeight="false" outlineLevel="0" collapsed="false">
      <c r="A783" s="2"/>
    </row>
    <row r="784" customFormat="false" ht="15.75" hidden="false" customHeight="false" outlineLevel="0" collapsed="false">
      <c r="A784" s="2"/>
    </row>
    <row r="785" customFormat="false" ht="15.75" hidden="false" customHeight="false" outlineLevel="0" collapsed="false">
      <c r="A785" s="2"/>
    </row>
    <row r="786" customFormat="false" ht="15.75" hidden="false" customHeight="false" outlineLevel="0" collapsed="false">
      <c r="A786" s="2"/>
    </row>
    <row r="787" customFormat="false" ht="15.75" hidden="false" customHeight="false" outlineLevel="0" collapsed="false">
      <c r="A787" s="2"/>
    </row>
    <row r="788" customFormat="false" ht="15.75" hidden="false" customHeight="false" outlineLevel="0" collapsed="false">
      <c r="A788" s="2"/>
    </row>
    <row r="789" customFormat="false" ht="15.75" hidden="false" customHeight="false" outlineLevel="0" collapsed="false">
      <c r="A789" s="2"/>
    </row>
    <row r="790" customFormat="false" ht="15.75" hidden="false" customHeight="false" outlineLevel="0" collapsed="false">
      <c r="A790" s="2"/>
    </row>
    <row r="791" customFormat="false" ht="15.75" hidden="false" customHeight="false" outlineLevel="0" collapsed="false">
      <c r="A791" s="2"/>
    </row>
    <row r="792" customFormat="false" ht="15.75" hidden="false" customHeight="false" outlineLevel="0" collapsed="false">
      <c r="A792" s="2"/>
    </row>
    <row r="793" customFormat="false" ht="15.75" hidden="false" customHeight="false" outlineLevel="0" collapsed="false">
      <c r="A793" s="2"/>
    </row>
    <row r="794" customFormat="false" ht="15.75" hidden="false" customHeight="false" outlineLevel="0" collapsed="false">
      <c r="A794" s="2"/>
    </row>
    <row r="795" customFormat="false" ht="15.75" hidden="false" customHeight="false" outlineLevel="0" collapsed="false">
      <c r="A795" s="2"/>
    </row>
    <row r="796" customFormat="false" ht="15.75" hidden="false" customHeight="false" outlineLevel="0" collapsed="false">
      <c r="A796" s="2"/>
    </row>
    <row r="797" customFormat="false" ht="15.75" hidden="false" customHeight="false" outlineLevel="0" collapsed="false">
      <c r="A797" s="2"/>
    </row>
    <row r="798" customFormat="false" ht="15.75" hidden="false" customHeight="false" outlineLevel="0" collapsed="false">
      <c r="A798" s="2"/>
    </row>
    <row r="799" customFormat="false" ht="15.75" hidden="false" customHeight="false" outlineLevel="0" collapsed="false">
      <c r="A799" s="2"/>
    </row>
    <row r="800" customFormat="false" ht="15.75" hidden="false" customHeight="false" outlineLevel="0" collapsed="false">
      <c r="A800" s="2"/>
    </row>
    <row r="801" customFormat="false" ht="15.75" hidden="false" customHeight="false" outlineLevel="0" collapsed="false">
      <c r="A801" s="2"/>
    </row>
    <row r="802" customFormat="false" ht="15.75" hidden="false" customHeight="false" outlineLevel="0" collapsed="false">
      <c r="A802" s="2"/>
    </row>
    <row r="803" customFormat="false" ht="15.75" hidden="false" customHeight="false" outlineLevel="0" collapsed="false">
      <c r="A803" s="2"/>
    </row>
    <row r="804" customFormat="false" ht="15.75" hidden="false" customHeight="false" outlineLevel="0" collapsed="false">
      <c r="A804" s="2"/>
    </row>
    <row r="805" customFormat="false" ht="15.75" hidden="false" customHeight="false" outlineLevel="0" collapsed="false">
      <c r="A805" s="2"/>
    </row>
    <row r="806" customFormat="false" ht="15.75" hidden="false" customHeight="false" outlineLevel="0" collapsed="false">
      <c r="A806" s="2"/>
    </row>
    <row r="807" customFormat="false" ht="15.75" hidden="false" customHeight="false" outlineLevel="0" collapsed="false">
      <c r="A807" s="2"/>
    </row>
    <row r="808" customFormat="false" ht="15.75" hidden="false" customHeight="false" outlineLevel="0" collapsed="false">
      <c r="A808" s="2"/>
    </row>
    <row r="809" customFormat="false" ht="15.75" hidden="false" customHeight="false" outlineLevel="0" collapsed="false">
      <c r="A809" s="2"/>
    </row>
    <row r="810" customFormat="false" ht="15.75" hidden="false" customHeight="false" outlineLevel="0" collapsed="false">
      <c r="A810" s="2"/>
    </row>
    <row r="811" customFormat="false" ht="15.75" hidden="false" customHeight="false" outlineLevel="0" collapsed="false">
      <c r="A811" s="2"/>
    </row>
    <row r="812" customFormat="false" ht="15.75" hidden="false" customHeight="false" outlineLevel="0" collapsed="false">
      <c r="A812" s="2"/>
    </row>
    <row r="813" customFormat="false" ht="15.75" hidden="false" customHeight="false" outlineLevel="0" collapsed="false">
      <c r="A813" s="2"/>
    </row>
    <row r="814" customFormat="false" ht="15.75" hidden="false" customHeight="false" outlineLevel="0" collapsed="false">
      <c r="A814" s="2"/>
    </row>
    <row r="815" customFormat="false" ht="15.75" hidden="false" customHeight="false" outlineLevel="0" collapsed="false">
      <c r="A815" s="2"/>
    </row>
    <row r="816" customFormat="false" ht="15.75" hidden="false" customHeight="false" outlineLevel="0" collapsed="false">
      <c r="A816" s="2"/>
    </row>
    <row r="817" customFormat="false" ht="15.75" hidden="false" customHeight="false" outlineLevel="0" collapsed="false">
      <c r="A817" s="2"/>
    </row>
    <row r="818" customFormat="false" ht="15.75" hidden="false" customHeight="false" outlineLevel="0" collapsed="false">
      <c r="A818" s="2"/>
    </row>
    <row r="819" customFormat="false" ht="15.75" hidden="false" customHeight="false" outlineLevel="0" collapsed="false">
      <c r="A819" s="2"/>
    </row>
    <row r="820" customFormat="false" ht="15.75" hidden="false" customHeight="false" outlineLevel="0" collapsed="false">
      <c r="A820" s="2"/>
    </row>
    <row r="821" customFormat="false" ht="15.75" hidden="false" customHeight="false" outlineLevel="0" collapsed="false">
      <c r="A821" s="2"/>
    </row>
    <row r="822" customFormat="false" ht="15.75" hidden="false" customHeight="false" outlineLevel="0" collapsed="false">
      <c r="A822" s="2"/>
    </row>
    <row r="823" customFormat="false" ht="15.75" hidden="false" customHeight="false" outlineLevel="0" collapsed="false">
      <c r="A823" s="2"/>
    </row>
    <row r="824" customFormat="false" ht="15.75" hidden="false" customHeight="false" outlineLevel="0" collapsed="false">
      <c r="A824" s="2"/>
    </row>
    <row r="825" customFormat="false" ht="15.75" hidden="false" customHeight="false" outlineLevel="0" collapsed="false">
      <c r="A825" s="2"/>
    </row>
    <row r="826" customFormat="false" ht="15.75" hidden="false" customHeight="false" outlineLevel="0" collapsed="false">
      <c r="A826" s="2"/>
    </row>
    <row r="827" customFormat="false" ht="15.75" hidden="false" customHeight="false" outlineLevel="0" collapsed="false">
      <c r="A827" s="2"/>
    </row>
    <row r="828" customFormat="false" ht="15.75" hidden="false" customHeight="false" outlineLevel="0" collapsed="false">
      <c r="A828" s="2"/>
    </row>
    <row r="829" customFormat="false" ht="15.75" hidden="false" customHeight="false" outlineLevel="0" collapsed="false">
      <c r="A829" s="2"/>
    </row>
    <row r="830" customFormat="false" ht="15.75" hidden="false" customHeight="false" outlineLevel="0" collapsed="false">
      <c r="A830" s="2"/>
    </row>
    <row r="831" customFormat="false" ht="15.75" hidden="false" customHeight="false" outlineLevel="0" collapsed="false">
      <c r="A831" s="2"/>
    </row>
    <row r="832" customFormat="false" ht="15.75" hidden="false" customHeight="false" outlineLevel="0" collapsed="false">
      <c r="A832" s="2"/>
    </row>
    <row r="833" customFormat="false" ht="15.75" hidden="false" customHeight="false" outlineLevel="0" collapsed="false">
      <c r="A833" s="2"/>
    </row>
    <row r="834" customFormat="false" ht="15.75" hidden="false" customHeight="false" outlineLevel="0" collapsed="false">
      <c r="A834" s="2"/>
    </row>
    <row r="835" customFormat="false" ht="15.75" hidden="false" customHeight="false" outlineLevel="0" collapsed="false">
      <c r="A835" s="2"/>
    </row>
    <row r="836" customFormat="false" ht="15.75" hidden="false" customHeight="false" outlineLevel="0" collapsed="false">
      <c r="A836" s="2"/>
    </row>
    <row r="837" customFormat="false" ht="15.75" hidden="false" customHeight="false" outlineLevel="0" collapsed="false">
      <c r="A837" s="2"/>
    </row>
    <row r="838" customFormat="false" ht="15.75" hidden="false" customHeight="false" outlineLevel="0" collapsed="false">
      <c r="A838" s="2"/>
    </row>
    <row r="839" customFormat="false" ht="15.75" hidden="false" customHeight="false" outlineLevel="0" collapsed="false">
      <c r="A839" s="2"/>
    </row>
    <row r="840" customFormat="false" ht="15.75" hidden="false" customHeight="false" outlineLevel="0" collapsed="false">
      <c r="A840" s="2"/>
    </row>
    <row r="841" customFormat="false" ht="15.75" hidden="false" customHeight="false" outlineLevel="0" collapsed="false">
      <c r="A841" s="2"/>
    </row>
    <row r="842" customFormat="false" ht="15.75" hidden="false" customHeight="false" outlineLevel="0" collapsed="false">
      <c r="A842" s="2"/>
    </row>
    <row r="843" customFormat="false" ht="15.75" hidden="false" customHeight="false" outlineLevel="0" collapsed="false">
      <c r="A843" s="2"/>
    </row>
    <row r="844" customFormat="false" ht="15.75" hidden="false" customHeight="false" outlineLevel="0" collapsed="false">
      <c r="A844" s="2"/>
    </row>
    <row r="845" customFormat="false" ht="15.75" hidden="false" customHeight="false" outlineLevel="0" collapsed="false">
      <c r="A845" s="2"/>
    </row>
    <row r="846" customFormat="false" ht="15.75" hidden="false" customHeight="false" outlineLevel="0" collapsed="false">
      <c r="A846" s="2"/>
    </row>
    <row r="847" customFormat="false" ht="15.75" hidden="false" customHeight="false" outlineLevel="0" collapsed="false">
      <c r="A847" s="2"/>
    </row>
    <row r="848" customFormat="false" ht="15.75" hidden="false" customHeight="false" outlineLevel="0" collapsed="false">
      <c r="A848" s="2"/>
    </row>
    <row r="849" customFormat="false" ht="15.75" hidden="false" customHeight="false" outlineLevel="0" collapsed="false">
      <c r="A849" s="2"/>
    </row>
    <row r="850" customFormat="false" ht="15.75" hidden="false" customHeight="false" outlineLevel="0" collapsed="false">
      <c r="A850" s="2"/>
    </row>
    <row r="851" customFormat="false" ht="15.75" hidden="false" customHeight="false" outlineLevel="0" collapsed="false">
      <c r="A851" s="2"/>
    </row>
    <row r="852" customFormat="false" ht="15.75" hidden="false" customHeight="false" outlineLevel="0" collapsed="false">
      <c r="A852" s="2"/>
    </row>
    <row r="853" customFormat="false" ht="15.75" hidden="false" customHeight="false" outlineLevel="0" collapsed="false">
      <c r="A853" s="2"/>
    </row>
    <row r="854" customFormat="false" ht="15.75" hidden="false" customHeight="false" outlineLevel="0" collapsed="false">
      <c r="A854" s="2"/>
    </row>
    <row r="855" customFormat="false" ht="15.75" hidden="false" customHeight="false" outlineLevel="0" collapsed="false">
      <c r="A855" s="2"/>
    </row>
    <row r="856" customFormat="false" ht="15.75" hidden="false" customHeight="false" outlineLevel="0" collapsed="false">
      <c r="A856" s="2"/>
    </row>
    <row r="857" customFormat="false" ht="15.75" hidden="false" customHeight="false" outlineLevel="0" collapsed="false">
      <c r="A857" s="2"/>
    </row>
    <row r="858" customFormat="false" ht="15.75" hidden="false" customHeight="false" outlineLevel="0" collapsed="false">
      <c r="A858" s="2"/>
    </row>
    <row r="859" customFormat="false" ht="15.75" hidden="false" customHeight="false" outlineLevel="0" collapsed="false">
      <c r="A859" s="2"/>
    </row>
    <row r="860" customFormat="false" ht="15.75" hidden="false" customHeight="false" outlineLevel="0" collapsed="false">
      <c r="A860" s="2"/>
    </row>
    <row r="861" customFormat="false" ht="15.75" hidden="false" customHeight="false" outlineLevel="0" collapsed="false">
      <c r="A861" s="2"/>
    </row>
    <row r="862" customFormat="false" ht="15.75" hidden="false" customHeight="false" outlineLevel="0" collapsed="false">
      <c r="A862" s="2"/>
    </row>
    <row r="863" customFormat="false" ht="15.75" hidden="false" customHeight="false" outlineLevel="0" collapsed="false">
      <c r="A863" s="2"/>
    </row>
    <row r="864" customFormat="false" ht="15.75" hidden="false" customHeight="false" outlineLevel="0" collapsed="false">
      <c r="A864" s="2"/>
    </row>
    <row r="865" customFormat="false" ht="15.75" hidden="false" customHeight="false" outlineLevel="0" collapsed="false">
      <c r="A865" s="2"/>
    </row>
    <row r="866" customFormat="false" ht="15.75" hidden="false" customHeight="false" outlineLevel="0" collapsed="false">
      <c r="A866" s="2"/>
    </row>
    <row r="867" customFormat="false" ht="15.75" hidden="false" customHeight="false" outlineLevel="0" collapsed="false">
      <c r="A867" s="2"/>
    </row>
    <row r="868" customFormat="false" ht="15.75" hidden="false" customHeight="false" outlineLevel="0" collapsed="false">
      <c r="A868" s="2"/>
    </row>
    <row r="869" customFormat="false" ht="15.75" hidden="false" customHeight="false" outlineLevel="0" collapsed="false">
      <c r="A869" s="2"/>
    </row>
    <row r="870" customFormat="false" ht="15.75" hidden="false" customHeight="false" outlineLevel="0" collapsed="false">
      <c r="A870" s="2"/>
    </row>
    <row r="871" customFormat="false" ht="15.75" hidden="false" customHeight="false" outlineLevel="0" collapsed="false">
      <c r="A871" s="2"/>
    </row>
    <row r="872" customFormat="false" ht="15.75" hidden="false" customHeight="false" outlineLevel="0" collapsed="false">
      <c r="A872" s="2"/>
    </row>
    <row r="873" customFormat="false" ht="15.75" hidden="false" customHeight="false" outlineLevel="0" collapsed="false">
      <c r="A873" s="2"/>
    </row>
    <row r="874" customFormat="false" ht="15.75" hidden="false" customHeight="false" outlineLevel="0" collapsed="false">
      <c r="A874" s="2"/>
    </row>
    <row r="875" customFormat="false" ht="15.75" hidden="false" customHeight="false" outlineLevel="0" collapsed="false">
      <c r="A875" s="2"/>
    </row>
    <row r="876" customFormat="false" ht="15.75" hidden="false" customHeight="false" outlineLevel="0" collapsed="false">
      <c r="A876" s="2"/>
    </row>
    <row r="877" customFormat="false" ht="15.75" hidden="false" customHeight="false" outlineLevel="0" collapsed="false">
      <c r="A877" s="2"/>
    </row>
    <row r="878" customFormat="false" ht="15.75" hidden="false" customHeight="false" outlineLevel="0" collapsed="false">
      <c r="A878" s="2"/>
    </row>
    <row r="879" customFormat="false" ht="15.75" hidden="false" customHeight="false" outlineLevel="0" collapsed="false">
      <c r="A879" s="2"/>
    </row>
    <row r="880" customFormat="false" ht="15.75" hidden="false" customHeight="false" outlineLevel="0" collapsed="false">
      <c r="A880" s="2"/>
    </row>
    <row r="881" customFormat="false" ht="15.75" hidden="false" customHeight="false" outlineLevel="0" collapsed="false">
      <c r="A881" s="2"/>
    </row>
    <row r="882" customFormat="false" ht="15.75" hidden="false" customHeight="false" outlineLevel="0" collapsed="false">
      <c r="A882" s="2"/>
    </row>
    <row r="883" customFormat="false" ht="15.75" hidden="false" customHeight="false" outlineLevel="0" collapsed="false">
      <c r="A883" s="2"/>
    </row>
    <row r="884" customFormat="false" ht="15.75" hidden="false" customHeight="false" outlineLevel="0" collapsed="false">
      <c r="A884" s="2"/>
    </row>
    <row r="885" customFormat="false" ht="15.75" hidden="false" customHeight="false" outlineLevel="0" collapsed="false">
      <c r="A885" s="2"/>
    </row>
    <row r="886" customFormat="false" ht="15.75" hidden="false" customHeight="false" outlineLevel="0" collapsed="false">
      <c r="A886" s="2"/>
    </row>
    <row r="887" customFormat="false" ht="15.75" hidden="false" customHeight="false" outlineLevel="0" collapsed="false">
      <c r="A887" s="2"/>
    </row>
    <row r="888" customFormat="false" ht="15.75" hidden="false" customHeight="false" outlineLevel="0" collapsed="false">
      <c r="A888" s="2"/>
    </row>
    <row r="889" customFormat="false" ht="15.75" hidden="false" customHeight="false" outlineLevel="0" collapsed="false">
      <c r="A889" s="2"/>
    </row>
    <row r="890" customFormat="false" ht="15.75" hidden="false" customHeight="false" outlineLevel="0" collapsed="false">
      <c r="A890" s="2"/>
    </row>
    <row r="891" customFormat="false" ht="15.75" hidden="false" customHeight="false" outlineLevel="0" collapsed="false">
      <c r="A891" s="2"/>
    </row>
    <row r="892" customFormat="false" ht="15.75" hidden="false" customHeight="false" outlineLevel="0" collapsed="false">
      <c r="A892" s="2"/>
    </row>
    <row r="893" customFormat="false" ht="15.75" hidden="false" customHeight="false" outlineLevel="0" collapsed="false">
      <c r="A893" s="2"/>
    </row>
    <row r="894" customFormat="false" ht="15.75" hidden="false" customHeight="false" outlineLevel="0" collapsed="false">
      <c r="A894" s="2"/>
    </row>
    <row r="895" customFormat="false" ht="15.75" hidden="false" customHeight="false" outlineLevel="0" collapsed="false">
      <c r="A895" s="2"/>
    </row>
    <row r="896" customFormat="false" ht="15.75" hidden="false" customHeight="false" outlineLevel="0" collapsed="false">
      <c r="A896" s="2"/>
    </row>
    <row r="897" customFormat="false" ht="15.75" hidden="false" customHeight="false" outlineLevel="0" collapsed="false">
      <c r="A897" s="2"/>
    </row>
    <row r="898" customFormat="false" ht="15.75" hidden="false" customHeight="false" outlineLevel="0" collapsed="false">
      <c r="A898" s="2"/>
    </row>
    <row r="899" customFormat="false" ht="15.75" hidden="false" customHeight="false" outlineLevel="0" collapsed="false">
      <c r="A899" s="2"/>
    </row>
    <row r="900" customFormat="false" ht="15.75" hidden="false" customHeight="false" outlineLevel="0" collapsed="false">
      <c r="A900" s="2"/>
    </row>
    <row r="901" customFormat="false" ht="15.75" hidden="false" customHeight="false" outlineLevel="0" collapsed="false">
      <c r="A901" s="2"/>
    </row>
    <row r="902" customFormat="false" ht="15.75" hidden="false" customHeight="false" outlineLevel="0" collapsed="false">
      <c r="A902" s="2"/>
    </row>
    <row r="903" customFormat="false" ht="15.75" hidden="false" customHeight="false" outlineLevel="0" collapsed="false">
      <c r="A903" s="2"/>
    </row>
    <row r="904" customFormat="false" ht="15.75" hidden="false" customHeight="false" outlineLevel="0" collapsed="false">
      <c r="A904" s="2"/>
    </row>
    <row r="905" customFormat="false" ht="15.75" hidden="false" customHeight="false" outlineLevel="0" collapsed="false">
      <c r="A905" s="2"/>
    </row>
    <row r="906" customFormat="false" ht="15.75" hidden="false" customHeight="false" outlineLevel="0" collapsed="false">
      <c r="A906" s="2"/>
    </row>
    <row r="907" customFormat="false" ht="15.75" hidden="false" customHeight="false" outlineLevel="0" collapsed="false">
      <c r="A907" s="2"/>
    </row>
    <row r="908" customFormat="false" ht="15.75" hidden="false" customHeight="false" outlineLevel="0" collapsed="false">
      <c r="A908" s="2"/>
    </row>
    <row r="909" customFormat="false" ht="15.75" hidden="false" customHeight="false" outlineLevel="0" collapsed="false">
      <c r="A909" s="2"/>
    </row>
    <row r="910" customFormat="false" ht="15.75" hidden="false" customHeight="false" outlineLevel="0" collapsed="false">
      <c r="A910" s="2"/>
    </row>
    <row r="911" customFormat="false" ht="15.75" hidden="false" customHeight="false" outlineLevel="0" collapsed="false">
      <c r="A911" s="2"/>
    </row>
    <row r="912" customFormat="false" ht="15.75" hidden="false" customHeight="false" outlineLevel="0" collapsed="false">
      <c r="A912" s="2"/>
    </row>
    <row r="913" customFormat="false" ht="15.75" hidden="false" customHeight="false" outlineLevel="0" collapsed="false">
      <c r="A913" s="2"/>
    </row>
    <row r="914" customFormat="false" ht="15.75" hidden="false" customHeight="false" outlineLevel="0" collapsed="false">
      <c r="A914" s="2"/>
    </row>
    <row r="915" customFormat="false" ht="15.75" hidden="false" customHeight="false" outlineLevel="0" collapsed="false">
      <c r="A915" s="2"/>
    </row>
    <row r="916" customFormat="false" ht="15.75" hidden="false" customHeight="false" outlineLevel="0" collapsed="false">
      <c r="A916" s="2"/>
    </row>
    <row r="917" customFormat="false" ht="15.75" hidden="false" customHeight="false" outlineLevel="0" collapsed="false">
      <c r="A917" s="2"/>
    </row>
    <row r="918" customFormat="false" ht="15.75" hidden="false" customHeight="false" outlineLevel="0" collapsed="false">
      <c r="A918" s="2"/>
    </row>
    <row r="919" customFormat="false" ht="15.75" hidden="false" customHeight="false" outlineLevel="0" collapsed="false">
      <c r="A919" s="2"/>
    </row>
    <row r="920" customFormat="false" ht="15.75" hidden="false" customHeight="false" outlineLevel="0" collapsed="false">
      <c r="A920" s="2"/>
    </row>
    <row r="921" customFormat="false" ht="15.75" hidden="false" customHeight="false" outlineLevel="0" collapsed="false">
      <c r="A921" s="2"/>
    </row>
    <row r="922" customFormat="false" ht="15.75" hidden="false" customHeight="false" outlineLevel="0" collapsed="false">
      <c r="A922" s="2"/>
    </row>
    <row r="923" customFormat="false" ht="15.75" hidden="false" customHeight="false" outlineLevel="0" collapsed="false">
      <c r="A923" s="2"/>
    </row>
    <row r="924" customFormat="false" ht="15.75" hidden="false" customHeight="false" outlineLevel="0" collapsed="false">
      <c r="A924" s="2"/>
    </row>
    <row r="925" customFormat="false" ht="15.75" hidden="false" customHeight="false" outlineLevel="0" collapsed="false">
      <c r="A925" s="2"/>
    </row>
    <row r="926" customFormat="false" ht="15.75" hidden="false" customHeight="false" outlineLevel="0" collapsed="false">
      <c r="A926" s="2"/>
    </row>
    <row r="927" customFormat="false" ht="15.75" hidden="false" customHeight="false" outlineLevel="0" collapsed="false">
      <c r="A927" s="2"/>
    </row>
    <row r="928" customFormat="false" ht="15.75" hidden="false" customHeight="false" outlineLevel="0" collapsed="false">
      <c r="A928" s="2"/>
    </row>
    <row r="929" customFormat="false" ht="15.75" hidden="false" customHeight="false" outlineLevel="0" collapsed="false">
      <c r="A929" s="2"/>
    </row>
    <row r="930" customFormat="false" ht="15.75" hidden="false" customHeight="false" outlineLevel="0" collapsed="false">
      <c r="A930" s="2"/>
    </row>
    <row r="931" customFormat="false" ht="15.75" hidden="false" customHeight="false" outlineLevel="0" collapsed="false">
      <c r="A931" s="2"/>
    </row>
    <row r="932" customFormat="false" ht="15.75" hidden="false" customHeight="false" outlineLevel="0" collapsed="false">
      <c r="A932" s="2"/>
    </row>
    <row r="933" customFormat="false" ht="15.75" hidden="false" customHeight="false" outlineLevel="0" collapsed="false">
      <c r="A933" s="2"/>
    </row>
    <row r="934" customFormat="false" ht="15.75" hidden="false" customHeight="false" outlineLevel="0" collapsed="false">
      <c r="A934" s="2"/>
    </row>
    <row r="935" customFormat="false" ht="15.75" hidden="false" customHeight="false" outlineLevel="0" collapsed="false">
      <c r="A935" s="2"/>
    </row>
    <row r="936" customFormat="false" ht="15.75" hidden="false" customHeight="false" outlineLevel="0" collapsed="false">
      <c r="A936" s="2"/>
    </row>
    <row r="937" customFormat="false" ht="15.75" hidden="false" customHeight="false" outlineLevel="0" collapsed="false">
      <c r="A937" s="2"/>
    </row>
    <row r="938" customFormat="false" ht="15.75" hidden="false" customHeight="false" outlineLevel="0" collapsed="false">
      <c r="A938" s="2"/>
    </row>
    <row r="939" customFormat="false" ht="15.75" hidden="false" customHeight="false" outlineLevel="0" collapsed="false">
      <c r="A939" s="2"/>
    </row>
    <row r="940" customFormat="false" ht="15.75" hidden="false" customHeight="false" outlineLevel="0" collapsed="false">
      <c r="A940" s="2"/>
    </row>
    <row r="941" customFormat="false" ht="15.75" hidden="false" customHeight="false" outlineLevel="0" collapsed="false">
      <c r="A941" s="2"/>
    </row>
    <row r="942" customFormat="false" ht="15.75" hidden="false" customHeight="false" outlineLevel="0" collapsed="false">
      <c r="A942" s="2"/>
    </row>
    <row r="943" customFormat="false" ht="15.75" hidden="false" customHeight="false" outlineLevel="0" collapsed="false">
      <c r="A943" s="2"/>
    </row>
    <row r="944" customFormat="false" ht="15.75" hidden="false" customHeight="false" outlineLevel="0" collapsed="false">
      <c r="A944" s="2"/>
    </row>
    <row r="945" customFormat="false" ht="15.75" hidden="false" customHeight="false" outlineLevel="0" collapsed="false">
      <c r="A945" s="2"/>
    </row>
    <row r="946" customFormat="false" ht="15.75" hidden="false" customHeight="false" outlineLevel="0" collapsed="false">
      <c r="A946" s="2"/>
    </row>
    <row r="947" customFormat="false" ht="15.75" hidden="false" customHeight="false" outlineLevel="0" collapsed="false">
      <c r="A947" s="2"/>
    </row>
    <row r="948" customFormat="false" ht="15.75" hidden="false" customHeight="false" outlineLevel="0" collapsed="false">
      <c r="A948" s="2"/>
    </row>
    <row r="949" customFormat="false" ht="15.75" hidden="false" customHeight="false" outlineLevel="0" collapsed="false">
      <c r="A949" s="2"/>
    </row>
    <row r="950" customFormat="false" ht="15.75" hidden="false" customHeight="false" outlineLevel="0" collapsed="false">
      <c r="A950" s="2"/>
    </row>
    <row r="951" customFormat="false" ht="15.75" hidden="false" customHeight="false" outlineLevel="0" collapsed="false">
      <c r="A951" s="2"/>
    </row>
    <row r="952" customFormat="false" ht="15.75" hidden="false" customHeight="false" outlineLevel="0" collapsed="false">
      <c r="A952" s="2"/>
    </row>
    <row r="953" customFormat="false" ht="15.75" hidden="false" customHeight="false" outlineLevel="0" collapsed="false">
      <c r="A953" s="2"/>
    </row>
    <row r="954" customFormat="false" ht="15.75" hidden="false" customHeight="false" outlineLevel="0" collapsed="false">
      <c r="A954" s="2"/>
    </row>
    <row r="955" customFormat="false" ht="15.75" hidden="false" customHeight="false" outlineLevel="0" collapsed="false">
      <c r="A955" s="2"/>
    </row>
    <row r="956" customFormat="false" ht="15.75" hidden="false" customHeight="false" outlineLevel="0" collapsed="false">
      <c r="A956" s="2"/>
    </row>
    <row r="957" customFormat="false" ht="15.75" hidden="false" customHeight="false" outlineLevel="0" collapsed="false">
      <c r="A957" s="2"/>
    </row>
    <row r="958" customFormat="false" ht="15.75" hidden="false" customHeight="false" outlineLevel="0" collapsed="false">
      <c r="A958" s="2"/>
    </row>
    <row r="959" customFormat="false" ht="15.75" hidden="false" customHeight="false" outlineLevel="0" collapsed="false">
      <c r="A959" s="2"/>
    </row>
    <row r="960" customFormat="false" ht="15.75" hidden="false" customHeight="false" outlineLevel="0" collapsed="false">
      <c r="A960" s="2"/>
    </row>
    <row r="961" customFormat="false" ht="15.75" hidden="false" customHeight="false" outlineLevel="0" collapsed="false">
      <c r="A961" s="2"/>
    </row>
    <row r="962" customFormat="false" ht="15.75" hidden="false" customHeight="false" outlineLevel="0" collapsed="false">
      <c r="A962" s="2"/>
    </row>
    <row r="963" customFormat="false" ht="15.75" hidden="false" customHeight="false" outlineLevel="0" collapsed="false">
      <c r="A963" s="2"/>
    </row>
    <row r="964" customFormat="false" ht="15.75" hidden="false" customHeight="false" outlineLevel="0" collapsed="false">
      <c r="A964" s="2"/>
    </row>
    <row r="965" customFormat="false" ht="15.75" hidden="false" customHeight="false" outlineLevel="0" collapsed="false">
      <c r="A965" s="2"/>
    </row>
    <row r="966" customFormat="false" ht="15.75" hidden="false" customHeight="false" outlineLevel="0" collapsed="false">
      <c r="A966" s="2"/>
    </row>
    <row r="967" customFormat="false" ht="15.75" hidden="false" customHeight="false" outlineLevel="0" collapsed="false">
      <c r="A967" s="2"/>
    </row>
    <row r="968" customFormat="false" ht="15.75" hidden="false" customHeight="false" outlineLevel="0" collapsed="false">
      <c r="A968" s="2"/>
    </row>
    <row r="969" customFormat="false" ht="15.75" hidden="false" customHeight="false" outlineLevel="0" collapsed="false">
      <c r="A969" s="2"/>
    </row>
    <row r="970" customFormat="false" ht="15.75" hidden="false" customHeight="false" outlineLevel="0" collapsed="false">
      <c r="A970" s="2"/>
    </row>
    <row r="971" customFormat="false" ht="15.75" hidden="false" customHeight="false" outlineLevel="0" collapsed="false">
      <c r="A971" s="2"/>
    </row>
    <row r="972" customFormat="false" ht="15.75" hidden="false" customHeight="false" outlineLevel="0" collapsed="false">
      <c r="A972" s="2"/>
    </row>
    <row r="973" customFormat="false" ht="15.75" hidden="false" customHeight="false" outlineLevel="0" collapsed="false">
      <c r="A973" s="2"/>
    </row>
    <row r="974" customFormat="false" ht="15.75" hidden="false" customHeight="false" outlineLevel="0" collapsed="false">
      <c r="A974" s="2"/>
    </row>
    <row r="975" customFormat="false" ht="15.75" hidden="false" customHeight="false" outlineLevel="0" collapsed="false">
      <c r="A975" s="2"/>
    </row>
    <row r="976" customFormat="false" ht="15.75" hidden="false" customHeight="false" outlineLevel="0" collapsed="false">
      <c r="A976" s="2"/>
    </row>
    <row r="977" customFormat="false" ht="15.75" hidden="false" customHeight="false" outlineLevel="0" collapsed="false">
      <c r="A977" s="2"/>
    </row>
    <row r="978" customFormat="false" ht="15.75" hidden="false" customHeight="false" outlineLevel="0" collapsed="false">
      <c r="A978" s="2"/>
    </row>
    <row r="979" customFormat="false" ht="15.75" hidden="false" customHeight="false" outlineLevel="0" collapsed="false">
      <c r="A979" s="2"/>
    </row>
    <row r="980" customFormat="false" ht="15.75" hidden="false" customHeight="false" outlineLevel="0" collapsed="false">
      <c r="A980" s="2"/>
    </row>
    <row r="981" customFormat="false" ht="15.75" hidden="false" customHeight="false" outlineLevel="0" collapsed="false">
      <c r="A981" s="2"/>
    </row>
    <row r="982" customFormat="false" ht="15.75" hidden="false" customHeight="false" outlineLevel="0" collapsed="false">
      <c r="A982" s="2"/>
    </row>
    <row r="983" customFormat="false" ht="15.75" hidden="false" customHeight="false" outlineLevel="0" collapsed="false">
      <c r="A983" s="2"/>
    </row>
    <row r="984" customFormat="false" ht="15.75" hidden="false" customHeight="false" outlineLevel="0" collapsed="false">
      <c r="A984" s="2"/>
    </row>
    <row r="985" customFormat="false" ht="15.75" hidden="false" customHeight="false" outlineLevel="0" collapsed="false">
      <c r="A985" s="2"/>
    </row>
    <row r="986" customFormat="false" ht="15.75" hidden="false" customHeight="false" outlineLevel="0" collapsed="false">
      <c r="A986" s="2"/>
    </row>
    <row r="987" customFormat="false" ht="15.75" hidden="false" customHeight="false" outlineLevel="0" collapsed="false">
      <c r="A987" s="2"/>
    </row>
    <row r="988" customFormat="false" ht="15.75" hidden="false" customHeight="false" outlineLevel="0" collapsed="false">
      <c r="A988" s="2"/>
    </row>
    <row r="989" customFormat="false" ht="15.75" hidden="false" customHeight="false" outlineLevel="0" collapsed="false">
      <c r="A989" s="2"/>
    </row>
    <row r="990" customFormat="false" ht="15.75" hidden="false" customHeight="false" outlineLevel="0" collapsed="false">
      <c r="A990" s="2"/>
    </row>
    <row r="991" customFormat="false" ht="15.75" hidden="false" customHeight="false" outlineLevel="0" collapsed="false">
      <c r="A991" s="2"/>
    </row>
    <row r="992" customFormat="false" ht="15.75" hidden="false" customHeight="false" outlineLevel="0" collapsed="false">
      <c r="A992" s="2"/>
    </row>
    <row r="993" customFormat="false" ht="15.75" hidden="false" customHeight="false" outlineLevel="0" collapsed="false">
      <c r="A993" s="2"/>
    </row>
    <row r="994" customFormat="false" ht="15.75" hidden="false" customHeight="false" outlineLevel="0" collapsed="false">
      <c r="A994" s="2"/>
    </row>
    <row r="995" customFormat="false" ht="15.75" hidden="false" customHeight="false" outlineLevel="0" collapsed="false">
      <c r="A995" s="2"/>
    </row>
    <row r="996" customFormat="false" ht="15.75" hidden="false" customHeight="false" outlineLevel="0" collapsed="false">
      <c r="A996" s="2"/>
    </row>
    <row r="997" customFormat="false" ht="15.75" hidden="false" customHeight="false" outlineLevel="0" collapsed="false">
      <c r="A997" s="2"/>
    </row>
    <row r="998" customFormat="false" ht="15.75" hidden="false" customHeight="false" outlineLevel="0" collapsed="false">
      <c r="A998" s="2"/>
    </row>
    <row r="999" customFormat="false" ht="15.75" hidden="false" customHeight="false" outlineLevel="0" collapsed="false">
      <c r="A999" s="2"/>
    </row>
    <row r="1000" customFormat="false" ht="15.75" hidden="false" customHeight="false" outlineLevel="0" collapsed="false">
      <c r="A1000" s="2"/>
    </row>
  </sheetData>
  <conditionalFormatting sqref="A2:A16">
    <cfRule type="expression" priority="2" aboveAverage="0" equalAverage="0" bottom="0" percent="0" rank="0" text="" dxfId="1">
      <formula>AND(NOT(regexmatch(to_text(A2), " - \d+\.\d%$")),regexmatch(to_text(A2), "%$"))</formula>
    </cfRule>
  </conditionalFormatting>
  <conditionalFormatting sqref="A1:A1000">
    <cfRule type="expression" priority="3" aboveAverage="0" equalAverage="0" bottom="0" percent="0" rank="0" text="" dxfId="0">
      <formula>NOT(regexmatch(to_text(A1), "\d+\.\d$|\d+\.\d%$"))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1" width="68.88"/>
    <col collapsed="false" customWidth="true" hidden="false" outlineLevel="0" max="2" min="2" style="1" width="16.12"/>
  </cols>
  <sheetData>
    <row r="1" customFormat="false" ht="15.75" hidden="false" customHeight="false" outlineLevel="0" collapsed="false">
      <c r="A1" s="2" t="s">
        <v>0</v>
      </c>
    </row>
    <row r="2" customFormat="false" ht="15.75" hidden="false" customHeight="false" outlineLevel="0" collapsed="false">
      <c r="A2" s="2" t="s">
        <v>346</v>
      </c>
      <c r="B2" s="2"/>
      <c r="C2" s="2"/>
    </row>
    <row r="3" customFormat="false" ht="15.75" hidden="false" customHeight="false" outlineLevel="0" collapsed="false">
      <c r="A3" s="2" t="s">
        <v>347</v>
      </c>
      <c r="B3" s="2"/>
      <c r="C3" s="2"/>
    </row>
    <row r="4" customFormat="false" ht="15.75" hidden="false" customHeight="false" outlineLevel="0" collapsed="false">
      <c r="A4" s="2" t="s">
        <v>348</v>
      </c>
      <c r="B4" s="2"/>
      <c r="C4" s="2"/>
    </row>
    <row r="5" customFormat="false" ht="15.75" hidden="false" customHeight="false" outlineLevel="0" collapsed="false">
      <c r="A5" s="2" t="s">
        <v>349</v>
      </c>
      <c r="B5" s="2"/>
      <c r="C5" s="2"/>
    </row>
    <row r="6" customFormat="false" ht="15.75" hidden="false" customHeight="false" outlineLevel="0" collapsed="false">
      <c r="A6" s="2" t="s">
        <v>350</v>
      </c>
      <c r="B6" s="2"/>
      <c r="C6" s="2"/>
    </row>
    <row r="7" customFormat="false" ht="15.75" hidden="false" customHeight="false" outlineLevel="0" collapsed="false">
      <c r="A7" s="2" t="s">
        <v>351</v>
      </c>
      <c r="B7" s="2"/>
      <c r="C7" s="2"/>
    </row>
    <row r="8" customFormat="false" ht="15.75" hidden="false" customHeight="false" outlineLevel="0" collapsed="false">
      <c r="A8" s="2" t="s">
        <v>352</v>
      </c>
      <c r="B8" s="2"/>
      <c r="C8" s="2"/>
    </row>
    <row r="9" customFormat="false" ht="15.75" hidden="false" customHeight="false" outlineLevel="0" collapsed="false">
      <c r="A9" s="2" t="s">
        <v>353</v>
      </c>
      <c r="B9" s="2"/>
      <c r="C9" s="2"/>
    </row>
    <row r="10" customFormat="false" ht="15.75" hidden="false" customHeight="false" outlineLevel="0" collapsed="false">
      <c r="A10" s="2" t="s">
        <v>354</v>
      </c>
      <c r="B10" s="2"/>
      <c r="C10" s="2"/>
    </row>
    <row r="11" customFormat="false" ht="15.75" hidden="false" customHeight="false" outlineLevel="0" collapsed="false">
      <c r="A11" s="2" t="s">
        <v>355</v>
      </c>
      <c r="B11" s="2"/>
      <c r="C11" s="2"/>
    </row>
    <row r="12" customFormat="false" ht="15.75" hidden="false" customHeight="false" outlineLevel="0" collapsed="false">
      <c r="A12" s="2" t="s">
        <v>356</v>
      </c>
      <c r="B12" s="2"/>
      <c r="C12" s="2"/>
    </row>
    <row r="13" customFormat="false" ht="15.75" hidden="false" customHeight="false" outlineLevel="0" collapsed="false">
      <c r="A13" s="2" t="s">
        <v>357</v>
      </c>
      <c r="B13" s="2"/>
      <c r="C13" s="2"/>
    </row>
    <row r="14" customFormat="false" ht="15.75" hidden="false" customHeight="false" outlineLevel="0" collapsed="false">
      <c r="A14" s="2" t="s">
        <v>358</v>
      </c>
      <c r="B14" s="2"/>
      <c r="C14" s="2"/>
    </row>
    <row r="15" customFormat="false" ht="15.75" hidden="false" customHeight="false" outlineLevel="0" collapsed="false">
      <c r="A15" s="2" t="s">
        <v>359</v>
      </c>
      <c r="B15" s="2"/>
      <c r="C15" s="2"/>
    </row>
    <row r="16" customFormat="false" ht="15.75" hidden="false" customHeight="false" outlineLevel="0" collapsed="false">
      <c r="A16" s="2" t="s">
        <v>360</v>
      </c>
      <c r="B16" s="2"/>
      <c r="C16" s="2"/>
    </row>
    <row r="17" customFormat="false" ht="15.75" hidden="false" customHeight="false" outlineLevel="0" collapsed="false">
      <c r="A17" s="2" t="s">
        <v>16</v>
      </c>
    </row>
    <row r="18" customFormat="false" ht="15.75" hidden="false" customHeight="false" outlineLevel="0" collapsed="false">
      <c r="A18" s="2" t="s">
        <v>361</v>
      </c>
      <c r="B18" s="2"/>
    </row>
    <row r="19" customFormat="false" ht="15.75" hidden="false" customHeight="false" outlineLevel="0" collapsed="false">
      <c r="A19" s="2" t="s">
        <v>362</v>
      </c>
      <c r="B19" s="2"/>
    </row>
    <row r="20" customFormat="false" ht="15.75" hidden="false" customHeight="false" outlineLevel="0" collapsed="false">
      <c r="A20" s="2" t="s">
        <v>363</v>
      </c>
      <c r="B20" s="2"/>
    </row>
    <row r="21" customFormat="false" ht="15.75" hidden="false" customHeight="false" outlineLevel="0" collapsed="false">
      <c r="A21" s="2" t="s">
        <v>364</v>
      </c>
      <c r="B21" s="2"/>
    </row>
    <row r="22" customFormat="false" ht="15.75" hidden="false" customHeight="false" outlineLevel="0" collapsed="false">
      <c r="A22" s="2" t="s">
        <v>365</v>
      </c>
      <c r="B22" s="2"/>
    </row>
    <row r="23" customFormat="false" ht="15.75" hidden="false" customHeight="false" outlineLevel="0" collapsed="false">
      <c r="A23" s="2" t="s">
        <v>366</v>
      </c>
      <c r="B23" s="2"/>
    </row>
    <row r="24" customFormat="false" ht="15.75" hidden="false" customHeight="false" outlineLevel="0" collapsed="false">
      <c r="A24" s="2" t="s">
        <v>23</v>
      </c>
      <c r="B24" s="2"/>
    </row>
    <row r="25" customFormat="false" ht="15.75" hidden="false" customHeight="false" outlineLevel="0" collapsed="false">
      <c r="A25" s="2" t="s">
        <v>367</v>
      </c>
      <c r="B25" s="2"/>
    </row>
    <row r="26" customFormat="false" ht="15.75" hidden="false" customHeight="false" outlineLevel="0" collapsed="false">
      <c r="A26" s="2" t="s">
        <v>368</v>
      </c>
      <c r="B26" s="2"/>
    </row>
    <row r="27" customFormat="false" ht="15.75" hidden="false" customHeight="false" outlineLevel="0" collapsed="false">
      <c r="A27" s="2" t="s">
        <v>26</v>
      </c>
      <c r="B27" s="2"/>
    </row>
    <row r="28" customFormat="false" ht="15.75" hidden="false" customHeight="false" outlineLevel="0" collapsed="false">
      <c r="A28" s="2" t="s">
        <v>369</v>
      </c>
      <c r="B28" s="2"/>
    </row>
    <row r="29" customFormat="false" ht="15.75" hidden="false" customHeight="false" outlineLevel="0" collapsed="false">
      <c r="A29" s="2" t="s">
        <v>370</v>
      </c>
      <c r="B29" s="2"/>
    </row>
    <row r="30" customFormat="false" ht="15.75" hidden="false" customHeight="false" outlineLevel="0" collapsed="false">
      <c r="A30" s="2" t="s">
        <v>29</v>
      </c>
      <c r="B30" s="2"/>
    </row>
    <row r="31" customFormat="false" ht="15.75" hidden="false" customHeight="false" outlineLevel="0" collapsed="false">
      <c r="A31" s="2" t="s">
        <v>371</v>
      </c>
      <c r="B31" s="2"/>
    </row>
    <row r="32" customFormat="false" ht="15.75" hidden="false" customHeight="false" outlineLevel="0" collapsed="false">
      <c r="A32" s="2" t="s">
        <v>372</v>
      </c>
      <c r="B32" s="2"/>
    </row>
    <row r="33" customFormat="false" ht="15.75" hidden="false" customHeight="false" outlineLevel="0" collapsed="false">
      <c r="A33" s="2" t="s">
        <v>373</v>
      </c>
      <c r="B33" s="2"/>
    </row>
    <row r="34" customFormat="false" ht="15.75" hidden="false" customHeight="false" outlineLevel="0" collapsed="false">
      <c r="A34" s="2" t="s">
        <v>374</v>
      </c>
      <c r="B34" s="2"/>
    </row>
    <row r="35" customFormat="false" ht="15.75" hidden="false" customHeight="false" outlineLevel="0" collapsed="false">
      <c r="A35" s="2" t="s">
        <v>375</v>
      </c>
      <c r="B35" s="2"/>
    </row>
    <row r="36" customFormat="false" ht="15.75" hidden="false" customHeight="false" outlineLevel="0" collapsed="false">
      <c r="A36" s="2" t="s">
        <v>376</v>
      </c>
      <c r="B36" s="2"/>
    </row>
    <row r="37" customFormat="false" ht="15.75" hidden="false" customHeight="false" outlineLevel="0" collapsed="false">
      <c r="A37" s="2" t="s">
        <v>377</v>
      </c>
      <c r="B37" s="2"/>
    </row>
    <row r="38" customFormat="false" ht="15.75" hidden="false" customHeight="false" outlineLevel="0" collapsed="false">
      <c r="A38" s="2" t="s">
        <v>378</v>
      </c>
      <c r="B38" s="2"/>
    </row>
    <row r="39" customFormat="false" ht="15.75" hidden="false" customHeight="false" outlineLevel="0" collapsed="false">
      <c r="A39" s="2" t="s">
        <v>379</v>
      </c>
      <c r="B39" s="2"/>
    </row>
    <row r="40" customFormat="false" ht="15.75" hidden="false" customHeight="false" outlineLevel="0" collapsed="false">
      <c r="A40" s="2" t="s">
        <v>380</v>
      </c>
      <c r="B40" s="2"/>
    </row>
    <row r="41" customFormat="false" ht="15.75" hidden="false" customHeight="false" outlineLevel="0" collapsed="false">
      <c r="A41" s="2" t="s">
        <v>77</v>
      </c>
      <c r="B41" s="2"/>
    </row>
    <row r="42" customFormat="false" ht="15.75" hidden="false" customHeight="false" outlineLevel="0" collapsed="false">
      <c r="A42" s="2" t="s">
        <v>381</v>
      </c>
      <c r="B42" s="2"/>
    </row>
    <row r="43" customFormat="false" ht="15.75" hidden="false" customHeight="false" outlineLevel="0" collapsed="false">
      <c r="A43" s="2" t="s">
        <v>382</v>
      </c>
      <c r="B43" s="2"/>
    </row>
    <row r="44" customFormat="false" ht="15.75" hidden="false" customHeight="false" outlineLevel="0" collapsed="false">
      <c r="A44" s="2" t="s">
        <v>383</v>
      </c>
      <c r="B44" s="2"/>
    </row>
    <row r="45" customFormat="false" ht="15.75" hidden="false" customHeight="false" outlineLevel="0" collapsed="false">
      <c r="A45" s="2" t="s">
        <v>384</v>
      </c>
      <c r="B45" s="2"/>
    </row>
    <row r="46" customFormat="false" ht="15.75" hidden="false" customHeight="false" outlineLevel="0" collapsed="false">
      <c r="A46" s="2" t="s">
        <v>385</v>
      </c>
      <c r="B46" s="2"/>
    </row>
    <row r="47" customFormat="false" ht="15.75" hidden="false" customHeight="false" outlineLevel="0" collapsed="false">
      <c r="A47" s="2" t="s">
        <v>386</v>
      </c>
      <c r="B47" s="2"/>
    </row>
    <row r="48" customFormat="false" ht="15.75" hidden="false" customHeight="false" outlineLevel="0" collapsed="false">
      <c r="A48" s="2" t="s">
        <v>23</v>
      </c>
      <c r="B48" s="2"/>
    </row>
    <row r="49" customFormat="false" ht="15.75" hidden="false" customHeight="false" outlineLevel="0" collapsed="false">
      <c r="A49" s="2" t="s">
        <v>387</v>
      </c>
      <c r="B49" s="2"/>
    </row>
    <row r="50" customFormat="false" ht="15.75" hidden="false" customHeight="false" outlineLevel="0" collapsed="false">
      <c r="A50" s="2" t="s">
        <v>388</v>
      </c>
      <c r="B50" s="2"/>
    </row>
    <row r="51" customFormat="false" ht="15.75" hidden="false" customHeight="false" outlineLevel="0" collapsed="false">
      <c r="A51" s="2" t="s">
        <v>389</v>
      </c>
      <c r="B51" s="2"/>
    </row>
    <row r="52" customFormat="false" ht="15.75" hidden="false" customHeight="false" outlineLevel="0" collapsed="false">
      <c r="A52" s="2" t="s">
        <v>390</v>
      </c>
      <c r="B52" s="2"/>
    </row>
    <row r="53" customFormat="false" ht="15.75" hidden="false" customHeight="false" outlineLevel="0" collapsed="false">
      <c r="A53" s="2" t="s">
        <v>391</v>
      </c>
      <c r="B53" s="2"/>
    </row>
    <row r="54" customFormat="false" ht="15.75" hidden="false" customHeight="false" outlineLevel="0" collapsed="false">
      <c r="A54" s="2" t="s">
        <v>392</v>
      </c>
      <c r="B54" s="2"/>
    </row>
    <row r="55" customFormat="false" ht="15.75" hidden="false" customHeight="false" outlineLevel="0" collapsed="false">
      <c r="A55" s="2" t="s">
        <v>393</v>
      </c>
      <c r="B55" s="2"/>
    </row>
    <row r="56" customFormat="false" ht="15.75" hidden="false" customHeight="false" outlineLevel="0" collapsed="false">
      <c r="A56" s="2" t="s">
        <v>29</v>
      </c>
      <c r="B56" s="2"/>
    </row>
    <row r="57" customFormat="false" ht="15.75" hidden="false" customHeight="false" outlineLevel="0" collapsed="false">
      <c r="A57" s="2" t="s">
        <v>394</v>
      </c>
      <c r="B57" s="2"/>
    </row>
    <row r="58" customFormat="false" ht="15.75" hidden="false" customHeight="false" outlineLevel="0" collapsed="false">
      <c r="A58" s="2" t="s">
        <v>395</v>
      </c>
      <c r="B58" s="2"/>
    </row>
    <row r="59" customFormat="false" ht="15.75" hidden="false" customHeight="false" outlineLevel="0" collapsed="false">
      <c r="A59" s="2" t="s">
        <v>396</v>
      </c>
      <c r="B59" s="2"/>
    </row>
    <row r="60" customFormat="false" ht="15.75" hidden="false" customHeight="false" outlineLevel="0" collapsed="false">
      <c r="A60" s="2" t="s">
        <v>397</v>
      </c>
      <c r="B60" s="2"/>
    </row>
    <row r="61" customFormat="false" ht="15.75" hidden="false" customHeight="false" outlineLevel="0" collapsed="false">
      <c r="A61" s="2" t="s">
        <v>35</v>
      </c>
      <c r="B61" s="2"/>
    </row>
    <row r="62" customFormat="false" ht="15.75" hidden="false" customHeight="false" outlineLevel="0" collapsed="false">
      <c r="A62" s="2" t="s">
        <v>398</v>
      </c>
      <c r="B62" s="2"/>
    </row>
    <row r="63" customFormat="false" ht="15.75" hidden="false" customHeight="false" outlineLevel="0" collapsed="false">
      <c r="A63" s="2" t="s">
        <v>399</v>
      </c>
      <c r="B63" s="2"/>
    </row>
    <row r="64" customFormat="false" ht="15.75" hidden="false" customHeight="false" outlineLevel="0" collapsed="false">
      <c r="A64" s="2" t="s">
        <v>400</v>
      </c>
      <c r="B64" s="2"/>
    </row>
    <row r="65" customFormat="false" ht="15.75" hidden="false" customHeight="false" outlineLevel="0" collapsed="false">
      <c r="A65" s="2" t="s">
        <v>401</v>
      </c>
      <c r="B65" s="2"/>
    </row>
    <row r="66" customFormat="false" ht="15.75" hidden="false" customHeight="false" outlineLevel="0" collapsed="false">
      <c r="A66" s="2"/>
    </row>
    <row r="67" customFormat="false" ht="15.75" hidden="false" customHeight="false" outlineLevel="0" collapsed="false">
      <c r="A67" s="2"/>
    </row>
    <row r="68" customFormat="false" ht="15.75" hidden="false" customHeight="false" outlineLevel="0" collapsed="false">
      <c r="A68" s="2"/>
    </row>
    <row r="69" customFormat="false" ht="15.75" hidden="false" customHeight="false" outlineLevel="0" collapsed="false">
      <c r="A69" s="2"/>
    </row>
    <row r="70" customFormat="false" ht="15.75" hidden="false" customHeight="false" outlineLevel="0" collapsed="false">
      <c r="A70" s="2"/>
    </row>
    <row r="71" customFormat="false" ht="15.75" hidden="false" customHeight="false" outlineLevel="0" collapsed="false">
      <c r="A71" s="2"/>
    </row>
    <row r="72" customFormat="false" ht="15.75" hidden="false" customHeight="false" outlineLevel="0" collapsed="false">
      <c r="A72" s="2"/>
    </row>
    <row r="73" customFormat="false" ht="15.75" hidden="false" customHeight="false" outlineLevel="0" collapsed="false">
      <c r="A73" s="2"/>
    </row>
    <row r="74" customFormat="false" ht="15.75" hidden="false" customHeight="false" outlineLevel="0" collapsed="false">
      <c r="A74" s="2"/>
    </row>
    <row r="75" customFormat="false" ht="15.75" hidden="false" customHeight="false" outlineLevel="0" collapsed="false">
      <c r="A75" s="2"/>
    </row>
    <row r="76" customFormat="false" ht="15.75" hidden="false" customHeight="false" outlineLevel="0" collapsed="false">
      <c r="A76" s="2"/>
    </row>
    <row r="77" customFormat="false" ht="15.75" hidden="false" customHeight="false" outlineLevel="0" collapsed="false">
      <c r="A77" s="2"/>
    </row>
    <row r="78" customFormat="false" ht="15.75" hidden="false" customHeight="false" outlineLevel="0" collapsed="false">
      <c r="A78" s="2"/>
    </row>
    <row r="79" customFormat="false" ht="15.75" hidden="false" customHeight="false" outlineLevel="0" collapsed="false">
      <c r="A79" s="2"/>
    </row>
    <row r="80" customFormat="false" ht="15.75" hidden="false" customHeight="false" outlineLevel="0" collapsed="false">
      <c r="A80" s="2"/>
    </row>
    <row r="81" customFormat="false" ht="15.75" hidden="false" customHeight="false" outlineLevel="0" collapsed="false">
      <c r="A81" s="2"/>
    </row>
    <row r="82" customFormat="false" ht="15.75" hidden="false" customHeight="false" outlineLevel="0" collapsed="false">
      <c r="A82" s="2"/>
    </row>
    <row r="83" customFormat="false" ht="15.75" hidden="false" customHeight="false" outlineLevel="0" collapsed="false">
      <c r="A83" s="2"/>
    </row>
    <row r="84" customFormat="false" ht="15.75" hidden="false" customHeight="false" outlineLevel="0" collapsed="false">
      <c r="A84" s="2"/>
    </row>
    <row r="85" customFormat="false" ht="15.75" hidden="false" customHeight="false" outlineLevel="0" collapsed="false">
      <c r="A85" s="2"/>
    </row>
    <row r="86" customFormat="false" ht="15.75" hidden="false" customHeight="false" outlineLevel="0" collapsed="false">
      <c r="A86" s="2"/>
    </row>
    <row r="87" customFormat="false" ht="15.75" hidden="false" customHeight="false" outlineLevel="0" collapsed="false">
      <c r="A87" s="2"/>
    </row>
    <row r="88" customFormat="false" ht="15.75" hidden="false" customHeight="false" outlineLevel="0" collapsed="false">
      <c r="A88" s="2"/>
    </row>
    <row r="89" customFormat="false" ht="15.75" hidden="false" customHeight="false" outlineLevel="0" collapsed="false">
      <c r="A89" s="2"/>
    </row>
    <row r="90" customFormat="false" ht="15.75" hidden="false" customHeight="false" outlineLevel="0" collapsed="false">
      <c r="A90" s="2"/>
    </row>
    <row r="91" customFormat="false" ht="15.75" hidden="false" customHeight="false" outlineLevel="0" collapsed="false">
      <c r="A91" s="2"/>
    </row>
    <row r="92" customFormat="false" ht="15.75" hidden="false" customHeight="false" outlineLevel="0" collapsed="false">
      <c r="A92" s="2"/>
    </row>
    <row r="93" customFormat="false" ht="15.75" hidden="false" customHeight="false" outlineLevel="0" collapsed="false">
      <c r="A93" s="2"/>
    </row>
    <row r="94" customFormat="false" ht="15.75" hidden="false" customHeight="false" outlineLevel="0" collapsed="false">
      <c r="A94" s="2"/>
    </row>
    <row r="95" customFormat="false" ht="15.75" hidden="false" customHeight="false" outlineLevel="0" collapsed="false">
      <c r="A95" s="2"/>
    </row>
    <row r="96" customFormat="false" ht="15.75" hidden="false" customHeight="false" outlineLevel="0" collapsed="false">
      <c r="A96" s="2"/>
    </row>
    <row r="97" customFormat="false" ht="15.75" hidden="false" customHeight="false" outlineLevel="0" collapsed="false">
      <c r="A97" s="2"/>
    </row>
    <row r="98" customFormat="false" ht="15.75" hidden="false" customHeight="false" outlineLevel="0" collapsed="false">
      <c r="A98" s="2"/>
    </row>
    <row r="99" customFormat="false" ht="15.75" hidden="false" customHeight="false" outlineLevel="0" collapsed="false">
      <c r="A99" s="2"/>
    </row>
    <row r="100" customFormat="false" ht="15.75" hidden="false" customHeight="false" outlineLevel="0" collapsed="false">
      <c r="A100" s="2"/>
    </row>
    <row r="101" customFormat="false" ht="15.75" hidden="false" customHeight="false" outlineLevel="0" collapsed="false">
      <c r="A101" s="2"/>
    </row>
    <row r="102" customFormat="false" ht="15.75" hidden="false" customHeight="false" outlineLevel="0" collapsed="false">
      <c r="A102" s="2"/>
    </row>
    <row r="103" customFormat="false" ht="15.75" hidden="false" customHeight="false" outlineLevel="0" collapsed="false">
      <c r="A103" s="2"/>
    </row>
    <row r="104" customFormat="false" ht="15.75" hidden="false" customHeight="false" outlineLevel="0" collapsed="false">
      <c r="A104" s="2"/>
    </row>
    <row r="105" customFormat="false" ht="15.75" hidden="false" customHeight="false" outlineLevel="0" collapsed="false">
      <c r="A105" s="2"/>
    </row>
    <row r="106" customFormat="false" ht="15.75" hidden="false" customHeight="false" outlineLevel="0" collapsed="false">
      <c r="A106" s="2"/>
    </row>
    <row r="107" customFormat="false" ht="15.75" hidden="false" customHeight="false" outlineLevel="0" collapsed="false">
      <c r="A107" s="2"/>
    </row>
    <row r="108" customFormat="false" ht="15.75" hidden="false" customHeight="false" outlineLevel="0" collapsed="false">
      <c r="A108" s="2"/>
    </row>
    <row r="109" customFormat="false" ht="15.75" hidden="false" customHeight="false" outlineLevel="0" collapsed="false">
      <c r="A109" s="2"/>
    </row>
    <row r="110" customFormat="false" ht="15.75" hidden="false" customHeight="false" outlineLevel="0" collapsed="false">
      <c r="A110" s="2"/>
    </row>
    <row r="111" customFormat="false" ht="15.75" hidden="false" customHeight="false" outlineLevel="0" collapsed="false">
      <c r="A111" s="2"/>
    </row>
    <row r="112" customFormat="false" ht="15.75" hidden="false" customHeight="false" outlineLevel="0" collapsed="false">
      <c r="A112" s="2"/>
    </row>
    <row r="113" customFormat="false" ht="15.75" hidden="false" customHeight="false" outlineLevel="0" collapsed="false">
      <c r="A113" s="2"/>
    </row>
    <row r="114" customFormat="false" ht="15.75" hidden="false" customHeight="false" outlineLevel="0" collapsed="false">
      <c r="A114" s="2"/>
    </row>
    <row r="115" customFormat="false" ht="15.75" hidden="false" customHeight="false" outlineLevel="0" collapsed="false">
      <c r="A115" s="2"/>
    </row>
    <row r="116" customFormat="false" ht="15.75" hidden="false" customHeight="false" outlineLevel="0" collapsed="false">
      <c r="A116" s="2"/>
    </row>
    <row r="117" customFormat="false" ht="15.75" hidden="false" customHeight="false" outlineLevel="0" collapsed="false">
      <c r="A117" s="2"/>
    </row>
    <row r="118" customFormat="false" ht="15.75" hidden="false" customHeight="false" outlineLevel="0" collapsed="false">
      <c r="A118" s="2"/>
    </row>
    <row r="119" customFormat="false" ht="15.75" hidden="false" customHeight="false" outlineLevel="0" collapsed="false">
      <c r="A119" s="2"/>
    </row>
    <row r="120" customFormat="false" ht="15.75" hidden="false" customHeight="false" outlineLevel="0" collapsed="false">
      <c r="A120" s="2"/>
    </row>
    <row r="121" customFormat="false" ht="15.75" hidden="false" customHeight="false" outlineLevel="0" collapsed="false">
      <c r="A121" s="2"/>
    </row>
    <row r="122" customFormat="false" ht="15.75" hidden="false" customHeight="false" outlineLevel="0" collapsed="false">
      <c r="A122" s="2"/>
    </row>
    <row r="123" customFormat="false" ht="15.75" hidden="false" customHeight="false" outlineLevel="0" collapsed="false">
      <c r="A123" s="2"/>
    </row>
    <row r="124" customFormat="false" ht="15.75" hidden="false" customHeight="false" outlineLevel="0" collapsed="false">
      <c r="A124" s="2"/>
    </row>
    <row r="125" customFormat="false" ht="15.75" hidden="false" customHeight="false" outlineLevel="0" collapsed="false">
      <c r="A125" s="2"/>
    </row>
    <row r="126" customFormat="false" ht="15.75" hidden="false" customHeight="false" outlineLevel="0" collapsed="false">
      <c r="A126" s="2"/>
    </row>
    <row r="127" customFormat="false" ht="15.75" hidden="false" customHeight="false" outlineLevel="0" collapsed="false">
      <c r="A127" s="2"/>
    </row>
    <row r="128" customFormat="false" ht="15.75" hidden="false" customHeight="false" outlineLevel="0" collapsed="false">
      <c r="A128" s="2"/>
    </row>
    <row r="129" customFormat="false" ht="15.75" hidden="false" customHeight="false" outlineLevel="0" collapsed="false">
      <c r="A129" s="2"/>
    </row>
    <row r="130" customFormat="false" ht="15.75" hidden="false" customHeight="false" outlineLevel="0" collapsed="false">
      <c r="A130" s="2"/>
    </row>
    <row r="131" customFormat="false" ht="15.75" hidden="false" customHeight="false" outlineLevel="0" collapsed="false">
      <c r="A131" s="2"/>
    </row>
    <row r="132" customFormat="false" ht="15.75" hidden="false" customHeight="false" outlineLevel="0" collapsed="false">
      <c r="A132" s="2"/>
    </row>
    <row r="133" customFormat="false" ht="15.75" hidden="false" customHeight="false" outlineLevel="0" collapsed="false">
      <c r="A133" s="2"/>
    </row>
    <row r="134" customFormat="false" ht="15.75" hidden="false" customHeight="false" outlineLevel="0" collapsed="false">
      <c r="A134" s="2"/>
    </row>
    <row r="135" customFormat="false" ht="15.75" hidden="false" customHeight="false" outlineLevel="0" collapsed="false">
      <c r="A135" s="2"/>
    </row>
    <row r="136" customFormat="false" ht="15.75" hidden="false" customHeight="false" outlineLevel="0" collapsed="false">
      <c r="A136" s="2"/>
    </row>
    <row r="137" customFormat="false" ht="15.75" hidden="false" customHeight="false" outlineLevel="0" collapsed="false">
      <c r="A137" s="2"/>
    </row>
    <row r="138" customFormat="false" ht="15.75" hidden="false" customHeight="false" outlineLevel="0" collapsed="false">
      <c r="A138" s="2"/>
    </row>
    <row r="139" customFormat="false" ht="15.75" hidden="false" customHeight="false" outlineLevel="0" collapsed="false">
      <c r="A139" s="2"/>
    </row>
    <row r="140" customFormat="false" ht="15.75" hidden="false" customHeight="false" outlineLevel="0" collapsed="false">
      <c r="A140" s="2"/>
    </row>
    <row r="141" customFormat="false" ht="15.75" hidden="false" customHeight="false" outlineLevel="0" collapsed="false">
      <c r="A141" s="2"/>
    </row>
    <row r="142" customFormat="false" ht="15.75" hidden="false" customHeight="false" outlineLevel="0" collapsed="false">
      <c r="A142" s="2"/>
    </row>
    <row r="143" customFormat="false" ht="15.75" hidden="false" customHeight="false" outlineLevel="0" collapsed="false">
      <c r="A143" s="2"/>
    </row>
    <row r="144" customFormat="false" ht="15.75" hidden="false" customHeight="false" outlineLevel="0" collapsed="false">
      <c r="A144" s="2"/>
    </row>
    <row r="145" customFormat="false" ht="15.75" hidden="false" customHeight="false" outlineLevel="0" collapsed="false">
      <c r="A145" s="2"/>
    </row>
    <row r="146" customFormat="false" ht="15.75" hidden="false" customHeight="false" outlineLevel="0" collapsed="false">
      <c r="A146" s="2"/>
    </row>
    <row r="147" customFormat="false" ht="15.75" hidden="false" customHeight="false" outlineLevel="0" collapsed="false">
      <c r="A147" s="2"/>
    </row>
    <row r="148" customFormat="false" ht="15.75" hidden="false" customHeight="false" outlineLevel="0" collapsed="false">
      <c r="A148" s="2"/>
    </row>
    <row r="149" customFormat="false" ht="15.75" hidden="false" customHeight="false" outlineLevel="0" collapsed="false">
      <c r="A149" s="2"/>
    </row>
    <row r="150" customFormat="false" ht="15.75" hidden="false" customHeight="false" outlineLevel="0" collapsed="false">
      <c r="A150" s="2"/>
    </row>
    <row r="151" customFormat="false" ht="15.75" hidden="false" customHeight="false" outlineLevel="0" collapsed="false">
      <c r="A151" s="2"/>
    </row>
    <row r="152" customFormat="false" ht="15.75" hidden="false" customHeight="false" outlineLevel="0" collapsed="false">
      <c r="A152" s="2"/>
    </row>
    <row r="153" customFormat="false" ht="15.75" hidden="false" customHeight="false" outlineLevel="0" collapsed="false">
      <c r="A153" s="2"/>
    </row>
    <row r="154" customFormat="false" ht="15.75" hidden="false" customHeight="false" outlineLevel="0" collapsed="false">
      <c r="A154" s="2"/>
    </row>
    <row r="155" customFormat="false" ht="15.75" hidden="false" customHeight="false" outlineLevel="0" collapsed="false">
      <c r="A155" s="2"/>
    </row>
    <row r="156" customFormat="false" ht="15.75" hidden="false" customHeight="false" outlineLevel="0" collapsed="false">
      <c r="A156" s="2"/>
    </row>
    <row r="157" customFormat="false" ht="15.75" hidden="false" customHeight="false" outlineLevel="0" collapsed="false">
      <c r="A157" s="2"/>
    </row>
    <row r="158" customFormat="false" ht="15.75" hidden="false" customHeight="false" outlineLevel="0" collapsed="false">
      <c r="A158" s="2"/>
    </row>
    <row r="159" customFormat="false" ht="15.75" hidden="false" customHeight="false" outlineLevel="0" collapsed="false">
      <c r="A159" s="2"/>
    </row>
    <row r="160" customFormat="false" ht="15.75" hidden="false" customHeight="false" outlineLevel="0" collapsed="false">
      <c r="A160" s="2"/>
    </row>
    <row r="161" customFormat="false" ht="15.75" hidden="false" customHeight="false" outlineLevel="0" collapsed="false">
      <c r="A161" s="2"/>
    </row>
    <row r="162" customFormat="false" ht="15.75" hidden="false" customHeight="false" outlineLevel="0" collapsed="false">
      <c r="A162" s="2"/>
    </row>
    <row r="163" customFormat="false" ht="15.75" hidden="false" customHeight="false" outlineLevel="0" collapsed="false">
      <c r="A163" s="2"/>
    </row>
    <row r="164" customFormat="false" ht="15.75" hidden="false" customHeight="false" outlineLevel="0" collapsed="false">
      <c r="A164" s="2"/>
    </row>
    <row r="165" customFormat="false" ht="15.75" hidden="false" customHeight="false" outlineLevel="0" collapsed="false">
      <c r="A165" s="2"/>
    </row>
    <row r="166" customFormat="false" ht="15.75" hidden="false" customHeight="false" outlineLevel="0" collapsed="false">
      <c r="A166" s="2"/>
    </row>
    <row r="167" customFormat="false" ht="15.75" hidden="false" customHeight="false" outlineLevel="0" collapsed="false">
      <c r="A167" s="2"/>
    </row>
    <row r="168" customFormat="false" ht="15.75" hidden="false" customHeight="false" outlineLevel="0" collapsed="false">
      <c r="A168" s="2"/>
    </row>
    <row r="169" customFormat="false" ht="15.75" hidden="false" customHeight="false" outlineLevel="0" collapsed="false">
      <c r="A169" s="2"/>
    </row>
    <row r="170" customFormat="false" ht="15.75" hidden="false" customHeight="false" outlineLevel="0" collapsed="false">
      <c r="A170" s="2"/>
    </row>
    <row r="171" customFormat="false" ht="15.75" hidden="false" customHeight="false" outlineLevel="0" collapsed="false">
      <c r="A171" s="2"/>
    </row>
    <row r="172" customFormat="false" ht="15.75" hidden="false" customHeight="false" outlineLevel="0" collapsed="false">
      <c r="A172" s="2"/>
    </row>
    <row r="173" customFormat="false" ht="15.75" hidden="false" customHeight="false" outlineLevel="0" collapsed="false">
      <c r="A173" s="2"/>
    </row>
    <row r="174" customFormat="false" ht="15.75" hidden="false" customHeight="false" outlineLevel="0" collapsed="false">
      <c r="A174" s="2"/>
    </row>
    <row r="175" customFormat="false" ht="15.75" hidden="false" customHeight="false" outlineLevel="0" collapsed="false">
      <c r="A175" s="2"/>
    </row>
    <row r="176" customFormat="false" ht="15.75" hidden="false" customHeight="false" outlineLevel="0" collapsed="false">
      <c r="A176" s="2"/>
    </row>
    <row r="177" customFormat="false" ht="15.75" hidden="false" customHeight="false" outlineLevel="0" collapsed="false">
      <c r="A177" s="2"/>
    </row>
    <row r="178" customFormat="false" ht="15.75" hidden="false" customHeight="false" outlineLevel="0" collapsed="false">
      <c r="A178" s="2"/>
    </row>
    <row r="179" customFormat="false" ht="15.75" hidden="false" customHeight="false" outlineLevel="0" collapsed="false">
      <c r="A179" s="2"/>
    </row>
    <row r="180" customFormat="false" ht="15.75" hidden="false" customHeight="false" outlineLevel="0" collapsed="false">
      <c r="A180" s="2"/>
    </row>
    <row r="181" customFormat="false" ht="15.75" hidden="false" customHeight="false" outlineLevel="0" collapsed="false">
      <c r="A181" s="2"/>
    </row>
    <row r="182" customFormat="false" ht="15.75" hidden="false" customHeight="false" outlineLevel="0" collapsed="false">
      <c r="A182" s="2"/>
    </row>
    <row r="183" customFormat="false" ht="15.75" hidden="false" customHeight="false" outlineLevel="0" collapsed="false">
      <c r="A183" s="2"/>
    </row>
    <row r="184" customFormat="false" ht="15.75" hidden="false" customHeight="false" outlineLevel="0" collapsed="false">
      <c r="A184" s="2"/>
    </row>
    <row r="185" customFormat="false" ht="15.75" hidden="false" customHeight="false" outlineLevel="0" collapsed="false">
      <c r="A185" s="2"/>
    </row>
    <row r="186" customFormat="false" ht="15.75" hidden="false" customHeight="false" outlineLevel="0" collapsed="false">
      <c r="A186" s="2"/>
    </row>
    <row r="187" customFormat="false" ht="15.75" hidden="false" customHeight="false" outlineLevel="0" collapsed="false">
      <c r="A187" s="2"/>
    </row>
    <row r="188" customFormat="false" ht="15.75" hidden="false" customHeight="false" outlineLevel="0" collapsed="false">
      <c r="A188" s="2"/>
    </row>
    <row r="189" customFormat="false" ht="15.75" hidden="false" customHeight="false" outlineLevel="0" collapsed="false">
      <c r="A189" s="2"/>
    </row>
    <row r="190" customFormat="false" ht="15.75" hidden="false" customHeight="false" outlineLevel="0" collapsed="false">
      <c r="A190" s="2"/>
    </row>
    <row r="191" customFormat="false" ht="15.75" hidden="false" customHeight="false" outlineLevel="0" collapsed="false">
      <c r="A191" s="2"/>
    </row>
    <row r="192" customFormat="false" ht="15.75" hidden="false" customHeight="false" outlineLevel="0" collapsed="false">
      <c r="A192" s="2"/>
    </row>
    <row r="193" customFormat="false" ht="15.75" hidden="false" customHeight="false" outlineLevel="0" collapsed="false">
      <c r="A193" s="2"/>
    </row>
    <row r="194" customFormat="false" ht="15.75" hidden="false" customHeight="false" outlineLevel="0" collapsed="false">
      <c r="A194" s="2"/>
    </row>
    <row r="195" customFormat="false" ht="15.75" hidden="false" customHeight="false" outlineLevel="0" collapsed="false">
      <c r="A195" s="2"/>
    </row>
    <row r="196" customFormat="false" ht="15.75" hidden="false" customHeight="false" outlineLevel="0" collapsed="false">
      <c r="A196" s="2"/>
    </row>
    <row r="197" customFormat="false" ht="15.75" hidden="false" customHeight="false" outlineLevel="0" collapsed="false">
      <c r="A197" s="2"/>
    </row>
    <row r="198" customFormat="false" ht="15.75" hidden="false" customHeight="false" outlineLevel="0" collapsed="false">
      <c r="A198" s="2"/>
    </row>
    <row r="199" customFormat="false" ht="15.75" hidden="false" customHeight="false" outlineLevel="0" collapsed="false">
      <c r="A199" s="2"/>
    </row>
    <row r="200" customFormat="false" ht="15.75" hidden="false" customHeight="false" outlineLevel="0" collapsed="false">
      <c r="A200" s="2"/>
    </row>
    <row r="201" customFormat="false" ht="15.75" hidden="false" customHeight="false" outlineLevel="0" collapsed="false">
      <c r="A201" s="2"/>
    </row>
    <row r="202" customFormat="false" ht="15.75" hidden="false" customHeight="false" outlineLevel="0" collapsed="false">
      <c r="A202" s="2"/>
    </row>
    <row r="203" customFormat="false" ht="15.75" hidden="false" customHeight="false" outlineLevel="0" collapsed="false">
      <c r="A203" s="2"/>
    </row>
    <row r="204" customFormat="false" ht="15.75" hidden="false" customHeight="false" outlineLevel="0" collapsed="false">
      <c r="A204" s="2"/>
    </row>
    <row r="205" customFormat="false" ht="15.75" hidden="false" customHeight="false" outlineLevel="0" collapsed="false">
      <c r="A205" s="2"/>
    </row>
    <row r="206" customFormat="false" ht="15.75" hidden="false" customHeight="false" outlineLevel="0" collapsed="false">
      <c r="A206" s="2"/>
    </row>
    <row r="207" customFormat="false" ht="15.75" hidden="false" customHeight="false" outlineLevel="0" collapsed="false">
      <c r="A207" s="2"/>
    </row>
    <row r="208" customFormat="false" ht="15.75" hidden="false" customHeight="false" outlineLevel="0" collapsed="false">
      <c r="A208" s="2"/>
    </row>
    <row r="209" customFormat="false" ht="15.75" hidden="false" customHeight="false" outlineLevel="0" collapsed="false">
      <c r="A209" s="2"/>
    </row>
    <row r="210" customFormat="false" ht="15.75" hidden="false" customHeight="false" outlineLevel="0" collapsed="false">
      <c r="A210" s="2"/>
    </row>
    <row r="211" customFormat="false" ht="15.75" hidden="false" customHeight="false" outlineLevel="0" collapsed="false">
      <c r="A211" s="2"/>
    </row>
    <row r="212" customFormat="false" ht="15.75" hidden="false" customHeight="false" outlineLevel="0" collapsed="false">
      <c r="A212" s="2"/>
    </row>
    <row r="213" customFormat="false" ht="15.75" hidden="false" customHeight="false" outlineLevel="0" collapsed="false">
      <c r="A213" s="2"/>
    </row>
    <row r="214" customFormat="false" ht="15.75" hidden="false" customHeight="false" outlineLevel="0" collapsed="false">
      <c r="A214" s="2"/>
    </row>
    <row r="215" customFormat="false" ht="15.75" hidden="false" customHeight="false" outlineLevel="0" collapsed="false">
      <c r="A215" s="2"/>
    </row>
    <row r="216" customFormat="false" ht="15.75" hidden="false" customHeight="false" outlineLevel="0" collapsed="false">
      <c r="A216" s="2"/>
    </row>
    <row r="217" customFormat="false" ht="15.75" hidden="false" customHeight="false" outlineLevel="0" collapsed="false">
      <c r="A217" s="2"/>
    </row>
    <row r="218" customFormat="false" ht="15.75" hidden="false" customHeight="false" outlineLevel="0" collapsed="false">
      <c r="A218" s="2"/>
    </row>
    <row r="219" customFormat="false" ht="15.75" hidden="false" customHeight="false" outlineLevel="0" collapsed="false">
      <c r="A219" s="2"/>
    </row>
    <row r="220" customFormat="false" ht="15.75" hidden="false" customHeight="false" outlineLevel="0" collapsed="false">
      <c r="A220" s="2"/>
    </row>
    <row r="221" customFormat="false" ht="15.75" hidden="false" customHeight="false" outlineLevel="0" collapsed="false">
      <c r="A221" s="2"/>
    </row>
    <row r="222" customFormat="false" ht="15.75" hidden="false" customHeight="false" outlineLevel="0" collapsed="false">
      <c r="A222" s="2"/>
    </row>
    <row r="223" customFormat="false" ht="15.75" hidden="false" customHeight="false" outlineLevel="0" collapsed="false">
      <c r="A223" s="2"/>
    </row>
    <row r="224" customFormat="false" ht="15.75" hidden="false" customHeight="false" outlineLevel="0" collapsed="false">
      <c r="A224" s="2"/>
    </row>
    <row r="225" customFormat="false" ht="15.75" hidden="false" customHeight="false" outlineLevel="0" collapsed="false">
      <c r="A225" s="2"/>
    </row>
    <row r="226" customFormat="false" ht="15.75" hidden="false" customHeight="false" outlineLevel="0" collapsed="false">
      <c r="A226" s="2"/>
    </row>
    <row r="227" customFormat="false" ht="15.75" hidden="false" customHeight="false" outlineLevel="0" collapsed="false">
      <c r="A227" s="2"/>
    </row>
    <row r="228" customFormat="false" ht="15.75" hidden="false" customHeight="false" outlineLevel="0" collapsed="false">
      <c r="A228" s="2"/>
    </row>
    <row r="229" customFormat="false" ht="15.75" hidden="false" customHeight="false" outlineLevel="0" collapsed="false">
      <c r="A229" s="2"/>
    </row>
    <row r="230" customFormat="false" ht="15.75" hidden="false" customHeight="false" outlineLevel="0" collapsed="false">
      <c r="A230" s="2"/>
    </row>
    <row r="231" customFormat="false" ht="15.75" hidden="false" customHeight="false" outlineLevel="0" collapsed="false">
      <c r="A231" s="2"/>
    </row>
    <row r="232" customFormat="false" ht="15.75" hidden="false" customHeight="false" outlineLevel="0" collapsed="false">
      <c r="A232" s="2"/>
    </row>
    <row r="233" customFormat="false" ht="15.75" hidden="false" customHeight="false" outlineLevel="0" collapsed="false">
      <c r="A233" s="2"/>
    </row>
    <row r="234" customFormat="false" ht="15.75" hidden="false" customHeight="false" outlineLevel="0" collapsed="false">
      <c r="A234" s="2"/>
    </row>
    <row r="235" customFormat="false" ht="15.75" hidden="false" customHeight="false" outlineLevel="0" collapsed="false">
      <c r="A235" s="2"/>
    </row>
    <row r="236" customFormat="false" ht="15.75" hidden="false" customHeight="false" outlineLevel="0" collapsed="false">
      <c r="A236" s="2"/>
    </row>
    <row r="237" customFormat="false" ht="15.75" hidden="false" customHeight="false" outlineLevel="0" collapsed="false">
      <c r="A237" s="2"/>
    </row>
    <row r="238" customFormat="false" ht="15.75" hidden="false" customHeight="false" outlineLevel="0" collapsed="false">
      <c r="A238" s="2"/>
    </row>
    <row r="239" customFormat="false" ht="15.75" hidden="false" customHeight="false" outlineLevel="0" collapsed="false">
      <c r="A239" s="2"/>
    </row>
    <row r="240" customFormat="false" ht="15.75" hidden="false" customHeight="false" outlineLevel="0" collapsed="false">
      <c r="A240" s="2"/>
    </row>
    <row r="241" customFormat="false" ht="15.75" hidden="false" customHeight="false" outlineLevel="0" collapsed="false">
      <c r="A241" s="2"/>
    </row>
    <row r="242" customFormat="false" ht="15.75" hidden="false" customHeight="false" outlineLevel="0" collapsed="false">
      <c r="A242" s="2"/>
    </row>
    <row r="243" customFormat="false" ht="15.75" hidden="false" customHeight="false" outlineLevel="0" collapsed="false">
      <c r="A243" s="2"/>
    </row>
    <row r="244" customFormat="false" ht="15.75" hidden="false" customHeight="false" outlineLevel="0" collapsed="false">
      <c r="A244" s="2"/>
    </row>
    <row r="245" customFormat="false" ht="15.75" hidden="false" customHeight="false" outlineLevel="0" collapsed="false">
      <c r="A245" s="2"/>
    </row>
    <row r="246" customFormat="false" ht="15.75" hidden="false" customHeight="false" outlineLevel="0" collapsed="false">
      <c r="A246" s="2"/>
    </row>
    <row r="247" customFormat="false" ht="15.75" hidden="false" customHeight="false" outlineLevel="0" collapsed="false">
      <c r="A247" s="2"/>
    </row>
    <row r="248" customFormat="false" ht="15.75" hidden="false" customHeight="false" outlineLevel="0" collapsed="false">
      <c r="A248" s="2"/>
    </row>
    <row r="249" customFormat="false" ht="15.75" hidden="false" customHeight="false" outlineLevel="0" collapsed="false">
      <c r="A249" s="2"/>
    </row>
    <row r="250" customFormat="false" ht="15.75" hidden="false" customHeight="false" outlineLevel="0" collapsed="false">
      <c r="A250" s="2"/>
    </row>
    <row r="251" customFormat="false" ht="15.75" hidden="false" customHeight="false" outlineLevel="0" collapsed="false">
      <c r="A251" s="2"/>
    </row>
    <row r="252" customFormat="false" ht="15.75" hidden="false" customHeight="false" outlineLevel="0" collapsed="false">
      <c r="A252" s="2"/>
    </row>
    <row r="253" customFormat="false" ht="15.75" hidden="false" customHeight="false" outlineLevel="0" collapsed="false">
      <c r="A253" s="2"/>
    </row>
    <row r="254" customFormat="false" ht="15.75" hidden="false" customHeight="false" outlineLevel="0" collapsed="false">
      <c r="A254" s="2"/>
    </row>
    <row r="255" customFormat="false" ht="15.75" hidden="false" customHeight="false" outlineLevel="0" collapsed="false">
      <c r="A255" s="2"/>
    </row>
    <row r="256" customFormat="false" ht="15.75" hidden="false" customHeight="false" outlineLevel="0" collapsed="false">
      <c r="A256" s="2"/>
    </row>
    <row r="257" customFormat="false" ht="15.75" hidden="false" customHeight="false" outlineLevel="0" collapsed="false">
      <c r="A257" s="2"/>
    </row>
    <row r="258" customFormat="false" ht="15.75" hidden="false" customHeight="false" outlineLevel="0" collapsed="false">
      <c r="A258" s="2"/>
    </row>
    <row r="259" customFormat="false" ht="15.75" hidden="false" customHeight="false" outlineLevel="0" collapsed="false">
      <c r="A259" s="2"/>
    </row>
    <row r="260" customFormat="false" ht="15.75" hidden="false" customHeight="false" outlineLevel="0" collapsed="false">
      <c r="A260" s="2"/>
    </row>
    <row r="261" customFormat="false" ht="15.75" hidden="false" customHeight="false" outlineLevel="0" collapsed="false">
      <c r="A261" s="2"/>
    </row>
    <row r="262" customFormat="false" ht="15.75" hidden="false" customHeight="false" outlineLevel="0" collapsed="false">
      <c r="A262" s="2"/>
    </row>
    <row r="263" customFormat="false" ht="15.75" hidden="false" customHeight="false" outlineLevel="0" collapsed="false">
      <c r="A263" s="2"/>
    </row>
    <row r="264" customFormat="false" ht="15.75" hidden="false" customHeight="false" outlineLevel="0" collapsed="false">
      <c r="A264" s="2"/>
    </row>
    <row r="265" customFormat="false" ht="15.75" hidden="false" customHeight="false" outlineLevel="0" collapsed="false">
      <c r="A265" s="2"/>
    </row>
    <row r="266" customFormat="false" ht="15.75" hidden="false" customHeight="false" outlineLevel="0" collapsed="false">
      <c r="A266" s="2"/>
    </row>
    <row r="267" customFormat="false" ht="15.75" hidden="false" customHeight="false" outlineLevel="0" collapsed="false">
      <c r="A267" s="2"/>
    </row>
    <row r="268" customFormat="false" ht="15.75" hidden="false" customHeight="false" outlineLevel="0" collapsed="false">
      <c r="A268" s="2"/>
    </row>
    <row r="269" customFormat="false" ht="15.75" hidden="false" customHeight="false" outlineLevel="0" collapsed="false">
      <c r="A269" s="2"/>
    </row>
    <row r="270" customFormat="false" ht="15.75" hidden="false" customHeight="false" outlineLevel="0" collapsed="false">
      <c r="A270" s="2"/>
    </row>
    <row r="271" customFormat="false" ht="15.75" hidden="false" customHeight="false" outlineLevel="0" collapsed="false">
      <c r="A271" s="2"/>
    </row>
    <row r="272" customFormat="false" ht="15.75" hidden="false" customHeight="false" outlineLevel="0" collapsed="false">
      <c r="A272" s="2"/>
    </row>
    <row r="273" customFormat="false" ht="15.75" hidden="false" customHeight="false" outlineLevel="0" collapsed="false">
      <c r="A273" s="2"/>
    </row>
    <row r="274" customFormat="false" ht="15.75" hidden="false" customHeight="false" outlineLevel="0" collapsed="false">
      <c r="A274" s="2"/>
    </row>
    <row r="275" customFormat="false" ht="15.75" hidden="false" customHeight="false" outlineLevel="0" collapsed="false">
      <c r="A275" s="2"/>
    </row>
    <row r="276" customFormat="false" ht="15.75" hidden="false" customHeight="false" outlineLevel="0" collapsed="false">
      <c r="A276" s="2"/>
    </row>
    <row r="277" customFormat="false" ht="15.75" hidden="false" customHeight="false" outlineLevel="0" collapsed="false">
      <c r="A277" s="2"/>
    </row>
    <row r="278" customFormat="false" ht="15.75" hidden="false" customHeight="false" outlineLevel="0" collapsed="false">
      <c r="A278" s="2"/>
    </row>
    <row r="279" customFormat="false" ht="15.75" hidden="false" customHeight="false" outlineLevel="0" collapsed="false">
      <c r="A279" s="2"/>
    </row>
    <row r="280" customFormat="false" ht="15.75" hidden="false" customHeight="false" outlineLevel="0" collapsed="false">
      <c r="A280" s="2"/>
    </row>
    <row r="281" customFormat="false" ht="15.75" hidden="false" customHeight="false" outlineLevel="0" collapsed="false">
      <c r="A281" s="2"/>
    </row>
    <row r="282" customFormat="false" ht="15.75" hidden="false" customHeight="false" outlineLevel="0" collapsed="false">
      <c r="A282" s="2"/>
    </row>
    <row r="283" customFormat="false" ht="15.75" hidden="false" customHeight="false" outlineLevel="0" collapsed="false">
      <c r="A283" s="2"/>
    </row>
    <row r="284" customFormat="false" ht="15.75" hidden="false" customHeight="false" outlineLevel="0" collapsed="false">
      <c r="A284" s="2"/>
    </row>
    <row r="285" customFormat="false" ht="15.75" hidden="false" customHeight="false" outlineLevel="0" collapsed="false">
      <c r="A285" s="2"/>
    </row>
    <row r="286" customFormat="false" ht="15.75" hidden="false" customHeight="false" outlineLevel="0" collapsed="false">
      <c r="A286" s="2"/>
    </row>
    <row r="287" customFormat="false" ht="15.75" hidden="false" customHeight="false" outlineLevel="0" collapsed="false">
      <c r="A287" s="2"/>
    </row>
    <row r="288" customFormat="false" ht="15.75" hidden="false" customHeight="false" outlineLevel="0" collapsed="false">
      <c r="A288" s="2"/>
    </row>
    <row r="289" customFormat="false" ht="15.75" hidden="false" customHeight="false" outlineLevel="0" collapsed="false">
      <c r="A289" s="2"/>
    </row>
    <row r="290" customFormat="false" ht="15.75" hidden="false" customHeight="false" outlineLevel="0" collapsed="false">
      <c r="A290" s="2"/>
    </row>
    <row r="291" customFormat="false" ht="15.75" hidden="false" customHeight="false" outlineLevel="0" collapsed="false">
      <c r="A291" s="2"/>
    </row>
    <row r="292" customFormat="false" ht="15.75" hidden="false" customHeight="false" outlineLevel="0" collapsed="false">
      <c r="A292" s="2"/>
    </row>
    <row r="293" customFormat="false" ht="15.75" hidden="false" customHeight="false" outlineLevel="0" collapsed="false">
      <c r="A293" s="2"/>
    </row>
    <row r="294" customFormat="false" ht="15.75" hidden="false" customHeight="false" outlineLevel="0" collapsed="false">
      <c r="A294" s="2"/>
    </row>
    <row r="295" customFormat="false" ht="15.75" hidden="false" customHeight="false" outlineLevel="0" collapsed="false">
      <c r="A295" s="2"/>
    </row>
    <row r="296" customFormat="false" ht="15.75" hidden="false" customHeight="false" outlineLevel="0" collapsed="false">
      <c r="A296" s="2"/>
    </row>
    <row r="297" customFormat="false" ht="15.75" hidden="false" customHeight="false" outlineLevel="0" collapsed="false">
      <c r="A297" s="2"/>
    </row>
    <row r="298" customFormat="false" ht="15.75" hidden="false" customHeight="false" outlineLevel="0" collapsed="false">
      <c r="A298" s="2"/>
    </row>
    <row r="299" customFormat="false" ht="15.75" hidden="false" customHeight="false" outlineLevel="0" collapsed="false">
      <c r="A299" s="2"/>
    </row>
    <row r="300" customFormat="false" ht="15.75" hidden="false" customHeight="false" outlineLevel="0" collapsed="false">
      <c r="A300" s="2"/>
    </row>
    <row r="301" customFormat="false" ht="15.75" hidden="false" customHeight="false" outlineLevel="0" collapsed="false">
      <c r="A301" s="2"/>
    </row>
    <row r="302" customFormat="false" ht="15.75" hidden="false" customHeight="false" outlineLevel="0" collapsed="false">
      <c r="A302" s="2"/>
    </row>
    <row r="303" customFormat="false" ht="15.75" hidden="false" customHeight="false" outlineLevel="0" collapsed="false">
      <c r="A303" s="2"/>
    </row>
    <row r="304" customFormat="false" ht="15.75" hidden="false" customHeight="false" outlineLevel="0" collapsed="false">
      <c r="A304" s="2"/>
    </row>
    <row r="305" customFormat="false" ht="15.75" hidden="false" customHeight="false" outlineLevel="0" collapsed="false">
      <c r="A305" s="2"/>
    </row>
    <row r="306" customFormat="false" ht="15.75" hidden="false" customHeight="false" outlineLevel="0" collapsed="false">
      <c r="A306" s="2"/>
    </row>
    <row r="307" customFormat="false" ht="15.75" hidden="false" customHeight="false" outlineLevel="0" collapsed="false">
      <c r="A307" s="2"/>
    </row>
    <row r="308" customFormat="false" ht="15.75" hidden="false" customHeight="false" outlineLevel="0" collapsed="false">
      <c r="A308" s="2"/>
    </row>
    <row r="309" customFormat="false" ht="15.75" hidden="false" customHeight="false" outlineLevel="0" collapsed="false">
      <c r="A309" s="2"/>
    </row>
    <row r="310" customFormat="false" ht="15.75" hidden="false" customHeight="false" outlineLevel="0" collapsed="false">
      <c r="A310" s="2"/>
    </row>
    <row r="311" customFormat="false" ht="15.75" hidden="false" customHeight="false" outlineLevel="0" collapsed="false">
      <c r="A311" s="2"/>
    </row>
    <row r="312" customFormat="false" ht="15.75" hidden="false" customHeight="false" outlineLevel="0" collapsed="false">
      <c r="A312" s="2"/>
    </row>
    <row r="313" customFormat="false" ht="15.75" hidden="false" customHeight="false" outlineLevel="0" collapsed="false">
      <c r="A313" s="2"/>
    </row>
    <row r="314" customFormat="false" ht="15.75" hidden="false" customHeight="false" outlineLevel="0" collapsed="false">
      <c r="A314" s="2"/>
    </row>
    <row r="315" customFormat="false" ht="15.75" hidden="false" customHeight="false" outlineLevel="0" collapsed="false">
      <c r="A315" s="2"/>
    </row>
    <row r="316" customFormat="false" ht="15.75" hidden="false" customHeight="false" outlineLevel="0" collapsed="false">
      <c r="A316" s="2"/>
    </row>
    <row r="317" customFormat="false" ht="15.75" hidden="false" customHeight="false" outlineLevel="0" collapsed="false">
      <c r="A317" s="2"/>
    </row>
    <row r="318" customFormat="false" ht="15.75" hidden="false" customHeight="false" outlineLevel="0" collapsed="false">
      <c r="A318" s="2"/>
    </row>
    <row r="319" customFormat="false" ht="15.75" hidden="false" customHeight="false" outlineLevel="0" collapsed="false">
      <c r="A319" s="2"/>
    </row>
    <row r="320" customFormat="false" ht="15.75" hidden="false" customHeight="false" outlineLevel="0" collapsed="false">
      <c r="A320" s="2"/>
    </row>
    <row r="321" customFormat="false" ht="15.75" hidden="false" customHeight="false" outlineLevel="0" collapsed="false">
      <c r="A321" s="2"/>
    </row>
    <row r="322" customFormat="false" ht="15.75" hidden="false" customHeight="false" outlineLevel="0" collapsed="false">
      <c r="A322" s="2"/>
    </row>
    <row r="323" customFormat="false" ht="15.75" hidden="false" customHeight="false" outlineLevel="0" collapsed="false">
      <c r="A323" s="2"/>
    </row>
    <row r="324" customFormat="false" ht="15.75" hidden="false" customHeight="false" outlineLevel="0" collapsed="false">
      <c r="A324" s="2"/>
    </row>
    <row r="325" customFormat="false" ht="15.75" hidden="false" customHeight="false" outlineLevel="0" collapsed="false">
      <c r="A325" s="2"/>
    </row>
    <row r="326" customFormat="false" ht="15.75" hidden="false" customHeight="false" outlineLevel="0" collapsed="false">
      <c r="A326" s="2"/>
    </row>
    <row r="327" customFormat="false" ht="15.75" hidden="false" customHeight="false" outlineLevel="0" collapsed="false">
      <c r="A327" s="2"/>
    </row>
    <row r="328" customFormat="false" ht="15.75" hidden="false" customHeight="false" outlineLevel="0" collapsed="false">
      <c r="A328" s="2"/>
    </row>
    <row r="329" customFormat="false" ht="15.75" hidden="false" customHeight="false" outlineLevel="0" collapsed="false">
      <c r="A329" s="2"/>
    </row>
    <row r="330" customFormat="false" ht="15.75" hidden="false" customHeight="false" outlineLevel="0" collapsed="false">
      <c r="A330" s="2"/>
    </row>
    <row r="331" customFormat="false" ht="15.75" hidden="false" customHeight="false" outlineLevel="0" collapsed="false">
      <c r="A331" s="2"/>
    </row>
    <row r="332" customFormat="false" ht="15.75" hidden="false" customHeight="false" outlineLevel="0" collapsed="false">
      <c r="A332" s="2"/>
    </row>
    <row r="333" customFormat="false" ht="15.75" hidden="false" customHeight="false" outlineLevel="0" collapsed="false">
      <c r="A333" s="2"/>
    </row>
    <row r="334" customFormat="false" ht="15.75" hidden="false" customHeight="false" outlineLevel="0" collapsed="false">
      <c r="A334" s="2"/>
    </row>
    <row r="335" customFormat="false" ht="15.75" hidden="false" customHeight="false" outlineLevel="0" collapsed="false">
      <c r="A335" s="2"/>
    </row>
    <row r="336" customFormat="false" ht="15.75" hidden="false" customHeight="false" outlineLevel="0" collapsed="false">
      <c r="A336" s="2"/>
    </row>
    <row r="337" customFormat="false" ht="15.75" hidden="false" customHeight="false" outlineLevel="0" collapsed="false">
      <c r="A337" s="2"/>
    </row>
    <row r="338" customFormat="false" ht="15.75" hidden="false" customHeight="false" outlineLevel="0" collapsed="false">
      <c r="A338" s="2"/>
    </row>
    <row r="339" customFormat="false" ht="15.75" hidden="false" customHeight="false" outlineLevel="0" collapsed="false">
      <c r="A339" s="2"/>
    </row>
    <row r="340" customFormat="false" ht="15.75" hidden="false" customHeight="false" outlineLevel="0" collapsed="false">
      <c r="A340" s="2"/>
    </row>
    <row r="341" customFormat="false" ht="15.75" hidden="false" customHeight="false" outlineLevel="0" collapsed="false">
      <c r="A341" s="2"/>
    </row>
    <row r="342" customFormat="false" ht="15.75" hidden="false" customHeight="false" outlineLevel="0" collapsed="false">
      <c r="A342" s="2"/>
    </row>
    <row r="343" customFormat="false" ht="15.75" hidden="false" customHeight="false" outlineLevel="0" collapsed="false">
      <c r="A343" s="2"/>
    </row>
    <row r="344" customFormat="false" ht="15.75" hidden="false" customHeight="false" outlineLevel="0" collapsed="false">
      <c r="A344" s="2"/>
    </row>
    <row r="345" customFormat="false" ht="15.75" hidden="false" customHeight="false" outlineLevel="0" collapsed="false">
      <c r="A345" s="2"/>
    </row>
    <row r="346" customFormat="false" ht="15.75" hidden="false" customHeight="false" outlineLevel="0" collapsed="false">
      <c r="A346" s="2"/>
    </row>
    <row r="347" customFormat="false" ht="15.75" hidden="false" customHeight="false" outlineLevel="0" collapsed="false">
      <c r="A347" s="2"/>
    </row>
    <row r="348" customFormat="false" ht="15.75" hidden="false" customHeight="false" outlineLevel="0" collapsed="false">
      <c r="A348" s="2"/>
    </row>
    <row r="349" customFormat="false" ht="15.75" hidden="false" customHeight="false" outlineLevel="0" collapsed="false">
      <c r="A349" s="2"/>
    </row>
    <row r="350" customFormat="false" ht="15.75" hidden="false" customHeight="false" outlineLevel="0" collapsed="false">
      <c r="A350" s="2"/>
    </row>
    <row r="351" customFormat="false" ht="15.75" hidden="false" customHeight="false" outlineLevel="0" collapsed="false">
      <c r="A351" s="2"/>
    </row>
    <row r="352" customFormat="false" ht="15.75" hidden="false" customHeight="false" outlineLevel="0" collapsed="false">
      <c r="A352" s="2"/>
    </row>
    <row r="353" customFormat="false" ht="15.75" hidden="false" customHeight="false" outlineLevel="0" collapsed="false">
      <c r="A353" s="2"/>
    </row>
    <row r="354" customFormat="false" ht="15.75" hidden="false" customHeight="false" outlineLevel="0" collapsed="false">
      <c r="A354" s="2"/>
    </row>
    <row r="355" customFormat="false" ht="15.75" hidden="false" customHeight="false" outlineLevel="0" collapsed="false">
      <c r="A355" s="2"/>
    </row>
    <row r="356" customFormat="false" ht="15.75" hidden="false" customHeight="false" outlineLevel="0" collapsed="false">
      <c r="A356" s="2"/>
    </row>
    <row r="357" customFormat="false" ht="15.75" hidden="false" customHeight="false" outlineLevel="0" collapsed="false">
      <c r="A357" s="2"/>
    </row>
    <row r="358" customFormat="false" ht="15.75" hidden="false" customHeight="false" outlineLevel="0" collapsed="false">
      <c r="A358" s="2"/>
    </row>
    <row r="359" customFormat="false" ht="15.75" hidden="false" customHeight="false" outlineLevel="0" collapsed="false">
      <c r="A359" s="2"/>
    </row>
    <row r="360" customFormat="false" ht="15.75" hidden="false" customHeight="false" outlineLevel="0" collapsed="false">
      <c r="A360" s="2"/>
    </row>
    <row r="361" customFormat="false" ht="15.75" hidden="false" customHeight="false" outlineLevel="0" collapsed="false">
      <c r="A361" s="2"/>
    </row>
    <row r="362" customFormat="false" ht="15.75" hidden="false" customHeight="false" outlineLevel="0" collapsed="false">
      <c r="A362" s="2"/>
    </row>
    <row r="363" customFormat="false" ht="15.75" hidden="false" customHeight="false" outlineLevel="0" collapsed="false">
      <c r="A363" s="2"/>
    </row>
    <row r="364" customFormat="false" ht="15.75" hidden="false" customHeight="false" outlineLevel="0" collapsed="false">
      <c r="A364" s="2"/>
    </row>
    <row r="365" customFormat="false" ht="15.75" hidden="false" customHeight="false" outlineLevel="0" collapsed="false">
      <c r="A365" s="2"/>
    </row>
    <row r="366" customFormat="false" ht="15.75" hidden="false" customHeight="false" outlineLevel="0" collapsed="false">
      <c r="A366" s="2"/>
    </row>
    <row r="367" customFormat="false" ht="15.75" hidden="false" customHeight="false" outlineLevel="0" collapsed="false">
      <c r="A367" s="2"/>
    </row>
    <row r="368" customFormat="false" ht="15.75" hidden="false" customHeight="false" outlineLevel="0" collapsed="false">
      <c r="A368" s="2"/>
    </row>
    <row r="369" customFormat="false" ht="15.75" hidden="false" customHeight="false" outlineLevel="0" collapsed="false">
      <c r="A369" s="2"/>
    </row>
    <row r="370" customFormat="false" ht="15.75" hidden="false" customHeight="false" outlineLevel="0" collapsed="false">
      <c r="A370" s="2"/>
    </row>
    <row r="371" customFormat="false" ht="15.75" hidden="false" customHeight="false" outlineLevel="0" collapsed="false">
      <c r="A371" s="2"/>
    </row>
    <row r="372" customFormat="false" ht="15.75" hidden="false" customHeight="false" outlineLevel="0" collapsed="false">
      <c r="A372" s="2"/>
    </row>
    <row r="373" customFormat="false" ht="15.75" hidden="false" customHeight="false" outlineLevel="0" collapsed="false">
      <c r="A373" s="2"/>
    </row>
    <row r="374" customFormat="false" ht="15.75" hidden="false" customHeight="false" outlineLevel="0" collapsed="false">
      <c r="A374" s="2"/>
    </row>
    <row r="375" customFormat="false" ht="15.75" hidden="false" customHeight="false" outlineLevel="0" collapsed="false">
      <c r="A375" s="2"/>
    </row>
    <row r="376" customFormat="false" ht="15.75" hidden="false" customHeight="false" outlineLevel="0" collapsed="false">
      <c r="A376" s="2"/>
    </row>
    <row r="377" customFormat="false" ht="15.75" hidden="false" customHeight="false" outlineLevel="0" collapsed="false">
      <c r="A377" s="2"/>
    </row>
    <row r="378" customFormat="false" ht="15.75" hidden="false" customHeight="false" outlineLevel="0" collapsed="false">
      <c r="A378" s="2"/>
    </row>
    <row r="379" customFormat="false" ht="15.75" hidden="false" customHeight="false" outlineLevel="0" collapsed="false">
      <c r="A379" s="2"/>
    </row>
    <row r="380" customFormat="false" ht="15.75" hidden="false" customHeight="false" outlineLevel="0" collapsed="false">
      <c r="A380" s="2"/>
    </row>
    <row r="381" customFormat="false" ht="15.75" hidden="false" customHeight="false" outlineLevel="0" collapsed="false">
      <c r="A381" s="2"/>
    </row>
    <row r="382" customFormat="false" ht="15.75" hidden="false" customHeight="false" outlineLevel="0" collapsed="false">
      <c r="A382" s="2"/>
    </row>
    <row r="383" customFormat="false" ht="15.75" hidden="false" customHeight="false" outlineLevel="0" collapsed="false">
      <c r="A383" s="2"/>
    </row>
    <row r="384" customFormat="false" ht="15.75" hidden="false" customHeight="false" outlineLevel="0" collapsed="false">
      <c r="A384" s="2"/>
    </row>
    <row r="385" customFormat="false" ht="15.75" hidden="false" customHeight="false" outlineLevel="0" collapsed="false">
      <c r="A385" s="2"/>
    </row>
    <row r="386" customFormat="false" ht="15.75" hidden="false" customHeight="false" outlineLevel="0" collapsed="false">
      <c r="A386" s="2"/>
    </row>
    <row r="387" customFormat="false" ht="15.75" hidden="false" customHeight="false" outlineLevel="0" collapsed="false">
      <c r="A387" s="2"/>
    </row>
    <row r="388" customFormat="false" ht="15.75" hidden="false" customHeight="false" outlineLevel="0" collapsed="false">
      <c r="A388" s="2"/>
    </row>
    <row r="389" customFormat="false" ht="15.75" hidden="false" customHeight="false" outlineLevel="0" collapsed="false">
      <c r="A389" s="2"/>
    </row>
    <row r="390" customFormat="false" ht="15.75" hidden="false" customHeight="false" outlineLevel="0" collapsed="false">
      <c r="A390" s="2"/>
    </row>
    <row r="391" customFormat="false" ht="15.75" hidden="false" customHeight="false" outlineLevel="0" collapsed="false">
      <c r="A391" s="2"/>
    </row>
    <row r="392" customFormat="false" ht="15.75" hidden="false" customHeight="false" outlineLevel="0" collapsed="false">
      <c r="A392" s="2"/>
    </row>
    <row r="393" customFormat="false" ht="15.75" hidden="false" customHeight="false" outlineLevel="0" collapsed="false">
      <c r="A393" s="2"/>
    </row>
    <row r="394" customFormat="false" ht="15.75" hidden="false" customHeight="false" outlineLevel="0" collapsed="false">
      <c r="A394" s="2"/>
    </row>
    <row r="395" customFormat="false" ht="15.75" hidden="false" customHeight="false" outlineLevel="0" collapsed="false">
      <c r="A395" s="2"/>
    </row>
    <row r="396" customFormat="false" ht="15.75" hidden="false" customHeight="false" outlineLevel="0" collapsed="false">
      <c r="A396" s="2"/>
    </row>
    <row r="397" customFormat="false" ht="15.75" hidden="false" customHeight="false" outlineLevel="0" collapsed="false">
      <c r="A397" s="2"/>
    </row>
    <row r="398" customFormat="false" ht="15.75" hidden="false" customHeight="false" outlineLevel="0" collapsed="false">
      <c r="A398" s="2"/>
    </row>
    <row r="399" customFormat="false" ht="15.75" hidden="false" customHeight="false" outlineLevel="0" collapsed="false">
      <c r="A399" s="2"/>
    </row>
    <row r="400" customFormat="false" ht="15.75" hidden="false" customHeight="false" outlineLevel="0" collapsed="false">
      <c r="A400" s="2"/>
    </row>
    <row r="401" customFormat="false" ht="15.75" hidden="false" customHeight="false" outlineLevel="0" collapsed="false">
      <c r="A401" s="2"/>
    </row>
    <row r="402" customFormat="false" ht="15.75" hidden="false" customHeight="false" outlineLevel="0" collapsed="false">
      <c r="A402" s="2"/>
    </row>
    <row r="403" customFormat="false" ht="15.75" hidden="false" customHeight="false" outlineLevel="0" collapsed="false">
      <c r="A403" s="2"/>
    </row>
    <row r="404" customFormat="false" ht="15.75" hidden="false" customHeight="false" outlineLevel="0" collapsed="false">
      <c r="A404" s="2"/>
    </row>
    <row r="405" customFormat="false" ht="15.75" hidden="false" customHeight="false" outlineLevel="0" collapsed="false">
      <c r="A405" s="2"/>
    </row>
    <row r="406" customFormat="false" ht="15.75" hidden="false" customHeight="false" outlineLevel="0" collapsed="false">
      <c r="A406" s="2"/>
    </row>
    <row r="407" customFormat="false" ht="15.75" hidden="false" customHeight="false" outlineLevel="0" collapsed="false">
      <c r="A407" s="2"/>
    </row>
    <row r="408" customFormat="false" ht="15.75" hidden="false" customHeight="false" outlineLevel="0" collapsed="false">
      <c r="A408" s="2"/>
    </row>
    <row r="409" customFormat="false" ht="15.75" hidden="false" customHeight="false" outlineLevel="0" collapsed="false">
      <c r="A409" s="2"/>
    </row>
    <row r="410" customFormat="false" ht="15.75" hidden="false" customHeight="false" outlineLevel="0" collapsed="false">
      <c r="A410" s="2"/>
    </row>
    <row r="411" customFormat="false" ht="15.75" hidden="false" customHeight="false" outlineLevel="0" collapsed="false">
      <c r="A411" s="2"/>
    </row>
    <row r="412" customFormat="false" ht="15.75" hidden="false" customHeight="false" outlineLevel="0" collapsed="false">
      <c r="A412" s="2"/>
    </row>
    <row r="413" customFormat="false" ht="15.75" hidden="false" customHeight="false" outlineLevel="0" collapsed="false">
      <c r="A413" s="2"/>
    </row>
    <row r="414" customFormat="false" ht="15.75" hidden="false" customHeight="false" outlineLevel="0" collapsed="false">
      <c r="A414" s="2"/>
    </row>
    <row r="415" customFormat="false" ht="15.75" hidden="false" customHeight="false" outlineLevel="0" collapsed="false">
      <c r="A415" s="2"/>
    </row>
    <row r="416" customFormat="false" ht="15.75" hidden="false" customHeight="false" outlineLevel="0" collapsed="false">
      <c r="A416" s="2"/>
    </row>
    <row r="417" customFormat="false" ht="15.75" hidden="false" customHeight="false" outlineLevel="0" collapsed="false">
      <c r="A417" s="2"/>
    </row>
    <row r="418" customFormat="false" ht="15.75" hidden="false" customHeight="false" outlineLevel="0" collapsed="false">
      <c r="A418" s="2"/>
    </row>
    <row r="419" customFormat="false" ht="15.75" hidden="false" customHeight="false" outlineLevel="0" collapsed="false">
      <c r="A419" s="2"/>
    </row>
    <row r="420" customFormat="false" ht="15.75" hidden="false" customHeight="false" outlineLevel="0" collapsed="false">
      <c r="A420" s="2"/>
    </row>
    <row r="421" customFormat="false" ht="15.75" hidden="false" customHeight="false" outlineLevel="0" collapsed="false">
      <c r="A421" s="2"/>
    </row>
    <row r="422" customFormat="false" ht="15.75" hidden="false" customHeight="false" outlineLevel="0" collapsed="false">
      <c r="A422" s="2"/>
    </row>
    <row r="423" customFormat="false" ht="15.75" hidden="false" customHeight="false" outlineLevel="0" collapsed="false">
      <c r="A423" s="2"/>
    </row>
    <row r="424" customFormat="false" ht="15.75" hidden="false" customHeight="false" outlineLevel="0" collapsed="false">
      <c r="A424" s="2"/>
    </row>
    <row r="425" customFormat="false" ht="15.75" hidden="false" customHeight="false" outlineLevel="0" collapsed="false">
      <c r="A425" s="2"/>
    </row>
    <row r="426" customFormat="false" ht="15.75" hidden="false" customHeight="false" outlineLevel="0" collapsed="false">
      <c r="A426" s="2"/>
    </row>
    <row r="427" customFormat="false" ht="15.75" hidden="false" customHeight="false" outlineLevel="0" collapsed="false">
      <c r="A427" s="2"/>
    </row>
    <row r="428" customFormat="false" ht="15.75" hidden="false" customHeight="false" outlineLevel="0" collapsed="false">
      <c r="A428" s="2"/>
    </row>
    <row r="429" customFormat="false" ht="15.75" hidden="false" customHeight="false" outlineLevel="0" collapsed="false">
      <c r="A429" s="2"/>
    </row>
    <row r="430" customFormat="false" ht="15.75" hidden="false" customHeight="false" outlineLevel="0" collapsed="false">
      <c r="A430" s="2"/>
    </row>
    <row r="431" customFormat="false" ht="15.75" hidden="false" customHeight="false" outlineLevel="0" collapsed="false">
      <c r="A431" s="2"/>
    </row>
    <row r="432" customFormat="false" ht="15.75" hidden="false" customHeight="false" outlineLevel="0" collapsed="false">
      <c r="A432" s="2"/>
    </row>
    <row r="433" customFormat="false" ht="15.75" hidden="false" customHeight="false" outlineLevel="0" collapsed="false">
      <c r="A433" s="2"/>
    </row>
    <row r="434" customFormat="false" ht="15.75" hidden="false" customHeight="false" outlineLevel="0" collapsed="false">
      <c r="A434" s="2"/>
    </row>
    <row r="435" customFormat="false" ht="15.75" hidden="false" customHeight="false" outlineLevel="0" collapsed="false">
      <c r="A435" s="2"/>
    </row>
    <row r="436" customFormat="false" ht="15.75" hidden="false" customHeight="false" outlineLevel="0" collapsed="false">
      <c r="A436" s="2"/>
    </row>
    <row r="437" customFormat="false" ht="15.75" hidden="false" customHeight="false" outlineLevel="0" collapsed="false">
      <c r="A437" s="2"/>
    </row>
    <row r="438" customFormat="false" ht="15.75" hidden="false" customHeight="false" outlineLevel="0" collapsed="false">
      <c r="A438" s="2"/>
    </row>
    <row r="439" customFormat="false" ht="15.75" hidden="false" customHeight="false" outlineLevel="0" collapsed="false">
      <c r="A439" s="2"/>
    </row>
    <row r="440" customFormat="false" ht="15.75" hidden="false" customHeight="false" outlineLevel="0" collapsed="false">
      <c r="A440" s="2"/>
    </row>
    <row r="441" customFormat="false" ht="15.75" hidden="false" customHeight="false" outlineLevel="0" collapsed="false">
      <c r="A441" s="2"/>
    </row>
    <row r="442" customFormat="false" ht="15.75" hidden="false" customHeight="false" outlineLevel="0" collapsed="false">
      <c r="A442" s="2"/>
    </row>
    <row r="443" customFormat="false" ht="15.75" hidden="false" customHeight="false" outlineLevel="0" collapsed="false">
      <c r="A443" s="2"/>
    </row>
    <row r="444" customFormat="false" ht="15.75" hidden="false" customHeight="false" outlineLevel="0" collapsed="false">
      <c r="A444" s="2"/>
    </row>
    <row r="445" customFormat="false" ht="15.75" hidden="false" customHeight="false" outlineLevel="0" collapsed="false">
      <c r="A445" s="2"/>
    </row>
    <row r="446" customFormat="false" ht="15.75" hidden="false" customHeight="false" outlineLevel="0" collapsed="false">
      <c r="A446" s="2"/>
    </row>
    <row r="447" customFormat="false" ht="15.75" hidden="false" customHeight="false" outlineLevel="0" collapsed="false">
      <c r="A447" s="2"/>
    </row>
    <row r="448" customFormat="false" ht="15.75" hidden="false" customHeight="false" outlineLevel="0" collapsed="false">
      <c r="A448" s="2"/>
    </row>
    <row r="449" customFormat="false" ht="15.75" hidden="false" customHeight="false" outlineLevel="0" collapsed="false">
      <c r="A449" s="2"/>
    </row>
    <row r="450" customFormat="false" ht="15.75" hidden="false" customHeight="false" outlineLevel="0" collapsed="false">
      <c r="A450" s="2"/>
    </row>
    <row r="451" customFormat="false" ht="15.75" hidden="false" customHeight="false" outlineLevel="0" collapsed="false">
      <c r="A451" s="2"/>
    </row>
    <row r="452" customFormat="false" ht="15.75" hidden="false" customHeight="false" outlineLevel="0" collapsed="false">
      <c r="A452" s="2"/>
    </row>
    <row r="453" customFormat="false" ht="15.75" hidden="false" customHeight="false" outlineLevel="0" collapsed="false">
      <c r="A453" s="2"/>
    </row>
    <row r="454" customFormat="false" ht="15.75" hidden="false" customHeight="false" outlineLevel="0" collapsed="false">
      <c r="A454" s="2"/>
    </row>
    <row r="455" customFormat="false" ht="15.75" hidden="false" customHeight="false" outlineLevel="0" collapsed="false">
      <c r="A455" s="2"/>
    </row>
    <row r="456" customFormat="false" ht="15.75" hidden="false" customHeight="false" outlineLevel="0" collapsed="false">
      <c r="A456" s="2"/>
    </row>
    <row r="457" customFormat="false" ht="15.75" hidden="false" customHeight="false" outlineLevel="0" collapsed="false">
      <c r="A457" s="2"/>
    </row>
    <row r="458" customFormat="false" ht="15.75" hidden="false" customHeight="false" outlineLevel="0" collapsed="false">
      <c r="A458" s="2"/>
    </row>
    <row r="459" customFormat="false" ht="15.75" hidden="false" customHeight="false" outlineLevel="0" collapsed="false">
      <c r="A459" s="2"/>
    </row>
    <row r="460" customFormat="false" ht="15.75" hidden="false" customHeight="false" outlineLevel="0" collapsed="false">
      <c r="A460" s="2"/>
    </row>
    <row r="461" customFormat="false" ht="15.75" hidden="false" customHeight="false" outlineLevel="0" collapsed="false">
      <c r="A461" s="2"/>
    </row>
    <row r="462" customFormat="false" ht="15.75" hidden="false" customHeight="false" outlineLevel="0" collapsed="false">
      <c r="A462" s="2"/>
    </row>
    <row r="463" customFormat="false" ht="15.75" hidden="false" customHeight="false" outlineLevel="0" collapsed="false">
      <c r="A463" s="2"/>
    </row>
    <row r="464" customFormat="false" ht="15.75" hidden="false" customHeight="false" outlineLevel="0" collapsed="false">
      <c r="A464" s="2"/>
    </row>
    <row r="465" customFormat="false" ht="15.75" hidden="false" customHeight="false" outlineLevel="0" collapsed="false">
      <c r="A465" s="2"/>
    </row>
    <row r="466" customFormat="false" ht="15.75" hidden="false" customHeight="false" outlineLevel="0" collapsed="false">
      <c r="A466" s="2"/>
    </row>
    <row r="467" customFormat="false" ht="15.75" hidden="false" customHeight="false" outlineLevel="0" collapsed="false">
      <c r="A467" s="2"/>
    </row>
    <row r="468" customFormat="false" ht="15.75" hidden="false" customHeight="false" outlineLevel="0" collapsed="false">
      <c r="A468" s="2"/>
    </row>
    <row r="469" customFormat="false" ht="15.75" hidden="false" customHeight="false" outlineLevel="0" collapsed="false">
      <c r="A469" s="2"/>
    </row>
    <row r="470" customFormat="false" ht="15.75" hidden="false" customHeight="false" outlineLevel="0" collapsed="false">
      <c r="A470" s="2"/>
    </row>
    <row r="471" customFormat="false" ht="15.75" hidden="false" customHeight="false" outlineLevel="0" collapsed="false">
      <c r="A471" s="2"/>
    </row>
    <row r="472" customFormat="false" ht="15.75" hidden="false" customHeight="false" outlineLevel="0" collapsed="false">
      <c r="A472" s="2"/>
    </row>
    <row r="473" customFormat="false" ht="15.75" hidden="false" customHeight="false" outlineLevel="0" collapsed="false">
      <c r="A473" s="2"/>
    </row>
    <row r="474" customFormat="false" ht="15.75" hidden="false" customHeight="false" outlineLevel="0" collapsed="false">
      <c r="A474" s="2"/>
    </row>
    <row r="475" customFormat="false" ht="15.75" hidden="false" customHeight="false" outlineLevel="0" collapsed="false">
      <c r="A475" s="2"/>
    </row>
    <row r="476" customFormat="false" ht="15.75" hidden="false" customHeight="false" outlineLevel="0" collapsed="false">
      <c r="A476" s="2"/>
    </row>
    <row r="477" customFormat="false" ht="15.75" hidden="false" customHeight="false" outlineLevel="0" collapsed="false">
      <c r="A477" s="2"/>
    </row>
    <row r="478" customFormat="false" ht="15.75" hidden="false" customHeight="false" outlineLevel="0" collapsed="false">
      <c r="A478" s="2"/>
    </row>
    <row r="479" customFormat="false" ht="15.75" hidden="false" customHeight="false" outlineLevel="0" collapsed="false">
      <c r="A479" s="2"/>
    </row>
    <row r="480" customFormat="false" ht="15.75" hidden="false" customHeight="false" outlineLevel="0" collapsed="false">
      <c r="A480" s="2"/>
    </row>
    <row r="481" customFormat="false" ht="15.75" hidden="false" customHeight="false" outlineLevel="0" collapsed="false">
      <c r="A481" s="2"/>
    </row>
    <row r="482" customFormat="false" ht="15.75" hidden="false" customHeight="false" outlineLevel="0" collapsed="false">
      <c r="A482" s="2"/>
    </row>
    <row r="483" customFormat="false" ht="15.75" hidden="false" customHeight="false" outlineLevel="0" collapsed="false">
      <c r="A483" s="2"/>
    </row>
    <row r="484" customFormat="false" ht="15.75" hidden="false" customHeight="false" outlineLevel="0" collapsed="false">
      <c r="A484" s="2"/>
    </row>
    <row r="485" customFormat="false" ht="15.75" hidden="false" customHeight="false" outlineLevel="0" collapsed="false">
      <c r="A485" s="2"/>
    </row>
    <row r="486" customFormat="false" ht="15.75" hidden="false" customHeight="false" outlineLevel="0" collapsed="false">
      <c r="A486" s="2"/>
    </row>
    <row r="487" customFormat="false" ht="15.75" hidden="false" customHeight="false" outlineLevel="0" collapsed="false">
      <c r="A487" s="2"/>
    </row>
    <row r="488" customFormat="false" ht="15.75" hidden="false" customHeight="false" outlineLevel="0" collapsed="false">
      <c r="A488" s="2"/>
    </row>
    <row r="489" customFormat="false" ht="15.75" hidden="false" customHeight="false" outlineLevel="0" collapsed="false">
      <c r="A489" s="2"/>
    </row>
    <row r="490" customFormat="false" ht="15.75" hidden="false" customHeight="false" outlineLevel="0" collapsed="false">
      <c r="A490" s="2"/>
    </row>
    <row r="491" customFormat="false" ht="15.75" hidden="false" customHeight="false" outlineLevel="0" collapsed="false">
      <c r="A491" s="2"/>
    </row>
    <row r="492" customFormat="false" ht="15.75" hidden="false" customHeight="false" outlineLevel="0" collapsed="false">
      <c r="A492" s="2"/>
    </row>
    <row r="493" customFormat="false" ht="15.75" hidden="false" customHeight="false" outlineLevel="0" collapsed="false">
      <c r="A493" s="2"/>
    </row>
    <row r="494" customFormat="false" ht="15.75" hidden="false" customHeight="false" outlineLevel="0" collapsed="false">
      <c r="A494" s="2"/>
    </row>
    <row r="495" customFormat="false" ht="15.75" hidden="false" customHeight="false" outlineLevel="0" collapsed="false">
      <c r="A495" s="2"/>
    </row>
    <row r="496" customFormat="false" ht="15.75" hidden="false" customHeight="false" outlineLevel="0" collapsed="false">
      <c r="A496" s="2"/>
    </row>
    <row r="497" customFormat="false" ht="15.75" hidden="false" customHeight="false" outlineLevel="0" collapsed="false">
      <c r="A497" s="2"/>
    </row>
    <row r="498" customFormat="false" ht="15.75" hidden="false" customHeight="false" outlineLevel="0" collapsed="false">
      <c r="A498" s="2"/>
    </row>
    <row r="499" customFormat="false" ht="15.75" hidden="false" customHeight="false" outlineLevel="0" collapsed="false">
      <c r="A499" s="2"/>
    </row>
    <row r="500" customFormat="false" ht="15.75" hidden="false" customHeight="false" outlineLevel="0" collapsed="false">
      <c r="A500" s="2"/>
    </row>
    <row r="501" customFormat="false" ht="15.75" hidden="false" customHeight="false" outlineLevel="0" collapsed="false">
      <c r="A501" s="2"/>
    </row>
    <row r="502" customFormat="false" ht="15.75" hidden="false" customHeight="false" outlineLevel="0" collapsed="false">
      <c r="A502" s="2"/>
    </row>
    <row r="503" customFormat="false" ht="15.75" hidden="false" customHeight="false" outlineLevel="0" collapsed="false">
      <c r="A503" s="2"/>
    </row>
    <row r="504" customFormat="false" ht="15.75" hidden="false" customHeight="false" outlineLevel="0" collapsed="false">
      <c r="A504" s="2"/>
    </row>
    <row r="505" customFormat="false" ht="15.75" hidden="false" customHeight="false" outlineLevel="0" collapsed="false">
      <c r="A505" s="2"/>
    </row>
    <row r="506" customFormat="false" ht="15.75" hidden="false" customHeight="false" outlineLevel="0" collapsed="false">
      <c r="A506" s="2"/>
    </row>
    <row r="507" customFormat="false" ht="15.75" hidden="false" customHeight="false" outlineLevel="0" collapsed="false">
      <c r="A507" s="2"/>
    </row>
    <row r="508" customFormat="false" ht="15.75" hidden="false" customHeight="false" outlineLevel="0" collapsed="false">
      <c r="A508" s="2"/>
    </row>
    <row r="509" customFormat="false" ht="15.75" hidden="false" customHeight="false" outlineLevel="0" collapsed="false">
      <c r="A509" s="2"/>
    </row>
    <row r="510" customFormat="false" ht="15.75" hidden="false" customHeight="false" outlineLevel="0" collapsed="false">
      <c r="A510" s="2"/>
    </row>
    <row r="511" customFormat="false" ht="15.75" hidden="false" customHeight="false" outlineLevel="0" collapsed="false">
      <c r="A511" s="2"/>
    </row>
    <row r="512" customFormat="false" ht="15.75" hidden="false" customHeight="false" outlineLevel="0" collapsed="false">
      <c r="A512" s="2"/>
    </row>
    <row r="513" customFormat="false" ht="15.75" hidden="false" customHeight="false" outlineLevel="0" collapsed="false">
      <c r="A513" s="2"/>
    </row>
    <row r="514" customFormat="false" ht="15.75" hidden="false" customHeight="false" outlineLevel="0" collapsed="false">
      <c r="A514" s="2"/>
    </row>
    <row r="515" customFormat="false" ht="15.75" hidden="false" customHeight="false" outlineLevel="0" collapsed="false">
      <c r="A515" s="2"/>
    </row>
    <row r="516" customFormat="false" ht="15.75" hidden="false" customHeight="false" outlineLevel="0" collapsed="false">
      <c r="A516" s="2"/>
    </row>
    <row r="517" customFormat="false" ht="15.75" hidden="false" customHeight="false" outlineLevel="0" collapsed="false">
      <c r="A517" s="2"/>
    </row>
    <row r="518" customFormat="false" ht="15.75" hidden="false" customHeight="false" outlineLevel="0" collapsed="false">
      <c r="A518" s="2"/>
    </row>
    <row r="519" customFormat="false" ht="15.75" hidden="false" customHeight="false" outlineLevel="0" collapsed="false">
      <c r="A519" s="2"/>
    </row>
    <row r="520" customFormat="false" ht="15.75" hidden="false" customHeight="false" outlineLevel="0" collapsed="false">
      <c r="A520" s="2"/>
    </row>
    <row r="521" customFormat="false" ht="15.75" hidden="false" customHeight="false" outlineLevel="0" collapsed="false">
      <c r="A521" s="2"/>
    </row>
    <row r="522" customFormat="false" ht="15.75" hidden="false" customHeight="false" outlineLevel="0" collapsed="false">
      <c r="A522" s="2"/>
    </row>
    <row r="523" customFormat="false" ht="15.75" hidden="false" customHeight="false" outlineLevel="0" collapsed="false">
      <c r="A523" s="2"/>
    </row>
    <row r="524" customFormat="false" ht="15.75" hidden="false" customHeight="false" outlineLevel="0" collapsed="false">
      <c r="A524" s="2"/>
    </row>
    <row r="525" customFormat="false" ht="15.75" hidden="false" customHeight="false" outlineLevel="0" collapsed="false">
      <c r="A525" s="2"/>
    </row>
    <row r="526" customFormat="false" ht="15.75" hidden="false" customHeight="false" outlineLevel="0" collapsed="false">
      <c r="A526" s="2"/>
    </row>
    <row r="527" customFormat="false" ht="15.75" hidden="false" customHeight="false" outlineLevel="0" collapsed="false">
      <c r="A527" s="2"/>
    </row>
    <row r="528" customFormat="false" ht="15.75" hidden="false" customHeight="false" outlineLevel="0" collapsed="false">
      <c r="A528" s="2"/>
    </row>
    <row r="529" customFormat="false" ht="15.75" hidden="false" customHeight="false" outlineLevel="0" collapsed="false">
      <c r="A529" s="2"/>
    </row>
    <row r="530" customFormat="false" ht="15.75" hidden="false" customHeight="false" outlineLevel="0" collapsed="false">
      <c r="A530" s="2"/>
    </row>
    <row r="531" customFormat="false" ht="15.75" hidden="false" customHeight="false" outlineLevel="0" collapsed="false">
      <c r="A531" s="2"/>
    </row>
    <row r="532" customFormat="false" ht="15.75" hidden="false" customHeight="false" outlineLevel="0" collapsed="false">
      <c r="A532" s="2"/>
    </row>
    <row r="533" customFormat="false" ht="15.75" hidden="false" customHeight="false" outlineLevel="0" collapsed="false">
      <c r="A533" s="2"/>
    </row>
    <row r="534" customFormat="false" ht="15.75" hidden="false" customHeight="false" outlineLevel="0" collapsed="false">
      <c r="A534" s="2"/>
    </row>
    <row r="535" customFormat="false" ht="15.75" hidden="false" customHeight="false" outlineLevel="0" collapsed="false">
      <c r="A535" s="2"/>
    </row>
    <row r="536" customFormat="false" ht="15.75" hidden="false" customHeight="false" outlineLevel="0" collapsed="false">
      <c r="A536" s="2"/>
    </row>
    <row r="537" customFormat="false" ht="15.75" hidden="false" customHeight="false" outlineLevel="0" collapsed="false">
      <c r="A537" s="2"/>
    </row>
    <row r="538" customFormat="false" ht="15.75" hidden="false" customHeight="false" outlineLevel="0" collapsed="false">
      <c r="A538" s="2"/>
    </row>
    <row r="539" customFormat="false" ht="15.75" hidden="false" customHeight="false" outlineLevel="0" collapsed="false">
      <c r="A539" s="2"/>
    </row>
    <row r="540" customFormat="false" ht="15.75" hidden="false" customHeight="false" outlineLevel="0" collapsed="false">
      <c r="A540" s="2"/>
    </row>
    <row r="541" customFormat="false" ht="15.75" hidden="false" customHeight="false" outlineLevel="0" collapsed="false">
      <c r="A541" s="2"/>
    </row>
    <row r="542" customFormat="false" ht="15.75" hidden="false" customHeight="false" outlineLevel="0" collapsed="false">
      <c r="A542" s="2"/>
    </row>
    <row r="543" customFormat="false" ht="15.75" hidden="false" customHeight="false" outlineLevel="0" collapsed="false">
      <c r="A543" s="2"/>
    </row>
    <row r="544" customFormat="false" ht="15.75" hidden="false" customHeight="false" outlineLevel="0" collapsed="false">
      <c r="A544" s="2"/>
    </row>
    <row r="545" customFormat="false" ht="15.75" hidden="false" customHeight="false" outlineLevel="0" collapsed="false">
      <c r="A545" s="2"/>
    </row>
    <row r="546" customFormat="false" ht="15.75" hidden="false" customHeight="false" outlineLevel="0" collapsed="false">
      <c r="A546" s="2"/>
    </row>
    <row r="547" customFormat="false" ht="15.75" hidden="false" customHeight="false" outlineLevel="0" collapsed="false">
      <c r="A547" s="2"/>
    </row>
    <row r="548" customFormat="false" ht="15.75" hidden="false" customHeight="false" outlineLevel="0" collapsed="false">
      <c r="A548" s="2"/>
    </row>
    <row r="549" customFormat="false" ht="15.75" hidden="false" customHeight="false" outlineLevel="0" collapsed="false">
      <c r="A549" s="2"/>
    </row>
    <row r="550" customFormat="false" ht="15.75" hidden="false" customHeight="false" outlineLevel="0" collapsed="false">
      <c r="A550" s="2"/>
    </row>
    <row r="551" customFormat="false" ht="15.75" hidden="false" customHeight="false" outlineLevel="0" collapsed="false">
      <c r="A551" s="2"/>
    </row>
    <row r="552" customFormat="false" ht="15.75" hidden="false" customHeight="false" outlineLevel="0" collapsed="false">
      <c r="A552" s="2"/>
    </row>
    <row r="553" customFormat="false" ht="15.75" hidden="false" customHeight="false" outlineLevel="0" collapsed="false">
      <c r="A553" s="2"/>
    </row>
    <row r="554" customFormat="false" ht="15.75" hidden="false" customHeight="false" outlineLevel="0" collapsed="false">
      <c r="A554" s="2"/>
    </row>
    <row r="555" customFormat="false" ht="15.75" hidden="false" customHeight="false" outlineLevel="0" collapsed="false">
      <c r="A555" s="2"/>
    </row>
    <row r="556" customFormat="false" ht="15.75" hidden="false" customHeight="false" outlineLevel="0" collapsed="false">
      <c r="A556" s="2"/>
    </row>
    <row r="557" customFormat="false" ht="15.75" hidden="false" customHeight="false" outlineLevel="0" collapsed="false">
      <c r="A557" s="2"/>
    </row>
    <row r="558" customFormat="false" ht="15.75" hidden="false" customHeight="false" outlineLevel="0" collapsed="false">
      <c r="A558" s="2"/>
    </row>
    <row r="559" customFormat="false" ht="15.75" hidden="false" customHeight="false" outlineLevel="0" collapsed="false">
      <c r="A559" s="2"/>
    </row>
    <row r="560" customFormat="false" ht="15.75" hidden="false" customHeight="false" outlineLevel="0" collapsed="false">
      <c r="A560" s="2"/>
    </row>
    <row r="561" customFormat="false" ht="15.75" hidden="false" customHeight="false" outlineLevel="0" collapsed="false">
      <c r="A561" s="2"/>
    </row>
    <row r="562" customFormat="false" ht="15.75" hidden="false" customHeight="false" outlineLevel="0" collapsed="false">
      <c r="A562" s="2"/>
    </row>
    <row r="563" customFormat="false" ht="15.75" hidden="false" customHeight="false" outlineLevel="0" collapsed="false">
      <c r="A563" s="2"/>
    </row>
    <row r="564" customFormat="false" ht="15.75" hidden="false" customHeight="false" outlineLevel="0" collapsed="false">
      <c r="A564" s="2"/>
    </row>
    <row r="565" customFormat="false" ht="15.75" hidden="false" customHeight="false" outlineLevel="0" collapsed="false">
      <c r="A565" s="2"/>
    </row>
    <row r="566" customFormat="false" ht="15.75" hidden="false" customHeight="false" outlineLevel="0" collapsed="false">
      <c r="A566" s="2"/>
    </row>
    <row r="567" customFormat="false" ht="15.75" hidden="false" customHeight="false" outlineLevel="0" collapsed="false">
      <c r="A567" s="2"/>
    </row>
    <row r="568" customFormat="false" ht="15.75" hidden="false" customHeight="false" outlineLevel="0" collapsed="false">
      <c r="A568" s="2"/>
    </row>
    <row r="569" customFormat="false" ht="15.75" hidden="false" customHeight="false" outlineLevel="0" collapsed="false">
      <c r="A569" s="2"/>
    </row>
    <row r="570" customFormat="false" ht="15.75" hidden="false" customHeight="false" outlineLevel="0" collapsed="false">
      <c r="A570" s="2"/>
    </row>
    <row r="571" customFormat="false" ht="15.75" hidden="false" customHeight="false" outlineLevel="0" collapsed="false">
      <c r="A571" s="2"/>
    </row>
    <row r="572" customFormat="false" ht="15.75" hidden="false" customHeight="false" outlineLevel="0" collapsed="false">
      <c r="A572" s="2"/>
    </row>
    <row r="573" customFormat="false" ht="15.75" hidden="false" customHeight="false" outlineLevel="0" collapsed="false">
      <c r="A573" s="2"/>
    </row>
    <row r="574" customFormat="false" ht="15.75" hidden="false" customHeight="false" outlineLevel="0" collapsed="false">
      <c r="A574" s="2"/>
    </row>
    <row r="575" customFormat="false" ht="15.75" hidden="false" customHeight="false" outlineLevel="0" collapsed="false">
      <c r="A575" s="2"/>
    </row>
    <row r="576" customFormat="false" ht="15.75" hidden="false" customHeight="false" outlineLevel="0" collapsed="false">
      <c r="A576" s="2"/>
    </row>
    <row r="577" customFormat="false" ht="15.75" hidden="false" customHeight="false" outlineLevel="0" collapsed="false">
      <c r="A577" s="2"/>
    </row>
    <row r="578" customFormat="false" ht="15.75" hidden="false" customHeight="false" outlineLevel="0" collapsed="false">
      <c r="A578" s="2"/>
    </row>
    <row r="579" customFormat="false" ht="15.75" hidden="false" customHeight="false" outlineLevel="0" collapsed="false">
      <c r="A579" s="2"/>
    </row>
    <row r="580" customFormat="false" ht="15.75" hidden="false" customHeight="false" outlineLevel="0" collapsed="false">
      <c r="A580" s="2"/>
    </row>
    <row r="581" customFormat="false" ht="15.75" hidden="false" customHeight="false" outlineLevel="0" collapsed="false">
      <c r="A581" s="2"/>
    </row>
    <row r="582" customFormat="false" ht="15.75" hidden="false" customHeight="false" outlineLevel="0" collapsed="false">
      <c r="A582" s="2"/>
    </row>
    <row r="583" customFormat="false" ht="15.75" hidden="false" customHeight="false" outlineLevel="0" collapsed="false">
      <c r="A583" s="2"/>
    </row>
    <row r="584" customFormat="false" ht="15.75" hidden="false" customHeight="false" outlineLevel="0" collapsed="false">
      <c r="A584" s="2"/>
    </row>
    <row r="585" customFormat="false" ht="15.75" hidden="false" customHeight="false" outlineLevel="0" collapsed="false">
      <c r="A585" s="2"/>
    </row>
    <row r="586" customFormat="false" ht="15.75" hidden="false" customHeight="false" outlineLevel="0" collapsed="false">
      <c r="A586" s="2"/>
    </row>
    <row r="587" customFormat="false" ht="15.75" hidden="false" customHeight="false" outlineLevel="0" collapsed="false">
      <c r="A587" s="2"/>
    </row>
    <row r="588" customFormat="false" ht="15.75" hidden="false" customHeight="false" outlineLevel="0" collapsed="false">
      <c r="A588" s="2"/>
    </row>
    <row r="589" customFormat="false" ht="15.75" hidden="false" customHeight="false" outlineLevel="0" collapsed="false">
      <c r="A589" s="2"/>
    </row>
    <row r="590" customFormat="false" ht="15.75" hidden="false" customHeight="false" outlineLevel="0" collapsed="false">
      <c r="A590" s="2"/>
    </row>
    <row r="591" customFormat="false" ht="15.75" hidden="false" customHeight="false" outlineLevel="0" collapsed="false">
      <c r="A591" s="2"/>
    </row>
    <row r="592" customFormat="false" ht="15.75" hidden="false" customHeight="false" outlineLevel="0" collapsed="false">
      <c r="A592" s="2"/>
    </row>
    <row r="593" customFormat="false" ht="15.75" hidden="false" customHeight="false" outlineLevel="0" collapsed="false">
      <c r="A593" s="2"/>
    </row>
    <row r="594" customFormat="false" ht="15.75" hidden="false" customHeight="false" outlineLevel="0" collapsed="false">
      <c r="A594" s="2"/>
    </row>
    <row r="595" customFormat="false" ht="15.75" hidden="false" customHeight="false" outlineLevel="0" collapsed="false">
      <c r="A595" s="2"/>
    </row>
    <row r="596" customFormat="false" ht="15.75" hidden="false" customHeight="false" outlineLevel="0" collapsed="false">
      <c r="A596" s="2"/>
    </row>
    <row r="597" customFormat="false" ht="15.75" hidden="false" customHeight="false" outlineLevel="0" collapsed="false">
      <c r="A597" s="2"/>
    </row>
    <row r="598" customFormat="false" ht="15.75" hidden="false" customHeight="false" outlineLevel="0" collapsed="false">
      <c r="A598" s="2"/>
    </row>
    <row r="599" customFormat="false" ht="15.75" hidden="false" customHeight="false" outlineLevel="0" collapsed="false">
      <c r="A599" s="2"/>
    </row>
    <row r="600" customFormat="false" ht="15.75" hidden="false" customHeight="false" outlineLevel="0" collapsed="false">
      <c r="A600" s="2"/>
    </row>
    <row r="601" customFormat="false" ht="15.75" hidden="false" customHeight="false" outlineLevel="0" collapsed="false">
      <c r="A601" s="2"/>
    </row>
    <row r="602" customFormat="false" ht="15.75" hidden="false" customHeight="false" outlineLevel="0" collapsed="false">
      <c r="A602" s="2"/>
    </row>
    <row r="603" customFormat="false" ht="15.75" hidden="false" customHeight="false" outlineLevel="0" collapsed="false">
      <c r="A603" s="2"/>
    </row>
    <row r="604" customFormat="false" ht="15.75" hidden="false" customHeight="false" outlineLevel="0" collapsed="false">
      <c r="A604" s="2"/>
    </row>
    <row r="605" customFormat="false" ht="15.75" hidden="false" customHeight="false" outlineLevel="0" collapsed="false">
      <c r="A605" s="2"/>
    </row>
    <row r="606" customFormat="false" ht="15.75" hidden="false" customHeight="false" outlineLevel="0" collapsed="false">
      <c r="A606" s="2"/>
    </row>
    <row r="607" customFormat="false" ht="15.75" hidden="false" customHeight="false" outlineLevel="0" collapsed="false">
      <c r="A607" s="2"/>
    </row>
    <row r="608" customFormat="false" ht="15.75" hidden="false" customHeight="false" outlineLevel="0" collapsed="false">
      <c r="A608" s="2"/>
    </row>
    <row r="609" customFormat="false" ht="15.75" hidden="false" customHeight="false" outlineLevel="0" collapsed="false">
      <c r="A609" s="2"/>
    </row>
    <row r="610" customFormat="false" ht="15.75" hidden="false" customHeight="false" outlineLevel="0" collapsed="false">
      <c r="A610" s="2"/>
    </row>
    <row r="611" customFormat="false" ht="15.75" hidden="false" customHeight="false" outlineLevel="0" collapsed="false">
      <c r="A611" s="2"/>
    </row>
    <row r="612" customFormat="false" ht="15.75" hidden="false" customHeight="false" outlineLevel="0" collapsed="false">
      <c r="A612" s="2"/>
    </row>
    <row r="613" customFormat="false" ht="15.75" hidden="false" customHeight="false" outlineLevel="0" collapsed="false">
      <c r="A613" s="2"/>
    </row>
    <row r="614" customFormat="false" ht="15.75" hidden="false" customHeight="false" outlineLevel="0" collapsed="false">
      <c r="A614" s="2"/>
    </row>
    <row r="615" customFormat="false" ht="15.75" hidden="false" customHeight="false" outlineLevel="0" collapsed="false">
      <c r="A615" s="2"/>
    </row>
    <row r="616" customFormat="false" ht="15.75" hidden="false" customHeight="false" outlineLevel="0" collapsed="false">
      <c r="A616" s="2"/>
    </row>
    <row r="617" customFormat="false" ht="15.75" hidden="false" customHeight="false" outlineLevel="0" collapsed="false">
      <c r="A617" s="2"/>
    </row>
    <row r="618" customFormat="false" ht="15.75" hidden="false" customHeight="false" outlineLevel="0" collapsed="false">
      <c r="A618" s="2"/>
    </row>
    <row r="619" customFormat="false" ht="15.75" hidden="false" customHeight="false" outlineLevel="0" collapsed="false">
      <c r="A619" s="2"/>
    </row>
    <row r="620" customFormat="false" ht="15.75" hidden="false" customHeight="false" outlineLevel="0" collapsed="false">
      <c r="A620" s="2"/>
    </row>
    <row r="621" customFormat="false" ht="15.75" hidden="false" customHeight="false" outlineLevel="0" collapsed="false">
      <c r="A621" s="2"/>
    </row>
    <row r="622" customFormat="false" ht="15.75" hidden="false" customHeight="false" outlineLevel="0" collapsed="false">
      <c r="A622" s="2"/>
    </row>
    <row r="623" customFormat="false" ht="15.75" hidden="false" customHeight="false" outlineLevel="0" collapsed="false">
      <c r="A623" s="2"/>
    </row>
    <row r="624" customFormat="false" ht="15.75" hidden="false" customHeight="false" outlineLevel="0" collapsed="false">
      <c r="A624" s="2"/>
    </row>
    <row r="625" customFormat="false" ht="15.75" hidden="false" customHeight="false" outlineLevel="0" collapsed="false">
      <c r="A625" s="2"/>
    </row>
    <row r="626" customFormat="false" ht="15.75" hidden="false" customHeight="false" outlineLevel="0" collapsed="false">
      <c r="A626" s="2"/>
    </row>
    <row r="627" customFormat="false" ht="15.75" hidden="false" customHeight="false" outlineLevel="0" collapsed="false">
      <c r="A627" s="2"/>
    </row>
    <row r="628" customFormat="false" ht="15.75" hidden="false" customHeight="false" outlineLevel="0" collapsed="false">
      <c r="A628" s="2"/>
    </row>
    <row r="629" customFormat="false" ht="15.75" hidden="false" customHeight="false" outlineLevel="0" collapsed="false">
      <c r="A629" s="2"/>
    </row>
    <row r="630" customFormat="false" ht="15.75" hidden="false" customHeight="false" outlineLevel="0" collapsed="false">
      <c r="A630" s="2"/>
    </row>
    <row r="631" customFormat="false" ht="15.75" hidden="false" customHeight="false" outlineLevel="0" collapsed="false">
      <c r="A631" s="2"/>
    </row>
    <row r="632" customFormat="false" ht="15.75" hidden="false" customHeight="false" outlineLevel="0" collapsed="false">
      <c r="A632" s="2"/>
    </row>
    <row r="633" customFormat="false" ht="15.75" hidden="false" customHeight="false" outlineLevel="0" collapsed="false">
      <c r="A633" s="2"/>
    </row>
    <row r="634" customFormat="false" ht="15.75" hidden="false" customHeight="false" outlineLevel="0" collapsed="false">
      <c r="A634" s="2"/>
    </row>
    <row r="635" customFormat="false" ht="15.75" hidden="false" customHeight="false" outlineLevel="0" collapsed="false">
      <c r="A635" s="2"/>
    </row>
    <row r="636" customFormat="false" ht="15.75" hidden="false" customHeight="false" outlineLevel="0" collapsed="false">
      <c r="A636" s="2"/>
    </row>
    <row r="637" customFormat="false" ht="15.75" hidden="false" customHeight="false" outlineLevel="0" collapsed="false">
      <c r="A637" s="2"/>
    </row>
    <row r="638" customFormat="false" ht="15.75" hidden="false" customHeight="false" outlineLevel="0" collapsed="false">
      <c r="A638" s="2"/>
    </row>
    <row r="639" customFormat="false" ht="15.75" hidden="false" customHeight="false" outlineLevel="0" collapsed="false">
      <c r="A639" s="2"/>
    </row>
    <row r="640" customFormat="false" ht="15.75" hidden="false" customHeight="false" outlineLevel="0" collapsed="false">
      <c r="A640" s="2"/>
    </row>
    <row r="641" customFormat="false" ht="15.75" hidden="false" customHeight="false" outlineLevel="0" collapsed="false">
      <c r="A641" s="2"/>
    </row>
    <row r="642" customFormat="false" ht="15.75" hidden="false" customHeight="false" outlineLevel="0" collapsed="false">
      <c r="A642" s="2"/>
    </row>
    <row r="643" customFormat="false" ht="15.75" hidden="false" customHeight="false" outlineLevel="0" collapsed="false">
      <c r="A643" s="2"/>
    </row>
    <row r="644" customFormat="false" ht="15.75" hidden="false" customHeight="false" outlineLevel="0" collapsed="false">
      <c r="A644" s="2"/>
    </row>
    <row r="645" customFormat="false" ht="15.75" hidden="false" customHeight="false" outlineLevel="0" collapsed="false">
      <c r="A645" s="2"/>
    </row>
    <row r="646" customFormat="false" ht="15.75" hidden="false" customHeight="false" outlineLevel="0" collapsed="false">
      <c r="A646" s="2"/>
    </row>
    <row r="647" customFormat="false" ht="15.75" hidden="false" customHeight="false" outlineLevel="0" collapsed="false">
      <c r="A647" s="2"/>
    </row>
    <row r="648" customFormat="false" ht="15.75" hidden="false" customHeight="false" outlineLevel="0" collapsed="false">
      <c r="A648" s="2"/>
    </row>
    <row r="649" customFormat="false" ht="15.75" hidden="false" customHeight="false" outlineLevel="0" collapsed="false">
      <c r="A649" s="2"/>
    </row>
    <row r="650" customFormat="false" ht="15.75" hidden="false" customHeight="false" outlineLevel="0" collapsed="false">
      <c r="A650" s="2"/>
    </row>
    <row r="651" customFormat="false" ht="15.75" hidden="false" customHeight="false" outlineLevel="0" collapsed="false">
      <c r="A651" s="2"/>
    </row>
    <row r="652" customFormat="false" ht="15.75" hidden="false" customHeight="false" outlineLevel="0" collapsed="false">
      <c r="A652" s="2"/>
    </row>
    <row r="653" customFormat="false" ht="15.75" hidden="false" customHeight="false" outlineLevel="0" collapsed="false">
      <c r="A653" s="2"/>
    </row>
    <row r="654" customFormat="false" ht="15.75" hidden="false" customHeight="false" outlineLevel="0" collapsed="false">
      <c r="A654" s="2"/>
    </row>
    <row r="655" customFormat="false" ht="15.75" hidden="false" customHeight="false" outlineLevel="0" collapsed="false">
      <c r="A655" s="2"/>
    </row>
    <row r="656" customFormat="false" ht="15.75" hidden="false" customHeight="false" outlineLevel="0" collapsed="false">
      <c r="A656" s="2"/>
    </row>
    <row r="657" customFormat="false" ht="15.75" hidden="false" customHeight="false" outlineLevel="0" collapsed="false">
      <c r="A657" s="2"/>
    </row>
    <row r="658" customFormat="false" ht="15.75" hidden="false" customHeight="false" outlineLevel="0" collapsed="false">
      <c r="A658" s="2"/>
    </row>
    <row r="659" customFormat="false" ht="15.75" hidden="false" customHeight="false" outlineLevel="0" collapsed="false">
      <c r="A659" s="2"/>
    </row>
    <row r="660" customFormat="false" ht="15.75" hidden="false" customHeight="false" outlineLevel="0" collapsed="false">
      <c r="A660" s="2"/>
    </row>
    <row r="661" customFormat="false" ht="15.75" hidden="false" customHeight="false" outlineLevel="0" collapsed="false">
      <c r="A661" s="2"/>
    </row>
    <row r="662" customFormat="false" ht="15.75" hidden="false" customHeight="false" outlineLevel="0" collapsed="false">
      <c r="A662" s="2"/>
    </row>
    <row r="663" customFormat="false" ht="15.75" hidden="false" customHeight="false" outlineLevel="0" collapsed="false">
      <c r="A663" s="2"/>
    </row>
    <row r="664" customFormat="false" ht="15.75" hidden="false" customHeight="false" outlineLevel="0" collapsed="false">
      <c r="A664" s="2"/>
    </row>
    <row r="665" customFormat="false" ht="15.75" hidden="false" customHeight="false" outlineLevel="0" collapsed="false">
      <c r="A665" s="2"/>
    </row>
    <row r="666" customFormat="false" ht="15.75" hidden="false" customHeight="false" outlineLevel="0" collapsed="false">
      <c r="A666" s="2"/>
    </row>
    <row r="667" customFormat="false" ht="15.75" hidden="false" customHeight="false" outlineLevel="0" collapsed="false">
      <c r="A667" s="2"/>
    </row>
    <row r="668" customFormat="false" ht="15.75" hidden="false" customHeight="false" outlineLevel="0" collapsed="false">
      <c r="A668" s="2"/>
    </row>
    <row r="669" customFormat="false" ht="15.75" hidden="false" customHeight="false" outlineLevel="0" collapsed="false">
      <c r="A669" s="2"/>
    </row>
    <row r="670" customFormat="false" ht="15.75" hidden="false" customHeight="false" outlineLevel="0" collapsed="false">
      <c r="A670" s="2"/>
    </row>
    <row r="671" customFormat="false" ht="15.75" hidden="false" customHeight="false" outlineLevel="0" collapsed="false">
      <c r="A671" s="2"/>
    </row>
    <row r="672" customFormat="false" ht="15.75" hidden="false" customHeight="false" outlineLevel="0" collapsed="false">
      <c r="A672" s="2"/>
    </row>
    <row r="673" customFormat="false" ht="15.75" hidden="false" customHeight="false" outlineLevel="0" collapsed="false">
      <c r="A673" s="2"/>
    </row>
    <row r="674" customFormat="false" ht="15.75" hidden="false" customHeight="false" outlineLevel="0" collapsed="false">
      <c r="A674" s="2"/>
    </row>
    <row r="675" customFormat="false" ht="15.75" hidden="false" customHeight="false" outlineLevel="0" collapsed="false">
      <c r="A675" s="2"/>
    </row>
    <row r="676" customFormat="false" ht="15.75" hidden="false" customHeight="false" outlineLevel="0" collapsed="false">
      <c r="A676" s="2"/>
    </row>
    <row r="677" customFormat="false" ht="15.75" hidden="false" customHeight="false" outlineLevel="0" collapsed="false">
      <c r="A677" s="2"/>
    </row>
    <row r="678" customFormat="false" ht="15.75" hidden="false" customHeight="false" outlineLevel="0" collapsed="false">
      <c r="A678" s="2"/>
    </row>
    <row r="679" customFormat="false" ht="15.75" hidden="false" customHeight="false" outlineLevel="0" collapsed="false">
      <c r="A679" s="2"/>
    </row>
    <row r="680" customFormat="false" ht="15.75" hidden="false" customHeight="false" outlineLevel="0" collapsed="false">
      <c r="A680" s="2"/>
    </row>
    <row r="681" customFormat="false" ht="15.75" hidden="false" customHeight="false" outlineLevel="0" collapsed="false">
      <c r="A681" s="2"/>
    </row>
    <row r="682" customFormat="false" ht="15.75" hidden="false" customHeight="false" outlineLevel="0" collapsed="false">
      <c r="A682" s="2"/>
    </row>
    <row r="683" customFormat="false" ht="15.75" hidden="false" customHeight="false" outlineLevel="0" collapsed="false">
      <c r="A683" s="2"/>
    </row>
    <row r="684" customFormat="false" ht="15.75" hidden="false" customHeight="false" outlineLevel="0" collapsed="false">
      <c r="A684" s="2"/>
    </row>
    <row r="685" customFormat="false" ht="15.75" hidden="false" customHeight="false" outlineLevel="0" collapsed="false">
      <c r="A685" s="2"/>
    </row>
    <row r="686" customFormat="false" ht="15.75" hidden="false" customHeight="false" outlineLevel="0" collapsed="false">
      <c r="A686" s="2"/>
    </row>
    <row r="687" customFormat="false" ht="15.75" hidden="false" customHeight="false" outlineLevel="0" collapsed="false">
      <c r="A687" s="2"/>
    </row>
    <row r="688" customFormat="false" ht="15.75" hidden="false" customHeight="false" outlineLevel="0" collapsed="false">
      <c r="A688" s="2"/>
    </row>
    <row r="689" customFormat="false" ht="15.75" hidden="false" customHeight="false" outlineLevel="0" collapsed="false">
      <c r="A689" s="2"/>
    </row>
    <row r="690" customFormat="false" ht="15.75" hidden="false" customHeight="false" outlineLevel="0" collapsed="false">
      <c r="A690" s="2"/>
    </row>
    <row r="691" customFormat="false" ht="15.75" hidden="false" customHeight="false" outlineLevel="0" collapsed="false">
      <c r="A691" s="2"/>
    </row>
    <row r="692" customFormat="false" ht="15.75" hidden="false" customHeight="false" outlineLevel="0" collapsed="false">
      <c r="A692" s="2"/>
    </row>
    <row r="693" customFormat="false" ht="15.75" hidden="false" customHeight="false" outlineLevel="0" collapsed="false">
      <c r="A693" s="2"/>
    </row>
    <row r="694" customFormat="false" ht="15.75" hidden="false" customHeight="false" outlineLevel="0" collapsed="false">
      <c r="A694" s="2"/>
    </row>
    <row r="695" customFormat="false" ht="15.75" hidden="false" customHeight="false" outlineLevel="0" collapsed="false">
      <c r="A695" s="2"/>
    </row>
    <row r="696" customFormat="false" ht="15.75" hidden="false" customHeight="false" outlineLevel="0" collapsed="false">
      <c r="A696" s="2"/>
    </row>
    <row r="697" customFormat="false" ht="15.75" hidden="false" customHeight="false" outlineLevel="0" collapsed="false">
      <c r="A697" s="2"/>
    </row>
    <row r="698" customFormat="false" ht="15.75" hidden="false" customHeight="false" outlineLevel="0" collapsed="false">
      <c r="A698" s="2"/>
    </row>
    <row r="699" customFormat="false" ht="15.75" hidden="false" customHeight="false" outlineLevel="0" collapsed="false">
      <c r="A699" s="2"/>
    </row>
    <row r="700" customFormat="false" ht="15.75" hidden="false" customHeight="false" outlineLevel="0" collapsed="false">
      <c r="A700" s="2"/>
    </row>
    <row r="701" customFormat="false" ht="15.75" hidden="false" customHeight="false" outlineLevel="0" collapsed="false">
      <c r="A701" s="2"/>
    </row>
    <row r="702" customFormat="false" ht="15.75" hidden="false" customHeight="false" outlineLevel="0" collapsed="false">
      <c r="A702" s="2"/>
    </row>
    <row r="703" customFormat="false" ht="15.75" hidden="false" customHeight="false" outlineLevel="0" collapsed="false">
      <c r="A703" s="2"/>
    </row>
    <row r="704" customFormat="false" ht="15.75" hidden="false" customHeight="false" outlineLevel="0" collapsed="false">
      <c r="A704" s="2"/>
    </row>
    <row r="705" customFormat="false" ht="15.75" hidden="false" customHeight="false" outlineLevel="0" collapsed="false">
      <c r="A705" s="2"/>
    </row>
    <row r="706" customFormat="false" ht="15.75" hidden="false" customHeight="false" outlineLevel="0" collapsed="false">
      <c r="A706" s="2"/>
    </row>
    <row r="707" customFormat="false" ht="15.75" hidden="false" customHeight="false" outlineLevel="0" collapsed="false">
      <c r="A707" s="2"/>
    </row>
    <row r="708" customFormat="false" ht="15.75" hidden="false" customHeight="false" outlineLevel="0" collapsed="false">
      <c r="A708" s="2"/>
    </row>
    <row r="709" customFormat="false" ht="15.75" hidden="false" customHeight="false" outlineLevel="0" collapsed="false">
      <c r="A709" s="2"/>
    </row>
    <row r="710" customFormat="false" ht="15.75" hidden="false" customHeight="false" outlineLevel="0" collapsed="false">
      <c r="A710" s="2"/>
    </row>
    <row r="711" customFormat="false" ht="15.75" hidden="false" customHeight="false" outlineLevel="0" collapsed="false">
      <c r="A711" s="2"/>
    </row>
    <row r="712" customFormat="false" ht="15.75" hidden="false" customHeight="false" outlineLevel="0" collapsed="false">
      <c r="A712" s="2"/>
    </row>
    <row r="713" customFormat="false" ht="15.75" hidden="false" customHeight="false" outlineLevel="0" collapsed="false">
      <c r="A713" s="2"/>
    </row>
    <row r="714" customFormat="false" ht="15.75" hidden="false" customHeight="false" outlineLevel="0" collapsed="false">
      <c r="A714" s="2"/>
    </row>
    <row r="715" customFormat="false" ht="15.75" hidden="false" customHeight="false" outlineLevel="0" collapsed="false">
      <c r="A715" s="2"/>
    </row>
    <row r="716" customFormat="false" ht="15.75" hidden="false" customHeight="false" outlineLevel="0" collapsed="false">
      <c r="A716" s="2"/>
    </row>
    <row r="717" customFormat="false" ht="15.75" hidden="false" customHeight="false" outlineLevel="0" collapsed="false">
      <c r="A717" s="2"/>
    </row>
    <row r="718" customFormat="false" ht="15.75" hidden="false" customHeight="false" outlineLevel="0" collapsed="false">
      <c r="A718" s="2"/>
    </row>
    <row r="719" customFormat="false" ht="15.75" hidden="false" customHeight="false" outlineLevel="0" collapsed="false">
      <c r="A719" s="2"/>
    </row>
    <row r="720" customFormat="false" ht="15.75" hidden="false" customHeight="false" outlineLevel="0" collapsed="false">
      <c r="A720" s="2"/>
    </row>
    <row r="721" customFormat="false" ht="15.75" hidden="false" customHeight="false" outlineLevel="0" collapsed="false">
      <c r="A721" s="2"/>
    </row>
    <row r="722" customFormat="false" ht="15.75" hidden="false" customHeight="false" outlineLevel="0" collapsed="false">
      <c r="A722" s="2"/>
    </row>
    <row r="723" customFormat="false" ht="15.75" hidden="false" customHeight="false" outlineLevel="0" collapsed="false">
      <c r="A723" s="2"/>
    </row>
    <row r="724" customFormat="false" ht="15.75" hidden="false" customHeight="false" outlineLevel="0" collapsed="false">
      <c r="A724" s="2"/>
    </row>
    <row r="725" customFormat="false" ht="15.75" hidden="false" customHeight="false" outlineLevel="0" collapsed="false">
      <c r="A725" s="2"/>
    </row>
    <row r="726" customFormat="false" ht="15.75" hidden="false" customHeight="false" outlineLevel="0" collapsed="false">
      <c r="A726" s="2"/>
    </row>
    <row r="727" customFormat="false" ht="15.75" hidden="false" customHeight="false" outlineLevel="0" collapsed="false">
      <c r="A727" s="2"/>
    </row>
    <row r="728" customFormat="false" ht="15.75" hidden="false" customHeight="false" outlineLevel="0" collapsed="false">
      <c r="A728" s="2"/>
    </row>
    <row r="729" customFormat="false" ht="15.75" hidden="false" customHeight="false" outlineLevel="0" collapsed="false">
      <c r="A729" s="2"/>
    </row>
    <row r="730" customFormat="false" ht="15.75" hidden="false" customHeight="false" outlineLevel="0" collapsed="false">
      <c r="A730" s="2"/>
    </row>
    <row r="731" customFormat="false" ht="15.75" hidden="false" customHeight="false" outlineLevel="0" collapsed="false">
      <c r="A731" s="2"/>
    </row>
    <row r="732" customFormat="false" ht="15.75" hidden="false" customHeight="false" outlineLevel="0" collapsed="false">
      <c r="A732" s="2"/>
    </row>
    <row r="733" customFormat="false" ht="15.75" hidden="false" customHeight="false" outlineLevel="0" collapsed="false">
      <c r="A733" s="2"/>
    </row>
    <row r="734" customFormat="false" ht="15.75" hidden="false" customHeight="false" outlineLevel="0" collapsed="false">
      <c r="A734" s="2"/>
    </row>
    <row r="735" customFormat="false" ht="15.75" hidden="false" customHeight="false" outlineLevel="0" collapsed="false">
      <c r="A735" s="2"/>
    </row>
    <row r="736" customFormat="false" ht="15.75" hidden="false" customHeight="false" outlineLevel="0" collapsed="false">
      <c r="A736" s="2"/>
    </row>
    <row r="737" customFormat="false" ht="15.75" hidden="false" customHeight="false" outlineLevel="0" collapsed="false">
      <c r="A737" s="2"/>
    </row>
    <row r="738" customFormat="false" ht="15.75" hidden="false" customHeight="false" outlineLevel="0" collapsed="false">
      <c r="A738" s="2"/>
    </row>
    <row r="739" customFormat="false" ht="15.75" hidden="false" customHeight="false" outlineLevel="0" collapsed="false">
      <c r="A739" s="2"/>
    </row>
    <row r="740" customFormat="false" ht="15.75" hidden="false" customHeight="false" outlineLevel="0" collapsed="false">
      <c r="A740" s="2"/>
    </row>
    <row r="741" customFormat="false" ht="15.75" hidden="false" customHeight="false" outlineLevel="0" collapsed="false">
      <c r="A741" s="2"/>
    </row>
    <row r="742" customFormat="false" ht="15.75" hidden="false" customHeight="false" outlineLevel="0" collapsed="false">
      <c r="A742" s="2"/>
    </row>
    <row r="743" customFormat="false" ht="15.75" hidden="false" customHeight="false" outlineLevel="0" collapsed="false">
      <c r="A743" s="2"/>
    </row>
    <row r="744" customFormat="false" ht="15.75" hidden="false" customHeight="false" outlineLevel="0" collapsed="false">
      <c r="A744" s="2"/>
    </row>
    <row r="745" customFormat="false" ht="15.75" hidden="false" customHeight="false" outlineLevel="0" collapsed="false">
      <c r="A745" s="2"/>
    </row>
    <row r="746" customFormat="false" ht="15.75" hidden="false" customHeight="false" outlineLevel="0" collapsed="false">
      <c r="A746" s="2"/>
    </row>
    <row r="747" customFormat="false" ht="15.75" hidden="false" customHeight="false" outlineLevel="0" collapsed="false">
      <c r="A747" s="2"/>
    </row>
    <row r="748" customFormat="false" ht="15.75" hidden="false" customHeight="false" outlineLevel="0" collapsed="false">
      <c r="A748" s="2"/>
    </row>
    <row r="749" customFormat="false" ht="15.75" hidden="false" customHeight="false" outlineLevel="0" collapsed="false">
      <c r="A749" s="2"/>
    </row>
    <row r="750" customFormat="false" ht="15.75" hidden="false" customHeight="false" outlineLevel="0" collapsed="false">
      <c r="A750" s="2"/>
    </row>
    <row r="751" customFormat="false" ht="15.75" hidden="false" customHeight="false" outlineLevel="0" collapsed="false">
      <c r="A751" s="2"/>
    </row>
    <row r="752" customFormat="false" ht="15.75" hidden="false" customHeight="false" outlineLevel="0" collapsed="false">
      <c r="A752" s="2"/>
    </row>
    <row r="753" customFormat="false" ht="15.75" hidden="false" customHeight="false" outlineLevel="0" collapsed="false">
      <c r="A753" s="2"/>
    </row>
    <row r="754" customFormat="false" ht="15.75" hidden="false" customHeight="false" outlineLevel="0" collapsed="false">
      <c r="A754" s="2"/>
    </row>
    <row r="755" customFormat="false" ht="15.75" hidden="false" customHeight="false" outlineLevel="0" collapsed="false">
      <c r="A755" s="2"/>
    </row>
    <row r="756" customFormat="false" ht="15.75" hidden="false" customHeight="false" outlineLevel="0" collapsed="false">
      <c r="A756" s="2"/>
    </row>
    <row r="757" customFormat="false" ht="15.75" hidden="false" customHeight="false" outlineLevel="0" collapsed="false">
      <c r="A757" s="2"/>
    </row>
    <row r="758" customFormat="false" ht="15.75" hidden="false" customHeight="false" outlineLevel="0" collapsed="false">
      <c r="A758" s="2"/>
    </row>
    <row r="759" customFormat="false" ht="15.75" hidden="false" customHeight="false" outlineLevel="0" collapsed="false">
      <c r="A759" s="2"/>
    </row>
    <row r="760" customFormat="false" ht="15.75" hidden="false" customHeight="false" outlineLevel="0" collapsed="false">
      <c r="A760" s="2"/>
    </row>
    <row r="761" customFormat="false" ht="15.75" hidden="false" customHeight="false" outlineLevel="0" collapsed="false">
      <c r="A761" s="2"/>
    </row>
    <row r="762" customFormat="false" ht="15.75" hidden="false" customHeight="false" outlineLevel="0" collapsed="false">
      <c r="A762" s="2"/>
    </row>
    <row r="763" customFormat="false" ht="15.75" hidden="false" customHeight="false" outlineLevel="0" collapsed="false">
      <c r="A763" s="2"/>
    </row>
    <row r="764" customFormat="false" ht="15.75" hidden="false" customHeight="false" outlineLevel="0" collapsed="false">
      <c r="A764" s="2"/>
    </row>
    <row r="765" customFormat="false" ht="15.75" hidden="false" customHeight="false" outlineLevel="0" collapsed="false">
      <c r="A765" s="2"/>
    </row>
    <row r="766" customFormat="false" ht="15.75" hidden="false" customHeight="false" outlineLevel="0" collapsed="false">
      <c r="A766" s="2"/>
    </row>
    <row r="767" customFormat="false" ht="15.75" hidden="false" customHeight="false" outlineLevel="0" collapsed="false">
      <c r="A767" s="2"/>
    </row>
    <row r="768" customFormat="false" ht="15.75" hidden="false" customHeight="false" outlineLevel="0" collapsed="false">
      <c r="A768" s="2"/>
    </row>
    <row r="769" customFormat="false" ht="15.75" hidden="false" customHeight="false" outlineLevel="0" collapsed="false">
      <c r="A769" s="2"/>
    </row>
    <row r="770" customFormat="false" ht="15.75" hidden="false" customHeight="false" outlineLevel="0" collapsed="false">
      <c r="A770" s="2"/>
    </row>
    <row r="771" customFormat="false" ht="15.75" hidden="false" customHeight="false" outlineLevel="0" collapsed="false">
      <c r="A771" s="2"/>
    </row>
    <row r="772" customFormat="false" ht="15.75" hidden="false" customHeight="false" outlineLevel="0" collapsed="false">
      <c r="A772" s="2"/>
    </row>
    <row r="773" customFormat="false" ht="15.75" hidden="false" customHeight="false" outlineLevel="0" collapsed="false">
      <c r="A773" s="2"/>
    </row>
    <row r="774" customFormat="false" ht="15.75" hidden="false" customHeight="false" outlineLevel="0" collapsed="false">
      <c r="A774" s="2"/>
    </row>
    <row r="775" customFormat="false" ht="15.75" hidden="false" customHeight="false" outlineLevel="0" collapsed="false">
      <c r="A775" s="2"/>
    </row>
    <row r="776" customFormat="false" ht="15.75" hidden="false" customHeight="false" outlineLevel="0" collapsed="false">
      <c r="A776" s="2"/>
    </row>
    <row r="777" customFormat="false" ht="15.75" hidden="false" customHeight="false" outlineLevel="0" collapsed="false">
      <c r="A777" s="2"/>
    </row>
    <row r="778" customFormat="false" ht="15.75" hidden="false" customHeight="false" outlineLevel="0" collapsed="false">
      <c r="A778" s="2"/>
    </row>
    <row r="779" customFormat="false" ht="15.75" hidden="false" customHeight="false" outlineLevel="0" collapsed="false">
      <c r="A779" s="2"/>
    </row>
    <row r="780" customFormat="false" ht="15.75" hidden="false" customHeight="false" outlineLevel="0" collapsed="false">
      <c r="A780" s="2"/>
    </row>
    <row r="781" customFormat="false" ht="15.75" hidden="false" customHeight="false" outlineLevel="0" collapsed="false">
      <c r="A781" s="2"/>
    </row>
    <row r="782" customFormat="false" ht="15.75" hidden="false" customHeight="false" outlineLevel="0" collapsed="false">
      <c r="A782" s="2"/>
    </row>
    <row r="783" customFormat="false" ht="15.75" hidden="false" customHeight="false" outlineLevel="0" collapsed="false">
      <c r="A783" s="2"/>
    </row>
    <row r="784" customFormat="false" ht="15.75" hidden="false" customHeight="false" outlineLevel="0" collapsed="false">
      <c r="A784" s="2"/>
    </row>
    <row r="785" customFormat="false" ht="15.75" hidden="false" customHeight="false" outlineLevel="0" collapsed="false">
      <c r="A785" s="2"/>
    </row>
    <row r="786" customFormat="false" ht="15.75" hidden="false" customHeight="false" outlineLevel="0" collapsed="false">
      <c r="A786" s="2"/>
    </row>
    <row r="787" customFormat="false" ht="15.75" hidden="false" customHeight="false" outlineLevel="0" collapsed="false">
      <c r="A787" s="2"/>
    </row>
    <row r="788" customFormat="false" ht="15.75" hidden="false" customHeight="false" outlineLevel="0" collapsed="false">
      <c r="A788" s="2"/>
    </row>
    <row r="789" customFormat="false" ht="15.75" hidden="false" customHeight="false" outlineLevel="0" collapsed="false">
      <c r="A789" s="2"/>
    </row>
    <row r="790" customFormat="false" ht="15.75" hidden="false" customHeight="false" outlineLevel="0" collapsed="false">
      <c r="A790" s="2"/>
    </row>
    <row r="791" customFormat="false" ht="15.75" hidden="false" customHeight="false" outlineLevel="0" collapsed="false">
      <c r="A791" s="2"/>
    </row>
    <row r="792" customFormat="false" ht="15.75" hidden="false" customHeight="false" outlineLevel="0" collapsed="false">
      <c r="A792" s="2"/>
    </row>
    <row r="793" customFormat="false" ht="15.75" hidden="false" customHeight="false" outlineLevel="0" collapsed="false">
      <c r="A793" s="2"/>
    </row>
    <row r="794" customFormat="false" ht="15.75" hidden="false" customHeight="false" outlineLevel="0" collapsed="false">
      <c r="A794" s="2"/>
    </row>
    <row r="795" customFormat="false" ht="15.75" hidden="false" customHeight="false" outlineLevel="0" collapsed="false">
      <c r="A795" s="2"/>
    </row>
    <row r="796" customFormat="false" ht="15.75" hidden="false" customHeight="false" outlineLevel="0" collapsed="false">
      <c r="A796" s="2"/>
    </row>
    <row r="797" customFormat="false" ht="15.75" hidden="false" customHeight="false" outlineLevel="0" collapsed="false">
      <c r="A797" s="2"/>
    </row>
    <row r="798" customFormat="false" ht="15.75" hidden="false" customHeight="false" outlineLevel="0" collapsed="false">
      <c r="A798" s="2"/>
    </row>
    <row r="799" customFormat="false" ht="15.75" hidden="false" customHeight="false" outlineLevel="0" collapsed="false">
      <c r="A799" s="2"/>
    </row>
    <row r="800" customFormat="false" ht="15.75" hidden="false" customHeight="false" outlineLevel="0" collapsed="false">
      <c r="A800" s="2"/>
    </row>
    <row r="801" customFormat="false" ht="15.75" hidden="false" customHeight="false" outlineLevel="0" collapsed="false">
      <c r="A801" s="2"/>
    </row>
    <row r="802" customFormat="false" ht="15.75" hidden="false" customHeight="false" outlineLevel="0" collapsed="false">
      <c r="A802" s="2"/>
    </row>
    <row r="803" customFormat="false" ht="15.75" hidden="false" customHeight="false" outlineLevel="0" collapsed="false">
      <c r="A803" s="2"/>
    </row>
    <row r="804" customFormat="false" ht="15.75" hidden="false" customHeight="false" outlineLevel="0" collapsed="false">
      <c r="A804" s="2"/>
    </row>
    <row r="805" customFormat="false" ht="15.75" hidden="false" customHeight="false" outlineLevel="0" collapsed="false">
      <c r="A805" s="2"/>
    </row>
    <row r="806" customFormat="false" ht="15.75" hidden="false" customHeight="false" outlineLevel="0" collapsed="false">
      <c r="A806" s="2"/>
    </row>
    <row r="807" customFormat="false" ht="15.75" hidden="false" customHeight="false" outlineLevel="0" collapsed="false">
      <c r="A807" s="2"/>
    </row>
    <row r="808" customFormat="false" ht="15.75" hidden="false" customHeight="false" outlineLevel="0" collapsed="false">
      <c r="A808" s="2"/>
    </row>
    <row r="809" customFormat="false" ht="15.75" hidden="false" customHeight="false" outlineLevel="0" collapsed="false">
      <c r="A809" s="2"/>
    </row>
    <row r="810" customFormat="false" ht="15.75" hidden="false" customHeight="false" outlineLevel="0" collapsed="false">
      <c r="A810" s="2"/>
    </row>
    <row r="811" customFormat="false" ht="15.75" hidden="false" customHeight="false" outlineLevel="0" collapsed="false">
      <c r="A811" s="2"/>
    </row>
    <row r="812" customFormat="false" ht="15.75" hidden="false" customHeight="false" outlineLevel="0" collapsed="false">
      <c r="A812" s="2"/>
    </row>
    <row r="813" customFormat="false" ht="15.75" hidden="false" customHeight="false" outlineLevel="0" collapsed="false">
      <c r="A813" s="2"/>
    </row>
    <row r="814" customFormat="false" ht="15.75" hidden="false" customHeight="false" outlineLevel="0" collapsed="false">
      <c r="A814" s="2"/>
    </row>
    <row r="815" customFormat="false" ht="15.75" hidden="false" customHeight="false" outlineLevel="0" collapsed="false">
      <c r="A815" s="2"/>
    </row>
    <row r="816" customFormat="false" ht="15.75" hidden="false" customHeight="false" outlineLevel="0" collapsed="false">
      <c r="A816" s="2"/>
    </row>
    <row r="817" customFormat="false" ht="15.75" hidden="false" customHeight="false" outlineLevel="0" collapsed="false">
      <c r="A817" s="2"/>
    </row>
    <row r="818" customFormat="false" ht="15.75" hidden="false" customHeight="false" outlineLevel="0" collapsed="false">
      <c r="A818" s="2"/>
    </row>
    <row r="819" customFormat="false" ht="15.75" hidden="false" customHeight="false" outlineLevel="0" collapsed="false">
      <c r="A819" s="2"/>
    </row>
    <row r="820" customFormat="false" ht="15.75" hidden="false" customHeight="false" outlineLevel="0" collapsed="false">
      <c r="A820" s="2"/>
    </row>
    <row r="821" customFormat="false" ht="15.75" hidden="false" customHeight="false" outlineLevel="0" collapsed="false">
      <c r="A821" s="2"/>
    </row>
    <row r="822" customFormat="false" ht="15.75" hidden="false" customHeight="false" outlineLevel="0" collapsed="false">
      <c r="A822" s="2"/>
    </row>
    <row r="823" customFormat="false" ht="15.75" hidden="false" customHeight="false" outlineLevel="0" collapsed="false">
      <c r="A823" s="2"/>
    </row>
    <row r="824" customFormat="false" ht="15.75" hidden="false" customHeight="false" outlineLevel="0" collapsed="false">
      <c r="A824" s="2"/>
    </row>
    <row r="825" customFormat="false" ht="15.75" hidden="false" customHeight="false" outlineLevel="0" collapsed="false">
      <c r="A825" s="2"/>
    </row>
    <row r="826" customFormat="false" ht="15.75" hidden="false" customHeight="false" outlineLevel="0" collapsed="false">
      <c r="A826" s="2"/>
    </row>
    <row r="827" customFormat="false" ht="15.75" hidden="false" customHeight="false" outlineLevel="0" collapsed="false">
      <c r="A827" s="2"/>
    </row>
    <row r="828" customFormat="false" ht="15.75" hidden="false" customHeight="false" outlineLevel="0" collapsed="false">
      <c r="A828" s="2"/>
    </row>
    <row r="829" customFormat="false" ht="15.75" hidden="false" customHeight="false" outlineLevel="0" collapsed="false">
      <c r="A829" s="2"/>
    </row>
    <row r="830" customFormat="false" ht="15.75" hidden="false" customHeight="false" outlineLevel="0" collapsed="false">
      <c r="A830" s="2"/>
    </row>
    <row r="831" customFormat="false" ht="15.75" hidden="false" customHeight="false" outlineLevel="0" collapsed="false">
      <c r="A831" s="2"/>
    </row>
    <row r="832" customFormat="false" ht="15.75" hidden="false" customHeight="false" outlineLevel="0" collapsed="false">
      <c r="A832" s="2"/>
    </row>
    <row r="833" customFormat="false" ht="15.75" hidden="false" customHeight="false" outlineLevel="0" collapsed="false">
      <c r="A833" s="2"/>
    </row>
    <row r="834" customFormat="false" ht="15.75" hidden="false" customHeight="false" outlineLevel="0" collapsed="false">
      <c r="A834" s="2"/>
    </row>
    <row r="835" customFormat="false" ht="15.75" hidden="false" customHeight="false" outlineLevel="0" collapsed="false">
      <c r="A835" s="2"/>
    </row>
    <row r="836" customFormat="false" ht="15.75" hidden="false" customHeight="false" outlineLevel="0" collapsed="false">
      <c r="A836" s="2"/>
    </row>
    <row r="837" customFormat="false" ht="15.75" hidden="false" customHeight="false" outlineLevel="0" collapsed="false">
      <c r="A837" s="2"/>
    </row>
    <row r="838" customFormat="false" ht="15.75" hidden="false" customHeight="false" outlineLevel="0" collapsed="false">
      <c r="A838" s="2"/>
    </row>
    <row r="839" customFormat="false" ht="15.75" hidden="false" customHeight="false" outlineLevel="0" collapsed="false">
      <c r="A839" s="2"/>
    </row>
    <row r="840" customFormat="false" ht="15.75" hidden="false" customHeight="false" outlineLevel="0" collapsed="false">
      <c r="A840" s="2"/>
    </row>
    <row r="841" customFormat="false" ht="15.75" hidden="false" customHeight="false" outlineLevel="0" collapsed="false">
      <c r="A841" s="2"/>
    </row>
    <row r="842" customFormat="false" ht="15.75" hidden="false" customHeight="false" outlineLevel="0" collapsed="false">
      <c r="A842" s="2"/>
    </row>
    <row r="843" customFormat="false" ht="15.75" hidden="false" customHeight="false" outlineLevel="0" collapsed="false">
      <c r="A843" s="2"/>
    </row>
    <row r="844" customFormat="false" ht="15.75" hidden="false" customHeight="false" outlineLevel="0" collapsed="false">
      <c r="A844" s="2"/>
    </row>
    <row r="845" customFormat="false" ht="15.75" hidden="false" customHeight="false" outlineLevel="0" collapsed="false">
      <c r="A845" s="2"/>
    </row>
    <row r="846" customFormat="false" ht="15.75" hidden="false" customHeight="false" outlineLevel="0" collapsed="false">
      <c r="A846" s="2"/>
    </row>
    <row r="847" customFormat="false" ht="15.75" hidden="false" customHeight="false" outlineLevel="0" collapsed="false">
      <c r="A847" s="2"/>
    </row>
    <row r="848" customFormat="false" ht="15.75" hidden="false" customHeight="false" outlineLevel="0" collapsed="false">
      <c r="A848" s="2"/>
    </row>
    <row r="849" customFormat="false" ht="15.75" hidden="false" customHeight="false" outlineLevel="0" collapsed="false">
      <c r="A849" s="2"/>
    </row>
    <row r="850" customFormat="false" ht="15.75" hidden="false" customHeight="false" outlineLevel="0" collapsed="false">
      <c r="A850" s="2"/>
    </row>
    <row r="851" customFormat="false" ht="15.75" hidden="false" customHeight="false" outlineLevel="0" collapsed="false">
      <c r="A851" s="2"/>
    </row>
    <row r="852" customFormat="false" ht="15.75" hidden="false" customHeight="false" outlineLevel="0" collapsed="false">
      <c r="A852" s="2"/>
    </row>
    <row r="853" customFormat="false" ht="15.75" hidden="false" customHeight="false" outlineLevel="0" collapsed="false">
      <c r="A853" s="2"/>
    </row>
    <row r="854" customFormat="false" ht="15.75" hidden="false" customHeight="false" outlineLevel="0" collapsed="false">
      <c r="A854" s="2"/>
    </row>
    <row r="855" customFormat="false" ht="15.75" hidden="false" customHeight="false" outlineLevel="0" collapsed="false">
      <c r="A855" s="2"/>
    </row>
    <row r="856" customFormat="false" ht="15.75" hidden="false" customHeight="false" outlineLevel="0" collapsed="false">
      <c r="A856" s="2"/>
    </row>
    <row r="857" customFormat="false" ht="15.75" hidden="false" customHeight="false" outlineLevel="0" collapsed="false">
      <c r="A857" s="2"/>
    </row>
    <row r="858" customFormat="false" ht="15.75" hidden="false" customHeight="false" outlineLevel="0" collapsed="false">
      <c r="A858" s="2"/>
    </row>
    <row r="859" customFormat="false" ht="15.75" hidden="false" customHeight="false" outlineLevel="0" collapsed="false">
      <c r="A859" s="2"/>
    </row>
    <row r="860" customFormat="false" ht="15.75" hidden="false" customHeight="false" outlineLevel="0" collapsed="false">
      <c r="A860" s="2"/>
    </row>
    <row r="861" customFormat="false" ht="15.75" hidden="false" customHeight="false" outlineLevel="0" collapsed="false">
      <c r="A861" s="2"/>
    </row>
    <row r="862" customFormat="false" ht="15.75" hidden="false" customHeight="false" outlineLevel="0" collapsed="false">
      <c r="A862" s="2"/>
    </row>
    <row r="863" customFormat="false" ht="15.75" hidden="false" customHeight="false" outlineLevel="0" collapsed="false">
      <c r="A863" s="2"/>
    </row>
    <row r="864" customFormat="false" ht="15.75" hidden="false" customHeight="false" outlineLevel="0" collapsed="false">
      <c r="A864" s="2"/>
    </row>
    <row r="865" customFormat="false" ht="15.75" hidden="false" customHeight="false" outlineLevel="0" collapsed="false">
      <c r="A865" s="2"/>
    </row>
    <row r="866" customFormat="false" ht="15.75" hidden="false" customHeight="false" outlineLevel="0" collapsed="false">
      <c r="A866" s="2"/>
    </row>
    <row r="867" customFormat="false" ht="15.75" hidden="false" customHeight="false" outlineLevel="0" collapsed="false">
      <c r="A867" s="2"/>
    </row>
    <row r="868" customFormat="false" ht="15.75" hidden="false" customHeight="false" outlineLevel="0" collapsed="false">
      <c r="A868" s="2"/>
    </row>
    <row r="869" customFormat="false" ht="15.75" hidden="false" customHeight="false" outlineLevel="0" collapsed="false">
      <c r="A869" s="2"/>
    </row>
    <row r="870" customFormat="false" ht="15.75" hidden="false" customHeight="false" outlineLevel="0" collapsed="false">
      <c r="A870" s="2"/>
    </row>
    <row r="871" customFormat="false" ht="15.75" hidden="false" customHeight="false" outlineLevel="0" collapsed="false">
      <c r="A871" s="2"/>
    </row>
    <row r="872" customFormat="false" ht="15.75" hidden="false" customHeight="false" outlineLevel="0" collapsed="false">
      <c r="A872" s="2"/>
    </row>
    <row r="873" customFormat="false" ht="15.75" hidden="false" customHeight="false" outlineLevel="0" collapsed="false">
      <c r="A873" s="2"/>
    </row>
    <row r="874" customFormat="false" ht="15.75" hidden="false" customHeight="false" outlineLevel="0" collapsed="false">
      <c r="A874" s="2"/>
    </row>
    <row r="875" customFormat="false" ht="15.75" hidden="false" customHeight="false" outlineLevel="0" collapsed="false">
      <c r="A875" s="2"/>
    </row>
    <row r="876" customFormat="false" ht="15.75" hidden="false" customHeight="false" outlineLevel="0" collapsed="false">
      <c r="A876" s="2"/>
    </row>
    <row r="877" customFormat="false" ht="15.75" hidden="false" customHeight="false" outlineLevel="0" collapsed="false">
      <c r="A877" s="2"/>
    </row>
    <row r="878" customFormat="false" ht="15.75" hidden="false" customHeight="false" outlineLevel="0" collapsed="false">
      <c r="A878" s="2"/>
    </row>
    <row r="879" customFormat="false" ht="15.75" hidden="false" customHeight="false" outlineLevel="0" collapsed="false">
      <c r="A879" s="2"/>
    </row>
    <row r="880" customFormat="false" ht="15.75" hidden="false" customHeight="false" outlineLevel="0" collapsed="false">
      <c r="A880" s="2"/>
    </row>
    <row r="881" customFormat="false" ht="15.75" hidden="false" customHeight="false" outlineLevel="0" collapsed="false">
      <c r="A881" s="2"/>
    </row>
    <row r="882" customFormat="false" ht="15.75" hidden="false" customHeight="false" outlineLevel="0" collapsed="false">
      <c r="A882" s="2"/>
    </row>
    <row r="883" customFormat="false" ht="15.75" hidden="false" customHeight="false" outlineLevel="0" collapsed="false">
      <c r="A883" s="2"/>
    </row>
    <row r="884" customFormat="false" ht="15.75" hidden="false" customHeight="false" outlineLevel="0" collapsed="false">
      <c r="A884" s="2"/>
    </row>
    <row r="885" customFormat="false" ht="15.75" hidden="false" customHeight="false" outlineLevel="0" collapsed="false">
      <c r="A885" s="2"/>
    </row>
    <row r="886" customFormat="false" ht="15.75" hidden="false" customHeight="false" outlineLevel="0" collapsed="false">
      <c r="A886" s="2"/>
    </row>
    <row r="887" customFormat="false" ht="15.75" hidden="false" customHeight="false" outlineLevel="0" collapsed="false">
      <c r="A887" s="2"/>
    </row>
    <row r="888" customFormat="false" ht="15.75" hidden="false" customHeight="false" outlineLevel="0" collapsed="false">
      <c r="A888" s="2"/>
    </row>
    <row r="889" customFormat="false" ht="15.75" hidden="false" customHeight="false" outlineLevel="0" collapsed="false">
      <c r="A889" s="2"/>
    </row>
    <row r="890" customFormat="false" ht="15.75" hidden="false" customHeight="false" outlineLevel="0" collapsed="false">
      <c r="A890" s="2"/>
    </row>
    <row r="891" customFormat="false" ht="15.75" hidden="false" customHeight="false" outlineLevel="0" collapsed="false">
      <c r="A891" s="2"/>
    </row>
    <row r="892" customFormat="false" ht="15.75" hidden="false" customHeight="false" outlineLevel="0" collapsed="false">
      <c r="A892" s="2"/>
    </row>
    <row r="893" customFormat="false" ht="15.75" hidden="false" customHeight="false" outlineLevel="0" collapsed="false">
      <c r="A893" s="2"/>
    </row>
    <row r="894" customFormat="false" ht="15.75" hidden="false" customHeight="false" outlineLevel="0" collapsed="false">
      <c r="A894" s="2"/>
    </row>
    <row r="895" customFormat="false" ht="15.75" hidden="false" customHeight="false" outlineLevel="0" collapsed="false">
      <c r="A895" s="2"/>
    </row>
    <row r="896" customFormat="false" ht="15.75" hidden="false" customHeight="false" outlineLevel="0" collapsed="false">
      <c r="A896" s="2"/>
    </row>
    <row r="897" customFormat="false" ht="15.75" hidden="false" customHeight="false" outlineLevel="0" collapsed="false">
      <c r="A897" s="2"/>
    </row>
    <row r="898" customFormat="false" ht="15.75" hidden="false" customHeight="false" outlineLevel="0" collapsed="false">
      <c r="A898" s="2"/>
    </row>
    <row r="899" customFormat="false" ht="15.75" hidden="false" customHeight="false" outlineLevel="0" collapsed="false">
      <c r="A899" s="2"/>
    </row>
    <row r="900" customFormat="false" ht="15.75" hidden="false" customHeight="false" outlineLevel="0" collapsed="false">
      <c r="A900" s="2"/>
    </row>
    <row r="901" customFormat="false" ht="15.75" hidden="false" customHeight="false" outlineLevel="0" collapsed="false">
      <c r="A901" s="2"/>
    </row>
    <row r="902" customFormat="false" ht="15.75" hidden="false" customHeight="false" outlineLevel="0" collapsed="false">
      <c r="A902" s="2"/>
    </row>
    <row r="903" customFormat="false" ht="15.75" hidden="false" customHeight="false" outlineLevel="0" collapsed="false">
      <c r="A903" s="2"/>
    </row>
    <row r="904" customFormat="false" ht="15.75" hidden="false" customHeight="false" outlineLevel="0" collapsed="false">
      <c r="A904" s="2"/>
    </row>
    <row r="905" customFormat="false" ht="15.75" hidden="false" customHeight="false" outlineLevel="0" collapsed="false">
      <c r="A905" s="2"/>
    </row>
    <row r="906" customFormat="false" ht="15.75" hidden="false" customHeight="false" outlineLevel="0" collapsed="false">
      <c r="A906" s="2"/>
    </row>
    <row r="907" customFormat="false" ht="15.75" hidden="false" customHeight="false" outlineLevel="0" collapsed="false">
      <c r="A907" s="2"/>
    </row>
    <row r="908" customFormat="false" ht="15.75" hidden="false" customHeight="false" outlineLevel="0" collapsed="false">
      <c r="A908" s="2"/>
    </row>
    <row r="909" customFormat="false" ht="15.75" hidden="false" customHeight="false" outlineLevel="0" collapsed="false">
      <c r="A909" s="2"/>
    </row>
    <row r="910" customFormat="false" ht="15.75" hidden="false" customHeight="false" outlineLevel="0" collapsed="false">
      <c r="A910" s="2"/>
    </row>
    <row r="911" customFormat="false" ht="15.75" hidden="false" customHeight="false" outlineLevel="0" collapsed="false">
      <c r="A911" s="2"/>
    </row>
    <row r="912" customFormat="false" ht="15.75" hidden="false" customHeight="false" outlineLevel="0" collapsed="false">
      <c r="A912" s="2"/>
    </row>
    <row r="913" customFormat="false" ht="15.75" hidden="false" customHeight="false" outlineLevel="0" collapsed="false">
      <c r="A913" s="2"/>
    </row>
    <row r="914" customFormat="false" ht="15.75" hidden="false" customHeight="false" outlineLevel="0" collapsed="false">
      <c r="A914" s="2"/>
    </row>
    <row r="915" customFormat="false" ht="15.75" hidden="false" customHeight="false" outlineLevel="0" collapsed="false">
      <c r="A915" s="2"/>
    </row>
    <row r="916" customFormat="false" ht="15.75" hidden="false" customHeight="false" outlineLevel="0" collapsed="false">
      <c r="A916" s="2"/>
    </row>
    <row r="917" customFormat="false" ht="15.75" hidden="false" customHeight="false" outlineLevel="0" collapsed="false">
      <c r="A917" s="2"/>
    </row>
    <row r="918" customFormat="false" ht="15.75" hidden="false" customHeight="false" outlineLevel="0" collapsed="false">
      <c r="A918" s="2"/>
    </row>
    <row r="919" customFormat="false" ht="15.75" hidden="false" customHeight="false" outlineLevel="0" collapsed="false">
      <c r="A919" s="2"/>
    </row>
    <row r="920" customFormat="false" ht="15.75" hidden="false" customHeight="false" outlineLevel="0" collapsed="false">
      <c r="A920" s="2"/>
    </row>
    <row r="921" customFormat="false" ht="15.75" hidden="false" customHeight="false" outlineLevel="0" collapsed="false">
      <c r="A921" s="2"/>
    </row>
    <row r="922" customFormat="false" ht="15.75" hidden="false" customHeight="false" outlineLevel="0" collapsed="false">
      <c r="A922" s="2"/>
    </row>
    <row r="923" customFormat="false" ht="15.75" hidden="false" customHeight="false" outlineLevel="0" collapsed="false">
      <c r="A923" s="2"/>
    </row>
    <row r="924" customFormat="false" ht="15.75" hidden="false" customHeight="false" outlineLevel="0" collapsed="false">
      <c r="A924" s="2"/>
    </row>
    <row r="925" customFormat="false" ht="15.75" hidden="false" customHeight="false" outlineLevel="0" collapsed="false">
      <c r="A925" s="2"/>
    </row>
    <row r="926" customFormat="false" ht="15.75" hidden="false" customHeight="false" outlineLevel="0" collapsed="false">
      <c r="A926" s="2"/>
    </row>
    <row r="927" customFormat="false" ht="15.75" hidden="false" customHeight="false" outlineLevel="0" collapsed="false">
      <c r="A927" s="2"/>
    </row>
    <row r="928" customFormat="false" ht="15.75" hidden="false" customHeight="false" outlineLevel="0" collapsed="false">
      <c r="A928" s="2"/>
    </row>
    <row r="929" customFormat="false" ht="15.75" hidden="false" customHeight="false" outlineLevel="0" collapsed="false">
      <c r="A929" s="2"/>
    </row>
    <row r="930" customFormat="false" ht="15.75" hidden="false" customHeight="false" outlineLevel="0" collapsed="false">
      <c r="A930" s="2"/>
    </row>
    <row r="931" customFormat="false" ht="15.75" hidden="false" customHeight="false" outlineLevel="0" collapsed="false">
      <c r="A931" s="2"/>
    </row>
    <row r="932" customFormat="false" ht="15.75" hidden="false" customHeight="false" outlineLevel="0" collapsed="false">
      <c r="A932" s="2"/>
    </row>
    <row r="933" customFormat="false" ht="15.75" hidden="false" customHeight="false" outlineLevel="0" collapsed="false">
      <c r="A933" s="2"/>
    </row>
    <row r="934" customFormat="false" ht="15.75" hidden="false" customHeight="false" outlineLevel="0" collapsed="false">
      <c r="A934" s="2"/>
    </row>
    <row r="935" customFormat="false" ht="15.75" hidden="false" customHeight="false" outlineLevel="0" collapsed="false">
      <c r="A935" s="2"/>
    </row>
    <row r="936" customFormat="false" ht="15.75" hidden="false" customHeight="false" outlineLevel="0" collapsed="false">
      <c r="A936" s="2"/>
    </row>
    <row r="937" customFormat="false" ht="15.75" hidden="false" customHeight="false" outlineLevel="0" collapsed="false">
      <c r="A937" s="2"/>
    </row>
    <row r="938" customFormat="false" ht="15.75" hidden="false" customHeight="false" outlineLevel="0" collapsed="false">
      <c r="A938" s="2"/>
    </row>
    <row r="939" customFormat="false" ht="15.75" hidden="false" customHeight="false" outlineLevel="0" collapsed="false">
      <c r="A939" s="2"/>
    </row>
    <row r="940" customFormat="false" ht="15.75" hidden="false" customHeight="false" outlineLevel="0" collapsed="false">
      <c r="A940" s="2"/>
    </row>
    <row r="941" customFormat="false" ht="15.75" hidden="false" customHeight="false" outlineLevel="0" collapsed="false">
      <c r="A941" s="2"/>
    </row>
    <row r="942" customFormat="false" ht="15.75" hidden="false" customHeight="false" outlineLevel="0" collapsed="false">
      <c r="A942" s="2"/>
    </row>
    <row r="943" customFormat="false" ht="15.75" hidden="false" customHeight="false" outlineLevel="0" collapsed="false">
      <c r="A943" s="2"/>
    </row>
    <row r="944" customFormat="false" ht="15.75" hidden="false" customHeight="false" outlineLevel="0" collapsed="false">
      <c r="A944" s="2"/>
    </row>
    <row r="945" customFormat="false" ht="15.75" hidden="false" customHeight="false" outlineLevel="0" collapsed="false">
      <c r="A945" s="2"/>
    </row>
    <row r="946" customFormat="false" ht="15.75" hidden="false" customHeight="false" outlineLevel="0" collapsed="false">
      <c r="A946" s="2"/>
    </row>
    <row r="947" customFormat="false" ht="15.75" hidden="false" customHeight="false" outlineLevel="0" collapsed="false">
      <c r="A947" s="2"/>
    </row>
    <row r="948" customFormat="false" ht="15.75" hidden="false" customHeight="false" outlineLevel="0" collapsed="false">
      <c r="A948" s="2"/>
    </row>
    <row r="949" customFormat="false" ht="15.75" hidden="false" customHeight="false" outlineLevel="0" collapsed="false">
      <c r="A949" s="2"/>
    </row>
    <row r="950" customFormat="false" ht="15.75" hidden="false" customHeight="false" outlineLevel="0" collapsed="false">
      <c r="A950" s="2"/>
    </row>
    <row r="951" customFormat="false" ht="15.75" hidden="false" customHeight="false" outlineLevel="0" collapsed="false">
      <c r="A951" s="2"/>
    </row>
    <row r="952" customFormat="false" ht="15.75" hidden="false" customHeight="false" outlineLevel="0" collapsed="false">
      <c r="A952" s="2"/>
    </row>
    <row r="953" customFormat="false" ht="15.75" hidden="false" customHeight="false" outlineLevel="0" collapsed="false">
      <c r="A953" s="2"/>
    </row>
    <row r="954" customFormat="false" ht="15.75" hidden="false" customHeight="false" outlineLevel="0" collapsed="false">
      <c r="A954" s="2"/>
    </row>
    <row r="955" customFormat="false" ht="15.75" hidden="false" customHeight="false" outlineLevel="0" collapsed="false">
      <c r="A955" s="2"/>
    </row>
    <row r="956" customFormat="false" ht="15.75" hidden="false" customHeight="false" outlineLevel="0" collapsed="false">
      <c r="A956" s="2"/>
    </row>
    <row r="957" customFormat="false" ht="15.75" hidden="false" customHeight="false" outlineLevel="0" collapsed="false">
      <c r="A957" s="2"/>
    </row>
    <row r="958" customFormat="false" ht="15.75" hidden="false" customHeight="false" outlineLevel="0" collapsed="false">
      <c r="A958" s="2"/>
    </row>
    <row r="959" customFormat="false" ht="15.75" hidden="false" customHeight="false" outlineLevel="0" collapsed="false">
      <c r="A959" s="2"/>
    </row>
    <row r="960" customFormat="false" ht="15.75" hidden="false" customHeight="false" outlineLevel="0" collapsed="false">
      <c r="A960" s="2"/>
    </row>
    <row r="961" customFormat="false" ht="15.75" hidden="false" customHeight="false" outlineLevel="0" collapsed="false">
      <c r="A961" s="2"/>
    </row>
    <row r="962" customFormat="false" ht="15.75" hidden="false" customHeight="false" outlineLevel="0" collapsed="false">
      <c r="A962" s="2"/>
    </row>
    <row r="963" customFormat="false" ht="15.75" hidden="false" customHeight="false" outlineLevel="0" collapsed="false">
      <c r="A963" s="2"/>
    </row>
    <row r="964" customFormat="false" ht="15.75" hidden="false" customHeight="false" outlineLevel="0" collapsed="false">
      <c r="A964" s="2"/>
    </row>
    <row r="965" customFormat="false" ht="15.75" hidden="false" customHeight="false" outlineLevel="0" collapsed="false">
      <c r="A965" s="2"/>
    </row>
    <row r="966" customFormat="false" ht="15.75" hidden="false" customHeight="false" outlineLevel="0" collapsed="false">
      <c r="A966" s="2"/>
    </row>
    <row r="967" customFormat="false" ht="15.75" hidden="false" customHeight="false" outlineLevel="0" collapsed="false">
      <c r="A967" s="2"/>
    </row>
    <row r="968" customFormat="false" ht="15.75" hidden="false" customHeight="false" outlineLevel="0" collapsed="false">
      <c r="A968" s="2"/>
    </row>
    <row r="969" customFormat="false" ht="15.75" hidden="false" customHeight="false" outlineLevel="0" collapsed="false">
      <c r="A969" s="2"/>
    </row>
    <row r="970" customFormat="false" ht="15.75" hidden="false" customHeight="false" outlineLevel="0" collapsed="false">
      <c r="A970" s="2"/>
    </row>
    <row r="971" customFormat="false" ht="15.75" hidden="false" customHeight="false" outlineLevel="0" collapsed="false">
      <c r="A971" s="2"/>
    </row>
    <row r="972" customFormat="false" ht="15.75" hidden="false" customHeight="false" outlineLevel="0" collapsed="false">
      <c r="A972" s="2"/>
    </row>
    <row r="973" customFormat="false" ht="15.75" hidden="false" customHeight="false" outlineLevel="0" collapsed="false">
      <c r="A973" s="2"/>
    </row>
    <row r="974" customFormat="false" ht="15.75" hidden="false" customHeight="false" outlineLevel="0" collapsed="false">
      <c r="A974" s="2"/>
    </row>
    <row r="975" customFormat="false" ht="15.75" hidden="false" customHeight="false" outlineLevel="0" collapsed="false">
      <c r="A975" s="2"/>
    </row>
    <row r="976" customFormat="false" ht="15.75" hidden="false" customHeight="false" outlineLevel="0" collapsed="false">
      <c r="A976" s="2"/>
    </row>
    <row r="977" customFormat="false" ht="15.75" hidden="false" customHeight="false" outlineLevel="0" collapsed="false">
      <c r="A977" s="2"/>
    </row>
    <row r="978" customFormat="false" ht="15.75" hidden="false" customHeight="false" outlineLevel="0" collapsed="false">
      <c r="A978" s="2"/>
    </row>
    <row r="979" customFormat="false" ht="15.75" hidden="false" customHeight="false" outlineLevel="0" collapsed="false">
      <c r="A979" s="2"/>
    </row>
    <row r="980" customFormat="false" ht="15.75" hidden="false" customHeight="false" outlineLevel="0" collapsed="false">
      <c r="A980" s="2"/>
    </row>
    <row r="981" customFormat="false" ht="15.75" hidden="false" customHeight="false" outlineLevel="0" collapsed="false">
      <c r="A981" s="2"/>
    </row>
    <row r="982" customFormat="false" ht="15.75" hidden="false" customHeight="false" outlineLevel="0" collapsed="false">
      <c r="A982" s="2"/>
    </row>
    <row r="983" customFormat="false" ht="15.75" hidden="false" customHeight="false" outlineLevel="0" collapsed="false">
      <c r="A983" s="2"/>
    </row>
    <row r="984" customFormat="false" ht="15.75" hidden="false" customHeight="false" outlineLevel="0" collapsed="false">
      <c r="A984" s="2"/>
    </row>
    <row r="985" customFormat="false" ht="15.75" hidden="false" customHeight="false" outlineLevel="0" collapsed="false">
      <c r="A985" s="2"/>
    </row>
    <row r="986" customFormat="false" ht="15.75" hidden="false" customHeight="false" outlineLevel="0" collapsed="false">
      <c r="A986" s="2"/>
    </row>
    <row r="987" customFormat="false" ht="15.75" hidden="false" customHeight="false" outlineLevel="0" collapsed="false">
      <c r="A987" s="2"/>
    </row>
    <row r="988" customFormat="false" ht="15.75" hidden="false" customHeight="false" outlineLevel="0" collapsed="false">
      <c r="A988" s="2"/>
    </row>
    <row r="989" customFormat="false" ht="15.75" hidden="false" customHeight="false" outlineLevel="0" collapsed="false">
      <c r="A989" s="2"/>
    </row>
    <row r="990" customFormat="false" ht="15.75" hidden="false" customHeight="false" outlineLevel="0" collapsed="false">
      <c r="A990" s="2"/>
    </row>
    <row r="991" customFormat="false" ht="15.75" hidden="false" customHeight="false" outlineLevel="0" collapsed="false">
      <c r="A991" s="2"/>
    </row>
    <row r="992" customFormat="false" ht="15.75" hidden="false" customHeight="false" outlineLevel="0" collapsed="false">
      <c r="A992" s="2"/>
    </row>
    <row r="993" customFormat="false" ht="15.75" hidden="false" customHeight="false" outlineLevel="0" collapsed="false">
      <c r="A993" s="2"/>
    </row>
    <row r="994" customFormat="false" ht="15.75" hidden="false" customHeight="false" outlineLevel="0" collapsed="false">
      <c r="A994" s="2"/>
    </row>
    <row r="995" customFormat="false" ht="15.75" hidden="false" customHeight="false" outlineLevel="0" collapsed="false">
      <c r="A995" s="2"/>
    </row>
    <row r="996" customFormat="false" ht="15.75" hidden="false" customHeight="false" outlineLevel="0" collapsed="false">
      <c r="A996" s="2"/>
    </row>
    <row r="997" customFormat="false" ht="15.75" hidden="false" customHeight="false" outlineLevel="0" collapsed="false">
      <c r="A997" s="2"/>
    </row>
    <row r="998" customFormat="false" ht="15.75" hidden="false" customHeight="false" outlineLevel="0" collapsed="false">
      <c r="A998" s="2"/>
    </row>
    <row r="999" customFormat="false" ht="15.75" hidden="false" customHeight="false" outlineLevel="0" collapsed="false">
      <c r="A999" s="2"/>
    </row>
    <row r="1000" customFormat="false" ht="15.75" hidden="false" customHeight="false" outlineLevel="0" collapsed="false">
      <c r="A1000" s="2"/>
    </row>
  </sheetData>
  <conditionalFormatting sqref="A2:A16">
    <cfRule type="expression" priority="2" aboveAverage="0" equalAverage="0" bottom="0" percent="0" rank="0" text="" dxfId="1">
      <formula>AND(NOT(regexmatch(to_text(A2), " - \d+\.\d%$")),regexmatch(to_text(A2), "%$"))</formula>
    </cfRule>
  </conditionalFormatting>
  <conditionalFormatting sqref="A1:A1000">
    <cfRule type="expression" priority="3" aboveAverage="0" equalAverage="0" bottom="0" percent="0" rank="0" text="" dxfId="0">
      <formula>NOT(regexmatch(to_text(A1), "\d+\.\d$|\d+\.\d%$"))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1" width="68.38"/>
    <col collapsed="false" customWidth="true" hidden="false" outlineLevel="0" max="2" min="2" style="1" width="16.12"/>
  </cols>
  <sheetData>
    <row r="1" customFormat="false" ht="15.75" hidden="false" customHeight="false" outlineLevel="0" collapsed="false">
      <c r="A1" s="2" t="s">
        <v>0</v>
      </c>
    </row>
    <row r="2" customFormat="false" ht="15.75" hidden="false" customHeight="false" outlineLevel="0" collapsed="false">
      <c r="A2" s="2" t="s">
        <v>402</v>
      </c>
      <c r="B2" s="2"/>
      <c r="C2" s="2"/>
    </row>
    <row r="3" customFormat="false" ht="15.75" hidden="false" customHeight="false" outlineLevel="0" collapsed="false">
      <c r="A3" s="2" t="s">
        <v>403</v>
      </c>
      <c r="B3" s="2"/>
      <c r="C3" s="2"/>
    </row>
    <row r="4" customFormat="false" ht="15.75" hidden="false" customHeight="false" outlineLevel="0" collapsed="false">
      <c r="A4" s="2" t="s">
        <v>404</v>
      </c>
      <c r="B4" s="2"/>
      <c r="C4" s="2"/>
    </row>
    <row r="5" customFormat="false" ht="15.75" hidden="false" customHeight="false" outlineLevel="0" collapsed="false">
      <c r="A5" s="2" t="s">
        <v>405</v>
      </c>
      <c r="B5" s="2"/>
      <c r="C5" s="2"/>
    </row>
    <row r="6" customFormat="false" ht="15.75" hidden="false" customHeight="false" outlineLevel="0" collapsed="false">
      <c r="A6" s="2" t="s">
        <v>406</v>
      </c>
      <c r="B6" s="2"/>
      <c r="C6" s="2"/>
    </row>
    <row r="7" customFormat="false" ht="15.75" hidden="false" customHeight="false" outlineLevel="0" collapsed="false">
      <c r="A7" s="2" t="s">
        <v>407</v>
      </c>
      <c r="B7" s="2"/>
      <c r="C7" s="2"/>
    </row>
    <row r="8" customFormat="false" ht="15.75" hidden="false" customHeight="false" outlineLevel="0" collapsed="false">
      <c r="A8" s="2" t="s">
        <v>408</v>
      </c>
      <c r="B8" s="2"/>
      <c r="C8" s="2"/>
    </row>
    <row r="9" customFormat="false" ht="15.75" hidden="false" customHeight="false" outlineLevel="0" collapsed="false">
      <c r="A9" s="2" t="s">
        <v>409</v>
      </c>
      <c r="B9" s="2"/>
      <c r="C9" s="2"/>
    </row>
    <row r="10" customFormat="false" ht="15.75" hidden="false" customHeight="false" outlineLevel="0" collapsed="false">
      <c r="A10" s="2" t="s">
        <v>410</v>
      </c>
      <c r="B10" s="2"/>
      <c r="C10" s="2"/>
    </row>
    <row r="11" customFormat="false" ht="15.75" hidden="false" customHeight="false" outlineLevel="0" collapsed="false">
      <c r="A11" s="2" t="s">
        <v>411</v>
      </c>
      <c r="B11" s="2"/>
      <c r="C11" s="2"/>
    </row>
    <row r="12" customFormat="false" ht="15.75" hidden="false" customHeight="false" outlineLevel="0" collapsed="false">
      <c r="A12" s="2" t="s">
        <v>412</v>
      </c>
      <c r="B12" s="2"/>
      <c r="C12" s="2"/>
    </row>
    <row r="13" customFormat="false" ht="15.75" hidden="false" customHeight="false" outlineLevel="0" collapsed="false">
      <c r="A13" s="2" t="s">
        <v>413</v>
      </c>
      <c r="B13" s="2"/>
      <c r="C13" s="2"/>
    </row>
    <row r="14" customFormat="false" ht="15.75" hidden="false" customHeight="false" outlineLevel="0" collapsed="false">
      <c r="A14" s="2" t="s">
        <v>414</v>
      </c>
      <c r="B14" s="2"/>
      <c r="C14" s="2"/>
    </row>
    <row r="15" customFormat="false" ht="15.75" hidden="false" customHeight="false" outlineLevel="0" collapsed="false">
      <c r="A15" s="2" t="s">
        <v>415</v>
      </c>
      <c r="B15" s="2"/>
      <c r="C15" s="2"/>
    </row>
    <row r="16" customFormat="false" ht="15.75" hidden="false" customHeight="false" outlineLevel="0" collapsed="false">
      <c r="A16" s="2" t="s">
        <v>416</v>
      </c>
      <c r="B16" s="2"/>
      <c r="C16" s="2"/>
    </row>
    <row r="17" customFormat="false" ht="15.75" hidden="false" customHeight="false" outlineLevel="0" collapsed="false">
      <c r="A17" s="2" t="s">
        <v>16</v>
      </c>
    </row>
    <row r="18" customFormat="false" ht="15.75" hidden="false" customHeight="false" outlineLevel="0" collapsed="false">
      <c r="A18" s="2" t="s">
        <v>417</v>
      </c>
      <c r="B18" s="2"/>
    </row>
    <row r="19" customFormat="false" ht="15.75" hidden="false" customHeight="false" outlineLevel="0" collapsed="false">
      <c r="A19" s="2" t="s">
        <v>418</v>
      </c>
      <c r="B19" s="2"/>
    </row>
    <row r="20" customFormat="false" ht="15.75" hidden="false" customHeight="false" outlineLevel="0" collapsed="false">
      <c r="A20" s="2" t="s">
        <v>419</v>
      </c>
      <c r="B20" s="2"/>
    </row>
    <row r="21" customFormat="false" ht="15.75" hidden="false" customHeight="false" outlineLevel="0" collapsed="false">
      <c r="A21" s="2" t="s">
        <v>420</v>
      </c>
      <c r="B21" s="2"/>
    </row>
    <row r="22" customFormat="false" ht="15.75" hidden="false" customHeight="false" outlineLevel="0" collapsed="false">
      <c r="A22" s="2" t="s">
        <v>421</v>
      </c>
      <c r="B22" s="2"/>
    </row>
    <row r="23" customFormat="false" ht="15.75" hidden="false" customHeight="false" outlineLevel="0" collapsed="false">
      <c r="A23" s="2" t="s">
        <v>422</v>
      </c>
      <c r="B23" s="2"/>
    </row>
    <row r="24" customFormat="false" ht="15.75" hidden="false" customHeight="false" outlineLevel="0" collapsed="false">
      <c r="A24" s="2" t="s">
        <v>23</v>
      </c>
      <c r="B24" s="2"/>
    </row>
    <row r="25" customFormat="false" ht="15.75" hidden="false" customHeight="false" outlineLevel="0" collapsed="false">
      <c r="A25" s="2" t="s">
        <v>423</v>
      </c>
      <c r="B25" s="2"/>
    </row>
    <row r="26" customFormat="false" ht="15.75" hidden="false" customHeight="false" outlineLevel="0" collapsed="false">
      <c r="A26" s="2" t="s">
        <v>424</v>
      </c>
      <c r="B26" s="2"/>
    </row>
    <row r="27" customFormat="false" ht="15.75" hidden="false" customHeight="false" outlineLevel="0" collapsed="false">
      <c r="A27" s="2" t="s">
        <v>425</v>
      </c>
      <c r="B27" s="2"/>
    </row>
    <row r="28" customFormat="false" ht="15.75" hidden="false" customHeight="false" outlineLevel="0" collapsed="false">
      <c r="A28" s="2" t="s">
        <v>426</v>
      </c>
      <c r="B28" s="2"/>
    </row>
    <row r="29" customFormat="false" ht="15.75" hidden="false" customHeight="false" outlineLevel="0" collapsed="false">
      <c r="A29" s="2" t="s">
        <v>427</v>
      </c>
      <c r="B29" s="2"/>
    </row>
    <row r="30" customFormat="false" ht="15.75" hidden="false" customHeight="false" outlineLevel="0" collapsed="false">
      <c r="A30" s="2" t="s">
        <v>29</v>
      </c>
      <c r="B30" s="2"/>
    </row>
    <row r="31" customFormat="false" ht="15.75" hidden="false" customHeight="false" outlineLevel="0" collapsed="false">
      <c r="A31" s="2" t="s">
        <v>428</v>
      </c>
      <c r="B31" s="2"/>
    </row>
    <row r="32" customFormat="false" ht="15.75" hidden="false" customHeight="false" outlineLevel="0" collapsed="false">
      <c r="A32" s="2" t="s">
        <v>429</v>
      </c>
      <c r="B32" s="2"/>
    </row>
    <row r="33" customFormat="false" ht="15.75" hidden="false" customHeight="false" outlineLevel="0" collapsed="false">
      <c r="A33" s="2" t="s">
        <v>430</v>
      </c>
      <c r="B33" s="2"/>
    </row>
    <row r="34" customFormat="false" ht="15.75" hidden="false" customHeight="false" outlineLevel="0" collapsed="false">
      <c r="A34" s="2" t="s">
        <v>431</v>
      </c>
      <c r="B34" s="2"/>
    </row>
    <row r="35" customFormat="false" ht="15.75" hidden="false" customHeight="false" outlineLevel="0" collapsed="false">
      <c r="A35" s="2" t="s">
        <v>432</v>
      </c>
      <c r="B35" s="2"/>
    </row>
    <row r="36" customFormat="false" ht="15.75" hidden="false" customHeight="false" outlineLevel="0" collapsed="false">
      <c r="A36" s="2" t="s">
        <v>93</v>
      </c>
      <c r="B36" s="2"/>
    </row>
    <row r="37" customFormat="false" ht="15.75" hidden="false" customHeight="false" outlineLevel="0" collapsed="false">
      <c r="A37" s="2" t="s">
        <v>433</v>
      </c>
      <c r="B37" s="2"/>
    </row>
    <row r="38" customFormat="false" ht="15.75" hidden="false" customHeight="false" outlineLevel="0" collapsed="false">
      <c r="A38" s="2" t="s">
        <v>434</v>
      </c>
      <c r="B38" s="2"/>
    </row>
    <row r="39" customFormat="false" ht="15.75" hidden="false" customHeight="false" outlineLevel="0" collapsed="false">
      <c r="A39" s="2" t="s">
        <v>435</v>
      </c>
      <c r="B39" s="2"/>
    </row>
    <row r="40" customFormat="false" ht="15.75" hidden="false" customHeight="false" outlineLevel="0" collapsed="false">
      <c r="A40" s="2" t="s">
        <v>436</v>
      </c>
      <c r="B40" s="2"/>
    </row>
    <row r="41" customFormat="false" ht="15.75" hidden="false" customHeight="false" outlineLevel="0" collapsed="false">
      <c r="A41" s="2" t="s">
        <v>133</v>
      </c>
      <c r="B41" s="2"/>
    </row>
    <row r="42" customFormat="false" ht="15.75" hidden="false" customHeight="false" outlineLevel="0" collapsed="false">
      <c r="A42" s="2" t="s">
        <v>437</v>
      </c>
      <c r="B42" s="2"/>
    </row>
    <row r="43" customFormat="false" ht="15.75" hidden="false" customHeight="false" outlineLevel="0" collapsed="false">
      <c r="A43" s="2" t="s">
        <v>438</v>
      </c>
      <c r="B43" s="2"/>
    </row>
    <row r="44" customFormat="false" ht="15.75" hidden="false" customHeight="false" outlineLevel="0" collapsed="false">
      <c r="A44" s="2" t="s">
        <v>439</v>
      </c>
      <c r="B44" s="2"/>
    </row>
    <row r="45" customFormat="false" ht="15.75" hidden="false" customHeight="false" outlineLevel="0" collapsed="false">
      <c r="A45" s="2" t="s">
        <v>440</v>
      </c>
      <c r="B45" s="2"/>
    </row>
    <row r="46" customFormat="false" ht="15.75" hidden="false" customHeight="false" outlineLevel="0" collapsed="false">
      <c r="A46" s="2" t="s">
        <v>441</v>
      </c>
      <c r="B46" s="2"/>
    </row>
    <row r="47" customFormat="false" ht="15.75" hidden="false" customHeight="false" outlineLevel="0" collapsed="false">
      <c r="A47" s="2" t="s">
        <v>442</v>
      </c>
      <c r="B47" s="2"/>
    </row>
    <row r="48" customFormat="false" ht="15.75" hidden="false" customHeight="false" outlineLevel="0" collapsed="false">
      <c r="A48" s="2" t="s">
        <v>23</v>
      </c>
      <c r="B48" s="2"/>
    </row>
    <row r="49" customFormat="false" ht="15.75" hidden="false" customHeight="false" outlineLevel="0" collapsed="false">
      <c r="A49" s="2" t="s">
        <v>443</v>
      </c>
      <c r="B49" s="2"/>
    </row>
    <row r="50" customFormat="false" ht="15.75" hidden="false" customHeight="false" outlineLevel="0" collapsed="false">
      <c r="A50" s="2" t="s">
        <v>444</v>
      </c>
      <c r="B50" s="2"/>
    </row>
    <row r="51" customFormat="false" ht="15.75" hidden="false" customHeight="false" outlineLevel="0" collapsed="false">
      <c r="A51" s="2" t="s">
        <v>445</v>
      </c>
      <c r="B51" s="2"/>
    </row>
    <row r="52" customFormat="false" ht="15.75" hidden="false" customHeight="false" outlineLevel="0" collapsed="false">
      <c r="A52" s="2" t="s">
        <v>446</v>
      </c>
      <c r="B52" s="2"/>
    </row>
    <row r="53" customFormat="false" ht="15.75" hidden="false" customHeight="false" outlineLevel="0" collapsed="false">
      <c r="A53" s="2" t="s">
        <v>447</v>
      </c>
      <c r="B53" s="2"/>
    </row>
    <row r="54" customFormat="false" ht="15.75" hidden="false" customHeight="false" outlineLevel="0" collapsed="false">
      <c r="A54" s="2" t="s">
        <v>26</v>
      </c>
      <c r="B54" s="2"/>
    </row>
    <row r="55" customFormat="false" ht="15.75" hidden="false" customHeight="false" outlineLevel="0" collapsed="false">
      <c r="A55" s="2" t="s">
        <v>448</v>
      </c>
      <c r="B55" s="2"/>
    </row>
    <row r="56" customFormat="false" ht="15.75" hidden="false" customHeight="false" outlineLevel="0" collapsed="false">
      <c r="A56" s="2" t="s">
        <v>29</v>
      </c>
      <c r="B56" s="2"/>
    </row>
    <row r="57" customFormat="false" ht="15.75" hidden="false" customHeight="false" outlineLevel="0" collapsed="false">
      <c r="A57" s="2" t="s">
        <v>449</v>
      </c>
      <c r="B57" s="2"/>
    </row>
    <row r="58" customFormat="false" ht="15.75" hidden="false" customHeight="false" outlineLevel="0" collapsed="false">
      <c r="A58" s="2" t="s">
        <v>450</v>
      </c>
      <c r="B58" s="2"/>
    </row>
    <row r="59" customFormat="false" ht="15.75" hidden="false" customHeight="false" outlineLevel="0" collapsed="false">
      <c r="A59" s="2" t="s">
        <v>451</v>
      </c>
      <c r="B59" s="2"/>
    </row>
    <row r="60" customFormat="false" ht="15.75" hidden="false" customHeight="false" outlineLevel="0" collapsed="false">
      <c r="A60" s="2" t="s">
        <v>452</v>
      </c>
      <c r="B60" s="2"/>
    </row>
    <row r="61" customFormat="false" ht="15.75" hidden="false" customHeight="false" outlineLevel="0" collapsed="false">
      <c r="A61" s="2" t="s">
        <v>35</v>
      </c>
      <c r="B61" s="2"/>
    </row>
    <row r="62" customFormat="false" ht="15.75" hidden="false" customHeight="false" outlineLevel="0" collapsed="false">
      <c r="A62" s="2" t="s">
        <v>453</v>
      </c>
      <c r="B62" s="2"/>
    </row>
    <row r="63" customFormat="false" ht="15.75" hidden="false" customHeight="false" outlineLevel="0" collapsed="false">
      <c r="A63" s="2" t="s">
        <v>454</v>
      </c>
      <c r="B63" s="2"/>
    </row>
    <row r="64" customFormat="false" ht="15.75" hidden="false" customHeight="false" outlineLevel="0" collapsed="false">
      <c r="A64" s="2" t="s">
        <v>455</v>
      </c>
      <c r="B64" s="2"/>
    </row>
    <row r="65" customFormat="false" ht="15.75" hidden="false" customHeight="false" outlineLevel="0" collapsed="false">
      <c r="A65" s="2" t="s">
        <v>456</v>
      </c>
      <c r="B65" s="2"/>
    </row>
    <row r="66" customFormat="false" ht="15.75" hidden="false" customHeight="false" outlineLevel="0" collapsed="false">
      <c r="A66" s="2"/>
    </row>
    <row r="67" customFormat="false" ht="15.75" hidden="false" customHeight="false" outlineLevel="0" collapsed="false">
      <c r="A67" s="2"/>
    </row>
    <row r="68" customFormat="false" ht="15.75" hidden="false" customHeight="false" outlineLevel="0" collapsed="false">
      <c r="A68" s="2"/>
    </row>
    <row r="69" customFormat="false" ht="15.75" hidden="false" customHeight="false" outlineLevel="0" collapsed="false">
      <c r="A69" s="2"/>
    </row>
    <row r="70" customFormat="false" ht="15.75" hidden="false" customHeight="false" outlineLevel="0" collapsed="false">
      <c r="A70" s="2"/>
    </row>
    <row r="71" customFormat="false" ht="15.75" hidden="false" customHeight="false" outlineLevel="0" collapsed="false">
      <c r="A71" s="2"/>
    </row>
    <row r="72" customFormat="false" ht="15.75" hidden="false" customHeight="false" outlineLevel="0" collapsed="false">
      <c r="A72" s="2"/>
    </row>
    <row r="73" customFormat="false" ht="15.75" hidden="false" customHeight="false" outlineLevel="0" collapsed="false">
      <c r="A73" s="2"/>
    </row>
    <row r="74" customFormat="false" ht="15.75" hidden="false" customHeight="false" outlineLevel="0" collapsed="false">
      <c r="A74" s="2"/>
    </row>
    <row r="75" customFormat="false" ht="15.75" hidden="false" customHeight="false" outlineLevel="0" collapsed="false">
      <c r="A75" s="2"/>
    </row>
    <row r="76" customFormat="false" ht="15.75" hidden="false" customHeight="false" outlineLevel="0" collapsed="false">
      <c r="A76" s="2"/>
    </row>
    <row r="77" customFormat="false" ht="15.75" hidden="false" customHeight="false" outlineLevel="0" collapsed="false">
      <c r="A77" s="2"/>
    </row>
    <row r="78" customFormat="false" ht="15.75" hidden="false" customHeight="false" outlineLevel="0" collapsed="false">
      <c r="A78" s="2"/>
    </row>
    <row r="79" customFormat="false" ht="15.75" hidden="false" customHeight="false" outlineLevel="0" collapsed="false">
      <c r="A79" s="2"/>
    </row>
    <row r="80" customFormat="false" ht="15.75" hidden="false" customHeight="false" outlineLevel="0" collapsed="false">
      <c r="A80" s="2"/>
    </row>
    <row r="81" customFormat="false" ht="15.75" hidden="false" customHeight="false" outlineLevel="0" collapsed="false">
      <c r="A81" s="2"/>
    </row>
    <row r="82" customFormat="false" ht="15.75" hidden="false" customHeight="false" outlineLevel="0" collapsed="false">
      <c r="A82" s="2"/>
    </row>
    <row r="83" customFormat="false" ht="15.75" hidden="false" customHeight="false" outlineLevel="0" collapsed="false">
      <c r="A83" s="2"/>
    </row>
    <row r="84" customFormat="false" ht="15.75" hidden="false" customHeight="false" outlineLevel="0" collapsed="false">
      <c r="A84" s="2"/>
    </row>
    <row r="85" customFormat="false" ht="15.75" hidden="false" customHeight="false" outlineLevel="0" collapsed="false">
      <c r="A85" s="2"/>
    </row>
    <row r="86" customFormat="false" ht="15.75" hidden="false" customHeight="false" outlineLevel="0" collapsed="false">
      <c r="A86" s="2"/>
    </row>
    <row r="87" customFormat="false" ht="15.75" hidden="false" customHeight="false" outlineLevel="0" collapsed="false">
      <c r="A87" s="2"/>
    </row>
    <row r="88" customFormat="false" ht="15.75" hidden="false" customHeight="false" outlineLevel="0" collapsed="false">
      <c r="A88" s="2"/>
    </row>
    <row r="89" customFormat="false" ht="15.75" hidden="false" customHeight="false" outlineLevel="0" collapsed="false">
      <c r="A89" s="2"/>
    </row>
    <row r="90" customFormat="false" ht="15.75" hidden="false" customHeight="false" outlineLevel="0" collapsed="false">
      <c r="A90" s="2"/>
    </row>
    <row r="91" customFormat="false" ht="15.75" hidden="false" customHeight="false" outlineLevel="0" collapsed="false">
      <c r="A91" s="2"/>
    </row>
    <row r="92" customFormat="false" ht="15.75" hidden="false" customHeight="false" outlineLevel="0" collapsed="false">
      <c r="A92" s="2"/>
    </row>
    <row r="93" customFormat="false" ht="15.75" hidden="false" customHeight="false" outlineLevel="0" collapsed="false">
      <c r="A93" s="2"/>
    </row>
    <row r="94" customFormat="false" ht="15.75" hidden="false" customHeight="false" outlineLevel="0" collapsed="false">
      <c r="A94" s="2"/>
    </row>
    <row r="95" customFormat="false" ht="15.75" hidden="false" customHeight="false" outlineLevel="0" collapsed="false">
      <c r="A95" s="2"/>
    </row>
    <row r="96" customFormat="false" ht="15.75" hidden="false" customHeight="false" outlineLevel="0" collapsed="false">
      <c r="A96" s="2"/>
    </row>
    <row r="97" customFormat="false" ht="15.75" hidden="false" customHeight="false" outlineLevel="0" collapsed="false">
      <c r="A97" s="2"/>
    </row>
    <row r="98" customFormat="false" ht="15.75" hidden="false" customHeight="false" outlineLevel="0" collapsed="false">
      <c r="A98" s="2"/>
    </row>
    <row r="99" customFormat="false" ht="15.75" hidden="false" customHeight="false" outlineLevel="0" collapsed="false">
      <c r="A99" s="2"/>
    </row>
    <row r="100" customFormat="false" ht="15.75" hidden="false" customHeight="false" outlineLevel="0" collapsed="false">
      <c r="A100" s="2"/>
    </row>
    <row r="101" customFormat="false" ht="15.75" hidden="false" customHeight="false" outlineLevel="0" collapsed="false">
      <c r="A101" s="2"/>
    </row>
    <row r="102" customFormat="false" ht="15.75" hidden="false" customHeight="false" outlineLevel="0" collapsed="false">
      <c r="A102" s="2"/>
    </row>
    <row r="103" customFormat="false" ht="15.75" hidden="false" customHeight="false" outlineLevel="0" collapsed="false">
      <c r="A103" s="2"/>
    </row>
    <row r="104" customFormat="false" ht="15.75" hidden="false" customHeight="false" outlineLevel="0" collapsed="false">
      <c r="A104" s="2"/>
    </row>
    <row r="105" customFormat="false" ht="15.75" hidden="false" customHeight="false" outlineLevel="0" collapsed="false">
      <c r="A105" s="2"/>
    </row>
    <row r="106" customFormat="false" ht="15.75" hidden="false" customHeight="false" outlineLevel="0" collapsed="false">
      <c r="A106" s="2"/>
    </row>
    <row r="107" customFormat="false" ht="15.75" hidden="false" customHeight="false" outlineLevel="0" collapsed="false">
      <c r="A107" s="2"/>
    </row>
    <row r="108" customFormat="false" ht="15.75" hidden="false" customHeight="false" outlineLevel="0" collapsed="false">
      <c r="A108" s="2"/>
    </row>
    <row r="109" customFormat="false" ht="15.75" hidden="false" customHeight="false" outlineLevel="0" collapsed="false">
      <c r="A109" s="2"/>
    </row>
    <row r="110" customFormat="false" ht="15.75" hidden="false" customHeight="false" outlineLevel="0" collapsed="false">
      <c r="A110" s="2"/>
    </row>
    <row r="111" customFormat="false" ht="15.75" hidden="false" customHeight="false" outlineLevel="0" collapsed="false">
      <c r="A111" s="2"/>
    </row>
    <row r="112" customFormat="false" ht="15.75" hidden="false" customHeight="false" outlineLevel="0" collapsed="false">
      <c r="A112" s="2"/>
    </row>
    <row r="113" customFormat="false" ht="15.75" hidden="false" customHeight="false" outlineLevel="0" collapsed="false">
      <c r="A113" s="2"/>
    </row>
    <row r="114" customFormat="false" ht="15.75" hidden="false" customHeight="false" outlineLevel="0" collapsed="false">
      <c r="A114" s="2"/>
    </row>
    <row r="115" customFormat="false" ht="15.75" hidden="false" customHeight="false" outlineLevel="0" collapsed="false">
      <c r="A115" s="2"/>
    </row>
    <row r="116" customFormat="false" ht="15.75" hidden="false" customHeight="false" outlineLevel="0" collapsed="false">
      <c r="A116" s="2"/>
    </row>
    <row r="117" customFormat="false" ht="15.75" hidden="false" customHeight="false" outlineLevel="0" collapsed="false">
      <c r="A117" s="2"/>
    </row>
    <row r="118" customFormat="false" ht="15.75" hidden="false" customHeight="false" outlineLevel="0" collapsed="false">
      <c r="A118" s="2"/>
    </row>
    <row r="119" customFormat="false" ht="15.75" hidden="false" customHeight="false" outlineLevel="0" collapsed="false">
      <c r="A119" s="2"/>
    </row>
    <row r="120" customFormat="false" ht="15.75" hidden="false" customHeight="false" outlineLevel="0" collapsed="false">
      <c r="A120" s="2"/>
    </row>
    <row r="121" customFormat="false" ht="15.75" hidden="false" customHeight="false" outlineLevel="0" collapsed="false">
      <c r="A121" s="2"/>
    </row>
    <row r="122" customFormat="false" ht="15.75" hidden="false" customHeight="false" outlineLevel="0" collapsed="false">
      <c r="A122" s="2"/>
    </row>
    <row r="123" customFormat="false" ht="15.75" hidden="false" customHeight="false" outlineLevel="0" collapsed="false">
      <c r="A123" s="2"/>
    </row>
    <row r="124" customFormat="false" ht="15.75" hidden="false" customHeight="false" outlineLevel="0" collapsed="false">
      <c r="A124" s="2"/>
    </row>
    <row r="125" customFormat="false" ht="15.75" hidden="false" customHeight="false" outlineLevel="0" collapsed="false">
      <c r="A125" s="2"/>
    </row>
    <row r="126" customFormat="false" ht="15.75" hidden="false" customHeight="false" outlineLevel="0" collapsed="false">
      <c r="A126" s="2"/>
    </row>
    <row r="127" customFormat="false" ht="15.75" hidden="false" customHeight="false" outlineLevel="0" collapsed="false">
      <c r="A127" s="2"/>
    </row>
    <row r="128" customFormat="false" ht="15.75" hidden="false" customHeight="false" outlineLevel="0" collapsed="false">
      <c r="A128" s="2"/>
    </row>
    <row r="129" customFormat="false" ht="15.75" hidden="false" customHeight="false" outlineLevel="0" collapsed="false">
      <c r="A129" s="2"/>
    </row>
    <row r="130" customFormat="false" ht="15.75" hidden="false" customHeight="false" outlineLevel="0" collapsed="false">
      <c r="A130" s="2"/>
    </row>
    <row r="131" customFormat="false" ht="15.75" hidden="false" customHeight="false" outlineLevel="0" collapsed="false">
      <c r="A131" s="2"/>
    </row>
    <row r="132" customFormat="false" ht="15.75" hidden="false" customHeight="false" outlineLevel="0" collapsed="false">
      <c r="A132" s="2"/>
    </row>
    <row r="133" customFormat="false" ht="15.75" hidden="false" customHeight="false" outlineLevel="0" collapsed="false">
      <c r="A133" s="2"/>
    </row>
    <row r="134" customFormat="false" ht="15.75" hidden="false" customHeight="false" outlineLevel="0" collapsed="false">
      <c r="A134" s="2"/>
    </row>
    <row r="135" customFormat="false" ht="15.75" hidden="false" customHeight="false" outlineLevel="0" collapsed="false">
      <c r="A135" s="2"/>
    </row>
    <row r="136" customFormat="false" ht="15.75" hidden="false" customHeight="false" outlineLevel="0" collapsed="false">
      <c r="A136" s="2"/>
    </row>
    <row r="137" customFormat="false" ht="15.75" hidden="false" customHeight="false" outlineLevel="0" collapsed="false">
      <c r="A137" s="2"/>
    </row>
    <row r="138" customFormat="false" ht="15.75" hidden="false" customHeight="false" outlineLevel="0" collapsed="false">
      <c r="A138" s="2"/>
    </row>
    <row r="139" customFormat="false" ht="15.75" hidden="false" customHeight="false" outlineLevel="0" collapsed="false">
      <c r="A139" s="2"/>
    </row>
    <row r="140" customFormat="false" ht="15.75" hidden="false" customHeight="false" outlineLevel="0" collapsed="false">
      <c r="A140" s="2"/>
    </row>
    <row r="141" customFormat="false" ht="15.75" hidden="false" customHeight="false" outlineLevel="0" collapsed="false">
      <c r="A141" s="2"/>
    </row>
    <row r="142" customFormat="false" ht="15.75" hidden="false" customHeight="false" outlineLevel="0" collapsed="false">
      <c r="A142" s="2"/>
    </row>
    <row r="143" customFormat="false" ht="15.75" hidden="false" customHeight="false" outlineLevel="0" collapsed="false">
      <c r="A143" s="2"/>
    </row>
    <row r="144" customFormat="false" ht="15.75" hidden="false" customHeight="false" outlineLevel="0" collapsed="false">
      <c r="A144" s="2"/>
    </row>
    <row r="145" customFormat="false" ht="15.75" hidden="false" customHeight="false" outlineLevel="0" collapsed="false">
      <c r="A145" s="2"/>
    </row>
    <row r="146" customFormat="false" ht="15.75" hidden="false" customHeight="false" outlineLevel="0" collapsed="false">
      <c r="A146" s="2"/>
    </row>
    <row r="147" customFormat="false" ht="15.75" hidden="false" customHeight="false" outlineLevel="0" collapsed="false">
      <c r="A147" s="2"/>
    </row>
    <row r="148" customFormat="false" ht="15.75" hidden="false" customHeight="false" outlineLevel="0" collapsed="false">
      <c r="A148" s="2"/>
    </row>
    <row r="149" customFormat="false" ht="15.75" hidden="false" customHeight="false" outlineLevel="0" collapsed="false">
      <c r="A149" s="2"/>
    </row>
    <row r="150" customFormat="false" ht="15.75" hidden="false" customHeight="false" outlineLevel="0" collapsed="false">
      <c r="A150" s="2"/>
    </row>
    <row r="151" customFormat="false" ht="15.75" hidden="false" customHeight="false" outlineLevel="0" collapsed="false">
      <c r="A151" s="2"/>
    </row>
    <row r="152" customFormat="false" ht="15.75" hidden="false" customHeight="false" outlineLevel="0" collapsed="false">
      <c r="A152" s="2"/>
    </row>
    <row r="153" customFormat="false" ht="15.75" hidden="false" customHeight="false" outlineLevel="0" collapsed="false">
      <c r="A153" s="2"/>
    </row>
    <row r="154" customFormat="false" ht="15.75" hidden="false" customHeight="false" outlineLevel="0" collapsed="false">
      <c r="A154" s="2"/>
    </row>
    <row r="155" customFormat="false" ht="15.75" hidden="false" customHeight="false" outlineLevel="0" collapsed="false">
      <c r="A155" s="2"/>
    </row>
    <row r="156" customFormat="false" ht="15.75" hidden="false" customHeight="false" outlineLevel="0" collapsed="false">
      <c r="A156" s="2"/>
    </row>
    <row r="157" customFormat="false" ht="15.75" hidden="false" customHeight="false" outlineLevel="0" collapsed="false">
      <c r="A157" s="2"/>
    </row>
    <row r="158" customFormat="false" ht="15.75" hidden="false" customHeight="false" outlineLevel="0" collapsed="false">
      <c r="A158" s="2"/>
    </row>
    <row r="159" customFormat="false" ht="15.75" hidden="false" customHeight="false" outlineLevel="0" collapsed="false">
      <c r="A159" s="2"/>
    </row>
    <row r="160" customFormat="false" ht="15.75" hidden="false" customHeight="false" outlineLevel="0" collapsed="false">
      <c r="A160" s="2"/>
    </row>
    <row r="161" customFormat="false" ht="15.75" hidden="false" customHeight="false" outlineLevel="0" collapsed="false">
      <c r="A161" s="2"/>
    </row>
    <row r="162" customFormat="false" ht="15.75" hidden="false" customHeight="false" outlineLevel="0" collapsed="false">
      <c r="A162" s="2"/>
    </row>
    <row r="163" customFormat="false" ht="15.75" hidden="false" customHeight="false" outlineLevel="0" collapsed="false">
      <c r="A163" s="2"/>
    </row>
    <row r="164" customFormat="false" ht="15.75" hidden="false" customHeight="false" outlineLevel="0" collapsed="false">
      <c r="A164" s="2"/>
    </row>
    <row r="165" customFormat="false" ht="15.75" hidden="false" customHeight="false" outlineLevel="0" collapsed="false">
      <c r="A165" s="2"/>
    </row>
    <row r="166" customFormat="false" ht="15.75" hidden="false" customHeight="false" outlineLevel="0" collapsed="false">
      <c r="A166" s="2"/>
    </row>
    <row r="167" customFormat="false" ht="15.75" hidden="false" customHeight="false" outlineLevel="0" collapsed="false">
      <c r="A167" s="2"/>
    </row>
    <row r="168" customFormat="false" ht="15.75" hidden="false" customHeight="false" outlineLevel="0" collapsed="false">
      <c r="A168" s="2"/>
    </row>
    <row r="169" customFormat="false" ht="15.75" hidden="false" customHeight="false" outlineLevel="0" collapsed="false">
      <c r="A169" s="2"/>
    </row>
    <row r="170" customFormat="false" ht="15.75" hidden="false" customHeight="false" outlineLevel="0" collapsed="false">
      <c r="A170" s="2"/>
    </row>
    <row r="171" customFormat="false" ht="15.75" hidden="false" customHeight="false" outlineLevel="0" collapsed="false">
      <c r="A171" s="2"/>
    </row>
    <row r="172" customFormat="false" ht="15.75" hidden="false" customHeight="false" outlineLevel="0" collapsed="false">
      <c r="A172" s="2"/>
    </row>
    <row r="173" customFormat="false" ht="15.75" hidden="false" customHeight="false" outlineLevel="0" collapsed="false">
      <c r="A173" s="2"/>
    </row>
    <row r="174" customFormat="false" ht="15.75" hidden="false" customHeight="false" outlineLevel="0" collapsed="false">
      <c r="A174" s="2"/>
    </row>
    <row r="175" customFormat="false" ht="15.75" hidden="false" customHeight="false" outlineLevel="0" collapsed="false">
      <c r="A175" s="2"/>
    </row>
    <row r="176" customFormat="false" ht="15.75" hidden="false" customHeight="false" outlineLevel="0" collapsed="false">
      <c r="A176" s="2"/>
    </row>
    <row r="177" customFormat="false" ht="15.75" hidden="false" customHeight="false" outlineLevel="0" collapsed="false">
      <c r="A177" s="2"/>
    </row>
    <row r="178" customFormat="false" ht="15.75" hidden="false" customHeight="false" outlineLevel="0" collapsed="false">
      <c r="A178" s="2"/>
    </row>
    <row r="179" customFormat="false" ht="15.75" hidden="false" customHeight="false" outlineLevel="0" collapsed="false">
      <c r="A179" s="2"/>
    </row>
    <row r="180" customFormat="false" ht="15.75" hidden="false" customHeight="false" outlineLevel="0" collapsed="false">
      <c r="A180" s="2"/>
    </row>
    <row r="181" customFormat="false" ht="15.75" hidden="false" customHeight="false" outlineLevel="0" collapsed="false">
      <c r="A181" s="2"/>
    </row>
    <row r="182" customFormat="false" ht="15.75" hidden="false" customHeight="false" outlineLevel="0" collapsed="false">
      <c r="A182" s="2"/>
    </row>
    <row r="183" customFormat="false" ht="15.75" hidden="false" customHeight="false" outlineLevel="0" collapsed="false">
      <c r="A183" s="2"/>
    </row>
    <row r="184" customFormat="false" ht="15.75" hidden="false" customHeight="false" outlineLevel="0" collapsed="false">
      <c r="A184" s="2"/>
    </row>
    <row r="185" customFormat="false" ht="15.75" hidden="false" customHeight="false" outlineLevel="0" collapsed="false">
      <c r="A185" s="2"/>
    </row>
    <row r="186" customFormat="false" ht="15.75" hidden="false" customHeight="false" outlineLevel="0" collapsed="false">
      <c r="A186" s="2"/>
    </row>
    <row r="187" customFormat="false" ht="15.75" hidden="false" customHeight="false" outlineLevel="0" collapsed="false">
      <c r="A187" s="2"/>
    </row>
    <row r="188" customFormat="false" ht="15.75" hidden="false" customHeight="false" outlineLevel="0" collapsed="false">
      <c r="A188" s="2"/>
    </row>
    <row r="189" customFormat="false" ht="15.75" hidden="false" customHeight="false" outlineLevel="0" collapsed="false">
      <c r="A189" s="2"/>
    </row>
    <row r="190" customFormat="false" ht="15.75" hidden="false" customHeight="false" outlineLevel="0" collapsed="false">
      <c r="A190" s="2"/>
    </row>
    <row r="191" customFormat="false" ht="15.75" hidden="false" customHeight="false" outlineLevel="0" collapsed="false">
      <c r="A191" s="2"/>
    </row>
    <row r="192" customFormat="false" ht="15.75" hidden="false" customHeight="false" outlineLevel="0" collapsed="false">
      <c r="A192" s="2"/>
    </row>
    <row r="193" customFormat="false" ht="15.75" hidden="false" customHeight="false" outlineLevel="0" collapsed="false">
      <c r="A193" s="2"/>
    </row>
    <row r="194" customFormat="false" ht="15.75" hidden="false" customHeight="false" outlineLevel="0" collapsed="false">
      <c r="A194" s="2"/>
    </row>
    <row r="195" customFormat="false" ht="15.75" hidden="false" customHeight="false" outlineLevel="0" collapsed="false">
      <c r="A195" s="2"/>
    </row>
    <row r="196" customFormat="false" ht="15.75" hidden="false" customHeight="false" outlineLevel="0" collapsed="false">
      <c r="A196" s="2"/>
    </row>
    <row r="197" customFormat="false" ht="15.75" hidden="false" customHeight="false" outlineLevel="0" collapsed="false">
      <c r="A197" s="2"/>
    </row>
    <row r="198" customFormat="false" ht="15.75" hidden="false" customHeight="false" outlineLevel="0" collapsed="false">
      <c r="A198" s="2"/>
    </row>
    <row r="199" customFormat="false" ht="15.75" hidden="false" customHeight="false" outlineLevel="0" collapsed="false">
      <c r="A199" s="2"/>
    </row>
    <row r="200" customFormat="false" ht="15.75" hidden="false" customHeight="false" outlineLevel="0" collapsed="false">
      <c r="A200" s="2"/>
    </row>
    <row r="201" customFormat="false" ht="15.75" hidden="false" customHeight="false" outlineLevel="0" collapsed="false">
      <c r="A201" s="2"/>
    </row>
    <row r="202" customFormat="false" ht="15.75" hidden="false" customHeight="false" outlineLevel="0" collapsed="false">
      <c r="A202" s="2"/>
    </row>
    <row r="203" customFormat="false" ht="15.75" hidden="false" customHeight="false" outlineLevel="0" collapsed="false">
      <c r="A203" s="2"/>
    </row>
    <row r="204" customFormat="false" ht="15.75" hidden="false" customHeight="false" outlineLevel="0" collapsed="false">
      <c r="A204" s="2"/>
    </row>
    <row r="205" customFormat="false" ht="15.75" hidden="false" customHeight="false" outlineLevel="0" collapsed="false">
      <c r="A205" s="2"/>
    </row>
    <row r="206" customFormat="false" ht="15.75" hidden="false" customHeight="false" outlineLevel="0" collapsed="false">
      <c r="A206" s="2"/>
    </row>
    <row r="207" customFormat="false" ht="15.75" hidden="false" customHeight="false" outlineLevel="0" collapsed="false">
      <c r="A207" s="2"/>
    </row>
    <row r="208" customFormat="false" ht="15.75" hidden="false" customHeight="false" outlineLevel="0" collapsed="false">
      <c r="A208" s="2"/>
    </row>
    <row r="209" customFormat="false" ht="15.75" hidden="false" customHeight="false" outlineLevel="0" collapsed="false">
      <c r="A209" s="2"/>
    </row>
    <row r="210" customFormat="false" ht="15.75" hidden="false" customHeight="false" outlineLevel="0" collapsed="false">
      <c r="A210" s="2"/>
    </row>
    <row r="211" customFormat="false" ht="15.75" hidden="false" customHeight="false" outlineLevel="0" collapsed="false">
      <c r="A211" s="2"/>
    </row>
    <row r="212" customFormat="false" ht="15.75" hidden="false" customHeight="false" outlineLevel="0" collapsed="false">
      <c r="A212" s="2"/>
    </row>
    <row r="213" customFormat="false" ht="15.75" hidden="false" customHeight="false" outlineLevel="0" collapsed="false">
      <c r="A213" s="2"/>
    </row>
    <row r="214" customFormat="false" ht="15.75" hidden="false" customHeight="false" outlineLevel="0" collapsed="false">
      <c r="A214" s="2"/>
    </row>
    <row r="215" customFormat="false" ht="15.75" hidden="false" customHeight="false" outlineLevel="0" collapsed="false">
      <c r="A215" s="2"/>
    </row>
    <row r="216" customFormat="false" ht="15.75" hidden="false" customHeight="false" outlineLevel="0" collapsed="false">
      <c r="A216" s="2"/>
    </row>
    <row r="217" customFormat="false" ht="15.75" hidden="false" customHeight="false" outlineLevel="0" collapsed="false">
      <c r="A217" s="2"/>
    </row>
    <row r="218" customFormat="false" ht="15.75" hidden="false" customHeight="false" outlineLevel="0" collapsed="false">
      <c r="A218" s="2"/>
    </row>
    <row r="219" customFormat="false" ht="15.75" hidden="false" customHeight="false" outlineLevel="0" collapsed="false">
      <c r="A219" s="2"/>
    </row>
    <row r="220" customFormat="false" ht="15.75" hidden="false" customHeight="false" outlineLevel="0" collapsed="false">
      <c r="A220" s="2"/>
    </row>
    <row r="221" customFormat="false" ht="15.75" hidden="false" customHeight="false" outlineLevel="0" collapsed="false">
      <c r="A221" s="2"/>
    </row>
    <row r="222" customFormat="false" ht="15.75" hidden="false" customHeight="false" outlineLevel="0" collapsed="false">
      <c r="A222" s="2"/>
    </row>
    <row r="223" customFormat="false" ht="15.75" hidden="false" customHeight="false" outlineLevel="0" collapsed="false">
      <c r="A223" s="2"/>
    </row>
    <row r="224" customFormat="false" ht="15.75" hidden="false" customHeight="false" outlineLevel="0" collapsed="false">
      <c r="A224" s="2"/>
    </row>
    <row r="225" customFormat="false" ht="15.75" hidden="false" customHeight="false" outlineLevel="0" collapsed="false">
      <c r="A225" s="2"/>
    </row>
    <row r="226" customFormat="false" ht="15.75" hidden="false" customHeight="false" outlineLevel="0" collapsed="false">
      <c r="A226" s="2"/>
    </row>
    <row r="227" customFormat="false" ht="15.75" hidden="false" customHeight="false" outlineLevel="0" collapsed="false">
      <c r="A227" s="2"/>
    </row>
    <row r="228" customFormat="false" ht="15.75" hidden="false" customHeight="false" outlineLevel="0" collapsed="false">
      <c r="A228" s="2"/>
    </row>
    <row r="229" customFormat="false" ht="15.75" hidden="false" customHeight="false" outlineLevel="0" collapsed="false">
      <c r="A229" s="2"/>
    </row>
    <row r="230" customFormat="false" ht="15.75" hidden="false" customHeight="false" outlineLevel="0" collapsed="false">
      <c r="A230" s="2"/>
    </row>
    <row r="231" customFormat="false" ht="15.75" hidden="false" customHeight="false" outlineLevel="0" collapsed="false">
      <c r="A231" s="2"/>
    </row>
    <row r="232" customFormat="false" ht="15.75" hidden="false" customHeight="false" outlineLevel="0" collapsed="false">
      <c r="A232" s="2"/>
    </row>
    <row r="233" customFormat="false" ht="15.75" hidden="false" customHeight="false" outlineLevel="0" collapsed="false">
      <c r="A233" s="2"/>
    </row>
    <row r="234" customFormat="false" ht="15.75" hidden="false" customHeight="false" outlineLevel="0" collapsed="false">
      <c r="A234" s="2"/>
    </row>
    <row r="235" customFormat="false" ht="15.75" hidden="false" customHeight="false" outlineLevel="0" collapsed="false">
      <c r="A235" s="2"/>
    </row>
    <row r="236" customFormat="false" ht="15.75" hidden="false" customHeight="false" outlineLevel="0" collapsed="false">
      <c r="A236" s="2"/>
    </row>
    <row r="237" customFormat="false" ht="15.75" hidden="false" customHeight="false" outlineLevel="0" collapsed="false">
      <c r="A237" s="2"/>
    </row>
    <row r="238" customFormat="false" ht="15.75" hidden="false" customHeight="false" outlineLevel="0" collapsed="false">
      <c r="A238" s="2"/>
    </row>
    <row r="239" customFormat="false" ht="15.75" hidden="false" customHeight="false" outlineLevel="0" collapsed="false">
      <c r="A239" s="2"/>
    </row>
    <row r="240" customFormat="false" ht="15.75" hidden="false" customHeight="false" outlineLevel="0" collapsed="false">
      <c r="A240" s="2"/>
    </row>
    <row r="241" customFormat="false" ht="15.75" hidden="false" customHeight="false" outlineLevel="0" collapsed="false">
      <c r="A241" s="2"/>
    </row>
    <row r="242" customFormat="false" ht="15.75" hidden="false" customHeight="false" outlineLevel="0" collapsed="false">
      <c r="A242" s="2"/>
    </row>
    <row r="243" customFormat="false" ht="15.75" hidden="false" customHeight="false" outlineLevel="0" collapsed="false">
      <c r="A243" s="2"/>
    </row>
    <row r="244" customFormat="false" ht="15.75" hidden="false" customHeight="false" outlineLevel="0" collapsed="false">
      <c r="A244" s="2"/>
    </row>
    <row r="245" customFormat="false" ht="15.75" hidden="false" customHeight="false" outlineLevel="0" collapsed="false">
      <c r="A245" s="2"/>
    </row>
    <row r="246" customFormat="false" ht="15.75" hidden="false" customHeight="false" outlineLevel="0" collapsed="false">
      <c r="A246" s="2"/>
    </row>
    <row r="247" customFormat="false" ht="15.75" hidden="false" customHeight="false" outlineLevel="0" collapsed="false">
      <c r="A247" s="2"/>
    </row>
    <row r="248" customFormat="false" ht="15.75" hidden="false" customHeight="false" outlineLevel="0" collapsed="false">
      <c r="A248" s="2"/>
    </row>
    <row r="249" customFormat="false" ht="15.75" hidden="false" customHeight="false" outlineLevel="0" collapsed="false">
      <c r="A249" s="2"/>
    </row>
    <row r="250" customFormat="false" ht="15.75" hidden="false" customHeight="false" outlineLevel="0" collapsed="false">
      <c r="A250" s="2"/>
    </row>
    <row r="251" customFormat="false" ht="15.75" hidden="false" customHeight="false" outlineLevel="0" collapsed="false">
      <c r="A251" s="2"/>
    </row>
    <row r="252" customFormat="false" ht="15.75" hidden="false" customHeight="false" outlineLevel="0" collapsed="false">
      <c r="A252" s="2"/>
    </row>
    <row r="253" customFormat="false" ht="15.75" hidden="false" customHeight="false" outlineLevel="0" collapsed="false">
      <c r="A253" s="2"/>
    </row>
    <row r="254" customFormat="false" ht="15.75" hidden="false" customHeight="false" outlineLevel="0" collapsed="false">
      <c r="A254" s="2"/>
    </row>
    <row r="255" customFormat="false" ht="15.75" hidden="false" customHeight="false" outlineLevel="0" collapsed="false">
      <c r="A255" s="2"/>
    </row>
    <row r="256" customFormat="false" ht="15.75" hidden="false" customHeight="false" outlineLevel="0" collapsed="false">
      <c r="A256" s="2"/>
    </row>
    <row r="257" customFormat="false" ht="15.75" hidden="false" customHeight="false" outlineLevel="0" collapsed="false">
      <c r="A257" s="2"/>
    </row>
    <row r="258" customFormat="false" ht="15.75" hidden="false" customHeight="false" outlineLevel="0" collapsed="false">
      <c r="A258" s="2"/>
    </row>
    <row r="259" customFormat="false" ht="15.75" hidden="false" customHeight="false" outlineLevel="0" collapsed="false">
      <c r="A259" s="2"/>
    </row>
    <row r="260" customFormat="false" ht="15.75" hidden="false" customHeight="false" outlineLevel="0" collapsed="false">
      <c r="A260" s="2"/>
    </row>
    <row r="261" customFormat="false" ht="15.75" hidden="false" customHeight="false" outlineLevel="0" collapsed="false">
      <c r="A261" s="2"/>
    </row>
    <row r="262" customFormat="false" ht="15.75" hidden="false" customHeight="false" outlineLevel="0" collapsed="false">
      <c r="A262" s="2"/>
    </row>
    <row r="263" customFormat="false" ht="15.75" hidden="false" customHeight="false" outlineLevel="0" collapsed="false">
      <c r="A263" s="2"/>
    </row>
    <row r="264" customFormat="false" ht="15.75" hidden="false" customHeight="false" outlineLevel="0" collapsed="false">
      <c r="A264" s="2"/>
    </row>
    <row r="265" customFormat="false" ht="15.75" hidden="false" customHeight="false" outlineLevel="0" collapsed="false">
      <c r="A265" s="2"/>
    </row>
    <row r="266" customFormat="false" ht="15.75" hidden="false" customHeight="false" outlineLevel="0" collapsed="false">
      <c r="A266" s="2"/>
    </row>
    <row r="267" customFormat="false" ht="15.75" hidden="false" customHeight="false" outlineLevel="0" collapsed="false">
      <c r="A267" s="2"/>
    </row>
    <row r="268" customFormat="false" ht="15.75" hidden="false" customHeight="false" outlineLevel="0" collapsed="false">
      <c r="A268" s="2"/>
    </row>
    <row r="269" customFormat="false" ht="15.75" hidden="false" customHeight="false" outlineLevel="0" collapsed="false">
      <c r="A269" s="2"/>
    </row>
    <row r="270" customFormat="false" ht="15.75" hidden="false" customHeight="false" outlineLevel="0" collapsed="false">
      <c r="A270" s="2"/>
    </row>
    <row r="271" customFormat="false" ht="15.75" hidden="false" customHeight="false" outlineLevel="0" collapsed="false">
      <c r="A271" s="2"/>
    </row>
    <row r="272" customFormat="false" ht="15.75" hidden="false" customHeight="false" outlineLevel="0" collapsed="false">
      <c r="A272" s="2"/>
    </row>
    <row r="273" customFormat="false" ht="15.75" hidden="false" customHeight="false" outlineLevel="0" collapsed="false">
      <c r="A273" s="2"/>
    </row>
    <row r="274" customFormat="false" ht="15.75" hidden="false" customHeight="false" outlineLevel="0" collapsed="false">
      <c r="A274" s="2"/>
    </row>
    <row r="275" customFormat="false" ht="15.75" hidden="false" customHeight="false" outlineLevel="0" collapsed="false">
      <c r="A275" s="2"/>
    </row>
    <row r="276" customFormat="false" ht="15.75" hidden="false" customHeight="false" outlineLevel="0" collapsed="false">
      <c r="A276" s="2"/>
    </row>
    <row r="277" customFormat="false" ht="15.75" hidden="false" customHeight="false" outlineLevel="0" collapsed="false">
      <c r="A277" s="2"/>
    </row>
    <row r="278" customFormat="false" ht="15.75" hidden="false" customHeight="false" outlineLevel="0" collapsed="false">
      <c r="A278" s="2"/>
    </row>
    <row r="279" customFormat="false" ht="15.75" hidden="false" customHeight="false" outlineLevel="0" collapsed="false">
      <c r="A279" s="2"/>
    </row>
    <row r="280" customFormat="false" ht="15.75" hidden="false" customHeight="false" outlineLevel="0" collapsed="false">
      <c r="A280" s="2"/>
    </row>
    <row r="281" customFormat="false" ht="15.75" hidden="false" customHeight="false" outlineLevel="0" collapsed="false">
      <c r="A281" s="2"/>
    </row>
    <row r="282" customFormat="false" ht="15.75" hidden="false" customHeight="false" outlineLevel="0" collapsed="false">
      <c r="A282" s="2"/>
    </row>
    <row r="283" customFormat="false" ht="15.75" hidden="false" customHeight="false" outlineLevel="0" collapsed="false">
      <c r="A283" s="2"/>
    </row>
    <row r="284" customFormat="false" ht="15.75" hidden="false" customHeight="false" outlineLevel="0" collapsed="false">
      <c r="A284" s="2"/>
    </row>
    <row r="285" customFormat="false" ht="15.75" hidden="false" customHeight="false" outlineLevel="0" collapsed="false">
      <c r="A285" s="2"/>
    </row>
    <row r="286" customFormat="false" ht="15.75" hidden="false" customHeight="false" outlineLevel="0" collapsed="false">
      <c r="A286" s="2"/>
    </row>
    <row r="287" customFormat="false" ht="15.75" hidden="false" customHeight="false" outlineLevel="0" collapsed="false">
      <c r="A287" s="2"/>
    </row>
    <row r="288" customFormat="false" ht="15.75" hidden="false" customHeight="false" outlineLevel="0" collapsed="false">
      <c r="A288" s="2"/>
    </row>
    <row r="289" customFormat="false" ht="15.75" hidden="false" customHeight="false" outlineLevel="0" collapsed="false">
      <c r="A289" s="2"/>
    </row>
    <row r="290" customFormat="false" ht="15.75" hidden="false" customHeight="false" outlineLevel="0" collapsed="false">
      <c r="A290" s="2"/>
    </row>
    <row r="291" customFormat="false" ht="15.75" hidden="false" customHeight="false" outlineLevel="0" collapsed="false">
      <c r="A291" s="2"/>
    </row>
    <row r="292" customFormat="false" ht="15.75" hidden="false" customHeight="false" outlineLevel="0" collapsed="false">
      <c r="A292" s="2"/>
    </row>
    <row r="293" customFormat="false" ht="15.75" hidden="false" customHeight="false" outlineLevel="0" collapsed="false">
      <c r="A293" s="2"/>
    </row>
    <row r="294" customFormat="false" ht="15.75" hidden="false" customHeight="false" outlineLevel="0" collapsed="false">
      <c r="A294" s="2"/>
    </row>
    <row r="295" customFormat="false" ht="15.75" hidden="false" customHeight="false" outlineLevel="0" collapsed="false">
      <c r="A295" s="2"/>
    </row>
    <row r="296" customFormat="false" ht="15.75" hidden="false" customHeight="false" outlineLevel="0" collapsed="false">
      <c r="A296" s="2"/>
    </row>
    <row r="297" customFormat="false" ht="15.75" hidden="false" customHeight="false" outlineLevel="0" collapsed="false">
      <c r="A297" s="2"/>
    </row>
    <row r="298" customFormat="false" ht="15.75" hidden="false" customHeight="false" outlineLevel="0" collapsed="false">
      <c r="A298" s="2"/>
    </row>
    <row r="299" customFormat="false" ht="15.75" hidden="false" customHeight="false" outlineLevel="0" collapsed="false">
      <c r="A299" s="2"/>
    </row>
    <row r="300" customFormat="false" ht="15.75" hidden="false" customHeight="false" outlineLevel="0" collapsed="false">
      <c r="A300" s="2"/>
    </row>
    <row r="301" customFormat="false" ht="15.75" hidden="false" customHeight="false" outlineLevel="0" collapsed="false">
      <c r="A301" s="2"/>
    </row>
    <row r="302" customFormat="false" ht="15.75" hidden="false" customHeight="false" outlineLevel="0" collapsed="false">
      <c r="A302" s="2"/>
    </row>
    <row r="303" customFormat="false" ht="15.75" hidden="false" customHeight="false" outlineLevel="0" collapsed="false">
      <c r="A303" s="2"/>
    </row>
    <row r="304" customFormat="false" ht="15.75" hidden="false" customHeight="false" outlineLevel="0" collapsed="false">
      <c r="A304" s="2"/>
    </row>
    <row r="305" customFormat="false" ht="15.75" hidden="false" customHeight="false" outlineLevel="0" collapsed="false">
      <c r="A305" s="2"/>
    </row>
    <row r="306" customFormat="false" ht="15.75" hidden="false" customHeight="false" outlineLevel="0" collapsed="false">
      <c r="A306" s="2"/>
    </row>
    <row r="307" customFormat="false" ht="15.75" hidden="false" customHeight="false" outlineLevel="0" collapsed="false">
      <c r="A307" s="2"/>
    </row>
    <row r="308" customFormat="false" ht="15.75" hidden="false" customHeight="false" outlineLevel="0" collapsed="false">
      <c r="A308" s="2"/>
    </row>
    <row r="309" customFormat="false" ht="15.75" hidden="false" customHeight="false" outlineLevel="0" collapsed="false">
      <c r="A309" s="2"/>
    </row>
    <row r="310" customFormat="false" ht="15.75" hidden="false" customHeight="false" outlineLevel="0" collapsed="false">
      <c r="A310" s="2"/>
    </row>
    <row r="311" customFormat="false" ht="15.75" hidden="false" customHeight="false" outlineLevel="0" collapsed="false">
      <c r="A311" s="2"/>
    </row>
    <row r="312" customFormat="false" ht="15.75" hidden="false" customHeight="false" outlineLevel="0" collapsed="false">
      <c r="A312" s="2"/>
    </row>
    <row r="313" customFormat="false" ht="15.75" hidden="false" customHeight="false" outlineLevel="0" collapsed="false">
      <c r="A313" s="2"/>
    </row>
    <row r="314" customFormat="false" ht="15.75" hidden="false" customHeight="false" outlineLevel="0" collapsed="false">
      <c r="A314" s="2"/>
    </row>
    <row r="315" customFormat="false" ht="15.75" hidden="false" customHeight="false" outlineLevel="0" collapsed="false">
      <c r="A315" s="2"/>
    </row>
    <row r="316" customFormat="false" ht="15.75" hidden="false" customHeight="false" outlineLevel="0" collapsed="false">
      <c r="A316" s="2"/>
    </row>
    <row r="317" customFormat="false" ht="15.75" hidden="false" customHeight="false" outlineLevel="0" collapsed="false">
      <c r="A317" s="2"/>
    </row>
    <row r="318" customFormat="false" ht="15.75" hidden="false" customHeight="false" outlineLevel="0" collapsed="false">
      <c r="A318" s="2"/>
    </row>
    <row r="319" customFormat="false" ht="15.75" hidden="false" customHeight="false" outlineLevel="0" collapsed="false">
      <c r="A319" s="2"/>
    </row>
    <row r="320" customFormat="false" ht="15.75" hidden="false" customHeight="false" outlineLevel="0" collapsed="false">
      <c r="A320" s="2"/>
    </row>
    <row r="321" customFormat="false" ht="15.75" hidden="false" customHeight="false" outlineLevel="0" collapsed="false">
      <c r="A321" s="2"/>
    </row>
    <row r="322" customFormat="false" ht="15.75" hidden="false" customHeight="false" outlineLevel="0" collapsed="false">
      <c r="A322" s="2"/>
    </row>
    <row r="323" customFormat="false" ht="15.75" hidden="false" customHeight="false" outlineLevel="0" collapsed="false">
      <c r="A323" s="2"/>
    </row>
    <row r="324" customFormat="false" ht="15.75" hidden="false" customHeight="false" outlineLevel="0" collapsed="false">
      <c r="A324" s="2"/>
    </row>
    <row r="325" customFormat="false" ht="15.75" hidden="false" customHeight="false" outlineLevel="0" collapsed="false">
      <c r="A325" s="2"/>
    </row>
    <row r="326" customFormat="false" ht="15.75" hidden="false" customHeight="false" outlineLevel="0" collapsed="false">
      <c r="A326" s="2"/>
    </row>
    <row r="327" customFormat="false" ht="15.75" hidden="false" customHeight="false" outlineLevel="0" collapsed="false">
      <c r="A327" s="2"/>
    </row>
    <row r="328" customFormat="false" ht="15.75" hidden="false" customHeight="false" outlineLevel="0" collapsed="false">
      <c r="A328" s="2"/>
    </row>
    <row r="329" customFormat="false" ht="15.75" hidden="false" customHeight="false" outlineLevel="0" collapsed="false">
      <c r="A329" s="2"/>
    </row>
    <row r="330" customFormat="false" ht="15.75" hidden="false" customHeight="false" outlineLevel="0" collapsed="false">
      <c r="A330" s="2"/>
    </row>
    <row r="331" customFormat="false" ht="15.75" hidden="false" customHeight="false" outlineLevel="0" collapsed="false">
      <c r="A331" s="2"/>
    </row>
    <row r="332" customFormat="false" ht="15.75" hidden="false" customHeight="false" outlineLevel="0" collapsed="false">
      <c r="A332" s="2"/>
    </row>
    <row r="333" customFormat="false" ht="15.75" hidden="false" customHeight="false" outlineLevel="0" collapsed="false">
      <c r="A333" s="2"/>
    </row>
    <row r="334" customFormat="false" ht="15.75" hidden="false" customHeight="false" outlineLevel="0" collapsed="false">
      <c r="A334" s="2"/>
    </row>
    <row r="335" customFormat="false" ht="15.75" hidden="false" customHeight="false" outlineLevel="0" collapsed="false">
      <c r="A335" s="2"/>
    </row>
    <row r="336" customFormat="false" ht="15.75" hidden="false" customHeight="false" outlineLevel="0" collapsed="false">
      <c r="A336" s="2"/>
    </row>
    <row r="337" customFormat="false" ht="15.75" hidden="false" customHeight="false" outlineLevel="0" collapsed="false">
      <c r="A337" s="2"/>
    </row>
    <row r="338" customFormat="false" ht="15.75" hidden="false" customHeight="false" outlineLevel="0" collapsed="false">
      <c r="A338" s="2"/>
    </row>
    <row r="339" customFormat="false" ht="15.75" hidden="false" customHeight="false" outlineLevel="0" collapsed="false">
      <c r="A339" s="2"/>
    </row>
    <row r="340" customFormat="false" ht="15.75" hidden="false" customHeight="false" outlineLevel="0" collapsed="false">
      <c r="A340" s="2"/>
    </row>
    <row r="341" customFormat="false" ht="15.75" hidden="false" customHeight="false" outlineLevel="0" collapsed="false">
      <c r="A341" s="2"/>
    </row>
    <row r="342" customFormat="false" ht="15.75" hidden="false" customHeight="false" outlineLevel="0" collapsed="false">
      <c r="A342" s="2"/>
    </row>
    <row r="343" customFormat="false" ht="15.75" hidden="false" customHeight="false" outlineLevel="0" collapsed="false">
      <c r="A343" s="2"/>
    </row>
    <row r="344" customFormat="false" ht="15.75" hidden="false" customHeight="false" outlineLevel="0" collapsed="false">
      <c r="A344" s="2"/>
    </row>
    <row r="345" customFormat="false" ht="15.75" hidden="false" customHeight="false" outlineLevel="0" collapsed="false">
      <c r="A345" s="2"/>
    </row>
    <row r="346" customFormat="false" ht="15.75" hidden="false" customHeight="false" outlineLevel="0" collapsed="false">
      <c r="A346" s="2"/>
    </row>
    <row r="347" customFormat="false" ht="15.75" hidden="false" customHeight="false" outlineLevel="0" collapsed="false">
      <c r="A347" s="2"/>
    </row>
    <row r="348" customFormat="false" ht="15.75" hidden="false" customHeight="false" outlineLevel="0" collapsed="false">
      <c r="A348" s="2"/>
    </row>
    <row r="349" customFormat="false" ht="15.75" hidden="false" customHeight="false" outlineLevel="0" collapsed="false">
      <c r="A349" s="2"/>
    </row>
    <row r="350" customFormat="false" ht="15.75" hidden="false" customHeight="false" outlineLevel="0" collapsed="false">
      <c r="A350" s="2"/>
    </row>
    <row r="351" customFormat="false" ht="15.75" hidden="false" customHeight="false" outlineLevel="0" collapsed="false">
      <c r="A351" s="2"/>
    </row>
    <row r="352" customFormat="false" ht="15.75" hidden="false" customHeight="false" outlineLevel="0" collapsed="false">
      <c r="A352" s="2"/>
    </row>
    <row r="353" customFormat="false" ht="15.75" hidden="false" customHeight="false" outlineLevel="0" collapsed="false">
      <c r="A353" s="2"/>
    </row>
    <row r="354" customFormat="false" ht="15.75" hidden="false" customHeight="false" outlineLevel="0" collapsed="false">
      <c r="A354" s="2"/>
    </row>
    <row r="355" customFormat="false" ht="15.75" hidden="false" customHeight="false" outlineLevel="0" collapsed="false">
      <c r="A355" s="2"/>
    </row>
    <row r="356" customFormat="false" ht="15.75" hidden="false" customHeight="false" outlineLevel="0" collapsed="false">
      <c r="A356" s="2"/>
    </row>
    <row r="357" customFormat="false" ht="15.75" hidden="false" customHeight="false" outlineLevel="0" collapsed="false">
      <c r="A357" s="2"/>
    </row>
    <row r="358" customFormat="false" ht="15.75" hidden="false" customHeight="false" outlineLevel="0" collapsed="false">
      <c r="A358" s="2"/>
    </row>
    <row r="359" customFormat="false" ht="15.75" hidden="false" customHeight="false" outlineLevel="0" collapsed="false">
      <c r="A359" s="2"/>
    </row>
    <row r="360" customFormat="false" ht="15.75" hidden="false" customHeight="false" outlineLevel="0" collapsed="false">
      <c r="A360" s="2"/>
    </row>
    <row r="361" customFormat="false" ht="15.75" hidden="false" customHeight="false" outlineLevel="0" collapsed="false">
      <c r="A361" s="2"/>
    </row>
    <row r="362" customFormat="false" ht="15.75" hidden="false" customHeight="false" outlineLevel="0" collapsed="false">
      <c r="A362" s="2"/>
    </row>
    <row r="363" customFormat="false" ht="15.75" hidden="false" customHeight="false" outlineLevel="0" collapsed="false">
      <c r="A363" s="2"/>
    </row>
    <row r="364" customFormat="false" ht="15.75" hidden="false" customHeight="false" outlineLevel="0" collapsed="false">
      <c r="A364" s="2"/>
    </row>
    <row r="365" customFormat="false" ht="15.75" hidden="false" customHeight="false" outlineLevel="0" collapsed="false">
      <c r="A365" s="2"/>
    </row>
    <row r="366" customFormat="false" ht="15.75" hidden="false" customHeight="false" outlineLevel="0" collapsed="false">
      <c r="A366" s="2"/>
    </row>
    <row r="367" customFormat="false" ht="15.75" hidden="false" customHeight="false" outlineLevel="0" collapsed="false">
      <c r="A367" s="2"/>
    </row>
    <row r="368" customFormat="false" ht="15.75" hidden="false" customHeight="false" outlineLevel="0" collapsed="false">
      <c r="A368" s="2"/>
    </row>
    <row r="369" customFormat="false" ht="15.75" hidden="false" customHeight="false" outlineLevel="0" collapsed="false">
      <c r="A369" s="2"/>
    </row>
    <row r="370" customFormat="false" ht="15.75" hidden="false" customHeight="false" outlineLevel="0" collapsed="false">
      <c r="A370" s="2"/>
    </row>
    <row r="371" customFormat="false" ht="15.75" hidden="false" customHeight="false" outlineLevel="0" collapsed="false">
      <c r="A371" s="2"/>
    </row>
    <row r="372" customFormat="false" ht="15.75" hidden="false" customHeight="false" outlineLevel="0" collapsed="false">
      <c r="A372" s="2"/>
    </row>
    <row r="373" customFormat="false" ht="15.75" hidden="false" customHeight="false" outlineLevel="0" collapsed="false">
      <c r="A373" s="2"/>
    </row>
    <row r="374" customFormat="false" ht="15.75" hidden="false" customHeight="false" outlineLevel="0" collapsed="false">
      <c r="A374" s="2"/>
    </row>
    <row r="375" customFormat="false" ht="15.75" hidden="false" customHeight="false" outlineLevel="0" collapsed="false">
      <c r="A375" s="2"/>
    </row>
    <row r="376" customFormat="false" ht="15.75" hidden="false" customHeight="false" outlineLevel="0" collapsed="false">
      <c r="A376" s="2"/>
    </row>
    <row r="377" customFormat="false" ht="15.75" hidden="false" customHeight="false" outlineLevel="0" collapsed="false">
      <c r="A377" s="2"/>
    </row>
    <row r="378" customFormat="false" ht="15.75" hidden="false" customHeight="false" outlineLevel="0" collapsed="false">
      <c r="A378" s="2"/>
    </row>
    <row r="379" customFormat="false" ht="15.75" hidden="false" customHeight="false" outlineLevel="0" collapsed="false">
      <c r="A379" s="2"/>
    </row>
    <row r="380" customFormat="false" ht="15.75" hidden="false" customHeight="false" outlineLevel="0" collapsed="false">
      <c r="A380" s="2"/>
    </row>
    <row r="381" customFormat="false" ht="15.75" hidden="false" customHeight="false" outlineLevel="0" collapsed="false">
      <c r="A381" s="2"/>
    </row>
    <row r="382" customFormat="false" ht="15.75" hidden="false" customHeight="false" outlineLevel="0" collapsed="false">
      <c r="A382" s="2"/>
    </row>
    <row r="383" customFormat="false" ht="15.75" hidden="false" customHeight="false" outlineLevel="0" collapsed="false">
      <c r="A383" s="2"/>
    </row>
    <row r="384" customFormat="false" ht="15.75" hidden="false" customHeight="false" outlineLevel="0" collapsed="false">
      <c r="A384" s="2"/>
    </row>
    <row r="385" customFormat="false" ht="15.75" hidden="false" customHeight="false" outlineLevel="0" collapsed="false">
      <c r="A385" s="2"/>
    </row>
    <row r="386" customFormat="false" ht="15.75" hidden="false" customHeight="false" outlineLevel="0" collapsed="false">
      <c r="A386" s="2"/>
    </row>
    <row r="387" customFormat="false" ht="15.75" hidden="false" customHeight="false" outlineLevel="0" collapsed="false">
      <c r="A387" s="2"/>
    </row>
    <row r="388" customFormat="false" ht="15.75" hidden="false" customHeight="false" outlineLevel="0" collapsed="false">
      <c r="A388" s="2"/>
    </row>
    <row r="389" customFormat="false" ht="15.75" hidden="false" customHeight="false" outlineLevel="0" collapsed="false">
      <c r="A389" s="2"/>
    </row>
    <row r="390" customFormat="false" ht="15.75" hidden="false" customHeight="false" outlineLevel="0" collapsed="false">
      <c r="A390" s="2"/>
    </row>
    <row r="391" customFormat="false" ht="15.75" hidden="false" customHeight="false" outlineLevel="0" collapsed="false">
      <c r="A391" s="2"/>
    </row>
    <row r="392" customFormat="false" ht="15.75" hidden="false" customHeight="false" outlineLevel="0" collapsed="false">
      <c r="A392" s="2"/>
    </row>
    <row r="393" customFormat="false" ht="15.75" hidden="false" customHeight="false" outlineLevel="0" collapsed="false">
      <c r="A393" s="2"/>
    </row>
    <row r="394" customFormat="false" ht="15.75" hidden="false" customHeight="false" outlineLevel="0" collapsed="false">
      <c r="A394" s="2"/>
    </row>
    <row r="395" customFormat="false" ht="15.75" hidden="false" customHeight="false" outlineLevel="0" collapsed="false">
      <c r="A395" s="2"/>
    </row>
    <row r="396" customFormat="false" ht="15.75" hidden="false" customHeight="false" outlineLevel="0" collapsed="false">
      <c r="A396" s="2"/>
    </row>
    <row r="397" customFormat="false" ht="15.75" hidden="false" customHeight="false" outlineLevel="0" collapsed="false">
      <c r="A397" s="2"/>
    </row>
    <row r="398" customFormat="false" ht="15.75" hidden="false" customHeight="false" outlineLevel="0" collapsed="false">
      <c r="A398" s="2"/>
    </row>
    <row r="399" customFormat="false" ht="15.75" hidden="false" customHeight="false" outlineLevel="0" collapsed="false">
      <c r="A399" s="2"/>
    </row>
    <row r="400" customFormat="false" ht="15.75" hidden="false" customHeight="false" outlineLevel="0" collapsed="false">
      <c r="A400" s="2"/>
    </row>
    <row r="401" customFormat="false" ht="15.75" hidden="false" customHeight="false" outlineLevel="0" collapsed="false">
      <c r="A401" s="2"/>
    </row>
    <row r="402" customFormat="false" ht="15.75" hidden="false" customHeight="false" outlineLevel="0" collapsed="false">
      <c r="A402" s="2"/>
    </row>
    <row r="403" customFormat="false" ht="15.75" hidden="false" customHeight="false" outlineLevel="0" collapsed="false">
      <c r="A403" s="2"/>
    </row>
    <row r="404" customFormat="false" ht="15.75" hidden="false" customHeight="false" outlineLevel="0" collapsed="false">
      <c r="A404" s="2"/>
    </row>
    <row r="405" customFormat="false" ht="15.75" hidden="false" customHeight="false" outlineLevel="0" collapsed="false">
      <c r="A405" s="2"/>
    </row>
    <row r="406" customFormat="false" ht="15.75" hidden="false" customHeight="false" outlineLevel="0" collapsed="false">
      <c r="A406" s="2"/>
    </row>
    <row r="407" customFormat="false" ht="15.75" hidden="false" customHeight="false" outlineLevel="0" collapsed="false">
      <c r="A407" s="2"/>
    </row>
    <row r="408" customFormat="false" ht="15.75" hidden="false" customHeight="false" outlineLevel="0" collapsed="false">
      <c r="A408" s="2"/>
    </row>
    <row r="409" customFormat="false" ht="15.75" hidden="false" customHeight="false" outlineLevel="0" collapsed="false">
      <c r="A409" s="2"/>
    </row>
    <row r="410" customFormat="false" ht="15.75" hidden="false" customHeight="false" outlineLevel="0" collapsed="false">
      <c r="A410" s="2"/>
    </row>
    <row r="411" customFormat="false" ht="15.75" hidden="false" customHeight="false" outlineLevel="0" collapsed="false">
      <c r="A411" s="2"/>
    </row>
    <row r="412" customFormat="false" ht="15.75" hidden="false" customHeight="false" outlineLevel="0" collapsed="false">
      <c r="A412" s="2"/>
    </row>
    <row r="413" customFormat="false" ht="15.75" hidden="false" customHeight="false" outlineLevel="0" collapsed="false">
      <c r="A413" s="2"/>
    </row>
    <row r="414" customFormat="false" ht="15.75" hidden="false" customHeight="false" outlineLevel="0" collapsed="false">
      <c r="A414" s="2"/>
    </row>
    <row r="415" customFormat="false" ht="15.75" hidden="false" customHeight="false" outlineLevel="0" collapsed="false">
      <c r="A415" s="2"/>
    </row>
    <row r="416" customFormat="false" ht="15.75" hidden="false" customHeight="false" outlineLevel="0" collapsed="false">
      <c r="A416" s="2"/>
    </row>
    <row r="417" customFormat="false" ht="15.75" hidden="false" customHeight="false" outlineLevel="0" collapsed="false">
      <c r="A417" s="2"/>
    </row>
    <row r="418" customFormat="false" ht="15.75" hidden="false" customHeight="false" outlineLevel="0" collapsed="false">
      <c r="A418" s="2"/>
    </row>
    <row r="419" customFormat="false" ht="15.75" hidden="false" customHeight="false" outlineLevel="0" collapsed="false">
      <c r="A419" s="2"/>
    </row>
    <row r="420" customFormat="false" ht="15.75" hidden="false" customHeight="false" outlineLevel="0" collapsed="false">
      <c r="A420" s="2"/>
    </row>
    <row r="421" customFormat="false" ht="15.75" hidden="false" customHeight="false" outlineLevel="0" collapsed="false">
      <c r="A421" s="2"/>
    </row>
    <row r="422" customFormat="false" ht="15.75" hidden="false" customHeight="false" outlineLevel="0" collapsed="false">
      <c r="A422" s="2"/>
    </row>
    <row r="423" customFormat="false" ht="15.75" hidden="false" customHeight="false" outlineLevel="0" collapsed="false">
      <c r="A423" s="2"/>
    </row>
    <row r="424" customFormat="false" ht="15.75" hidden="false" customHeight="false" outlineLevel="0" collapsed="false">
      <c r="A424" s="2"/>
    </row>
    <row r="425" customFormat="false" ht="15.75" hidden="false" customHeight="false" outlineLevel="0" collapsed="false">
      <c r="A425" s="2"/>
    </row>
    <row r="426" customFormat="false" ht="15.75" hidden="false" customHeight="false" outlineLevel="0" collapsed="false">
      <c r="A426" s="2"/>
    </row>
    <row r="427" customFormat="false" ht="15.75" hidden="false" customHeight="false" outlineLevel="0" collapsed="false">
      <c r="A427" s="2"/>
    </row>
    <row r="428" customFormat="false" ht="15.75" hidden="false" customHeight="false" outlineLevel="0" collapsed="false">
      <c r="A428" s="2"/>
    </row>
    <row r="429" customFormat="false" ht="15.75" hidden="false" customHeight="false" outlineLevel="0" collapsed="false">
      <c r="A429" s="2"/>
    </row>
    <row r="430" customFormat="false" ht="15.75" hidden="false" customHeight="false" outlineLevel="0" collapsed="false">
      <c r="A430" s="2"/>
    </row>
    <row r="431" customFormat="false" ht="15.75" hidden="false" customHeight="false" outlineLevel="0" collapsed="false">
      <c r="A431" s="2"/>
    </row>
    <row r="432" customFormat="false" ht="15.75" hidden="false" customHeight="false" outlineLevel="0" collapsed="false">
      <c r="A432" s="2"/>
    </row>
    <row r="433" customFormat="false" ht="15.75" hidden="false" customHeight="false" outlineLevel="0" collapsed="false">
      <c r="A433" s="2"/>
    </row>
    <row r="434" customFormat="false" ht="15.75" hidden="false" customHeight="false" outlineLevel="0" collapsed="false">
      <c r="A434" s="2"/>
    </row>
    <row r="435" customFormat="false" ht="15.75" hidden="false" customHeight="false" outlineLevel="0" collapsed="false">
      <c r="A435" s="2"/>
    </row>
    <row r="436" customFormat="false" ht="15.75" hidden="false" customHeight="false" outlineLevel="0" collapsed="false">
      <c r="A436" s="2"/>
    </row>
    <row r="437" customFormat="false" ht="15.75" hidden="false" customHeight="false" outlineLevel="0" collapsed="false">
      <c r="A437" s="2"/>
    </row>
    <row r="438" customFormat="false" ht="15.75" hidden="false" customHeight="false" outlineLevel="0" collapsed="false">
      <c r="A438" s="2"/>
    </row>
    <row r="439" customFormat="false" ht="15.75" hidden="false" customHeight="false" outlineLevel="0" collapsed="false">
      <c r="A439" s="2"/>
    </row>
    <row r="440" customFormat="false" ht="15.75" hidden="false" customHeight="false" outlineLevel="0" collapsed="false">
      <c r="A440" s="2"/>
    </row>
    <row r="441" customFormat="false" ht="15.75" hidden="false" customHeight="false" outlineLevel="0" collapsed="false">
      <c r="A441" s="2"/>
    </row>
    <row r="442" customFormat="false" ht="15.75" hidden="false" customHeight="false" outlineLevel="0" collapsed="false">
      <c r="A442" s="2"/>
    </row>
    <row r="443" customFormat="false" ht="15.75" hidden="false" customHeight="false" outlineLevel="0" collapsed="false">
      <c r="A443" s="2"/>
    </row>
    <row r="444" customFormat="false" ht="15.75" hidden="false" customHeight="false" outlineLevel="0" collapsed="false">
      <c r="A444" s="2"/>
    </row>
    <row r="445" customFormat="false" ht="15.75" hidden="false" customHeight="false" outlineLevel="0" collapsed="false">
      <c r="A445" s="2"/>
    </row>
    <row r="446" customFormat="false" ht="15.75" hidden="false" customHeight="false" outlineLevel="0" collapsed="false">
      <c r="A446" s="2"/>
    </row>
    <row r="447" customFormat="false" ht="15.75" hidden="false" customHeight="false" outlineLevel="0" collapsed="false">
      <c r="A447" s="2"/>
    </row>
    <row r="448" customFormat="false" ht="15.75" hidden="false" customHeight="false" outlineLevel="0" collapsed="false">
      <c r="A448" s="2"/>
    </row>
    <row r="449" customFormat="false" ht="15.75" hidden="false" customHeight="false" outlineLevel="0" collapsed="false">
      <c r="A449" s="2"/>
    </row>
    <row r="450" customFormat="false" ht="15.75" hidden="false" customHeight="false" outlineLevel="0" collapsed="false">
      <c r="A450" s="2"/>
    </row>
    <row r="451" customFormat="false" ht="15.75" hidden="false" customHeight="false" outlineLevel="0" collapsed="false">
      <c r="A451" s="2"/>
    </row>
    <row r="452" customFormat="false" ht="15.75" hidden="false" customHeight="false" outlineLevel="0" collapsed="false">
      <c r="A452" s="2"/>
    </row>
    <row r="453" customFormat="false" ht="15.75" hidden="false" customHeight="false" outlineLevel="0" collapsed="false">
      <c r="A453" s="2"/>
    </row>
    <row r="454" customFormat="false" ht="15.75" hidden="false" customHeight="false" outlineLevel="0" collapsed="false">
      <c r="A454" s="2"/>
    </row>
    <row r="455" customFormat="false" ht="15.75" hidden="false" customHeight="false" outlineLevel="0" collapsed="false">
      <c r="A455" s="2"/>
    </row>
    <row r="456" customFormat="false" ht="15.75" hidden="false" customHeight="false" outlineLevel="0" collapsed="false">
      <c r="A456" s="2"/>
    </row>
    <row r="457" customFormat="false" ht="15.75" hidden="false" customHeight="false" outlineLevel="0" collapsed="false">
      <c r="A457" s="2"/>
    </row>
    <row r="458" customFormat="false" ht="15.75" hidden="false" customHeight="false" outlineLevel="0" collapsed="false">
      <c r="A458" s="2"/>
    </row>
    <row r="459" customFormat="false" ht="15.75" hidden="false" customHeight="false" outlineLevel="0" collapsed="false">
      <c r="A459" s="2"/>
    </row>
    <row r="460" customFormat="false" ht="15.75" hidden="false" customHeight="false" outlineLevel="0" collapsed="false">
      <c r="A460" s="2"/>
    </row>
    <row r="461" customFormat="false" ht="15.75" hidden="false" customHeight="false" outlineLevel="0" collapsed="false">
      <c r="A461" s="2"/>
    </row>
    <row r="462" customFormat="false" ht="15.75" hidden="false" customHeight="false" outlineLevel="0" collapsed="false">
      <c r="A462" s="2"/>
    </row>
    <row r="463" customFormat="false" ht="15.75" hidden="false" customHeight="false" outlineLevel="0" collapsed="false">
      <c r="A463" s="2"/>
    </row>
    <row r="464" customFormat="false" ht="15.75" hidden="false" customHeight="false" outlineLevel="0" collapsed="false">
      <c r="A464" s="2"/>
    </row>
    <row r="465" customFormat="false" ht="15.75" hidden="false" customHeight="false" outlineLevel="0" collapsed="false">
      <c r="A465" s="2"/>
    </row>
    <row r="466" customFormat="false" ht="15.75" hidden="false" customHeight="false" outlineLevel="0" collapsed="false">
      <c r="A466" s="2"/>
    </row>
    <row r="467" customFormat="false" ht="15.75" hidden="false" customHeight="false" outlineLevel="0" collapsed="false">
      <c r="A467" s="2"/>
    </row>
    <row r="468" customFormat="false" ht="15.75" hidden="false" customHeight="false" outlineLevel="0" collapsed="false">
      <c r="A468" s="2"/>
    </row>
    <row r="469" customFormat="false" ht="15.75" hidden="false" customHeight="false" outlineLevel="0" collapsed="false">
      <c r="A469" s="2"/>
    </row>
    <row r="470" customFormat="false" ht="15.75" hidden="false" customHeight="false" outlineLevel="0" collapsed="false">
      <c r="A470" s="2"/>
    </row>
    <row r="471" customFormat="false" ht="15.75" hidden="false" customHeight="false" outlineLevel="0" collapsed="false">
      <c r="A471" s="2"/>
    </row>
    <row r="472" customFormat="false" ht="15.75" hidden="false" customHeight="false" outlineLevel="0" collapsed="false">
      <c r="A472" s="2"/>
    </row>
    <row r="473" customFormat="false" ht="15.75" hidden="false" customHeight="false" outlineLevel="0" collapsed="false">
      <c r="A473" s="2"/>
    </row>
    <row r="474" customFormat="false" ht="15.75" hidden="false" customHeight="false" outlineLevel="0" collapsed="false">
      <c r="A474" s="2"/>
    </row>
    <row r="475" customFormat="false" ht="15.75" hidden="false" customHeight="false" outlineLevel="0" collapsed="false">
      <c r="A475" s="2"/>
    </row>
    <row r="476" customFormat="false" ht="15.75" hidden="false" customHeight="false" outlineLevel="0" collapsed="false">
      <c r="A476" s="2"/>
    </row>
    <row r="477" customFormat="false" ht="15.75" hidden="false" customHeight="false" outlineLevel="0" collapsed="false">
      <c r="A477" s="2"/>
    </row>
    <row r="478" customFormat="false" ht="15.75" hidden="false" customHeight="false" outlineLevel="0" collapsed="false">
      <c r="A478" s="2"/>
    </row>
    <row r="479" customFormat="false" ht="15.75" hidden="false" customHeight="false" outlineLevel="0" collapsed="false">
      <c r="A479" s="2"/>
    </row>
    <row r="480" customFormat="false" ht="15.75" hidden="false" customHeight="false" outlineLevel="0" collapsed="false">
      <c r="A480" s="2"/>
    </row>
    <row r="481" customFormat="false" ht="15.75" hidden="false" customHeight="false" outlineLevel="0" collapsed="false">
      <c r="A481" s="2"/>
    </row>
    <row r="482" customFormat="false" ht="15.75" hidden="false" customHeight="false" outlineLevel="0" collapsed="false">
      <c r="A482" s="2"/>
    </row>
    <row r="483" customFormat="false" ht="15.75" hidden="false" customHeight="false" outlineLevel="0" collapsed="false">
      <c r="A483" s="2"/>
    </row>
    <row r="484" customFormat="false" ht="15.75" hidden="false" customHeight="false" outlineLevel="0" collapsed="false">
      <c r="A484" s="2"/>
    </row>
    <row r="485" customFormat="false" ht="15.75" hidden="false" customHeight="false" outlineLevel="0" collapsed="false">
      <c r="A485" s="2"/>
    </row>
    <row r="486" customFormat="false" ht="15.75" hidden="false" customHeight="false" outlineLevel="0" collapsed="false">
      <c r="A486" s="2"/>
    </row>
    <row r="487" customFormat="false" ht="15.75" hidden="false" customHeight="false" outlineLevel="0" collapsed="false">
      <c r="A487" s="2"/>
    </row>
    <row r="488" customFormat="false" ht="15.75" hidden="false" customHeight="false" outlineLevel="0" collapsed="false">
      <c r="A488" s="2"/>
    </row>
    <row r="489" customFormat="false" ht="15.75" hidden="false" customHeight="false" outlineLevel="0" collapsed="false">
      <c r="A489" s="2"/>
    </row>
    <row r="490" customFormat="false" ht="15.75" hidden="false" customHeight="false" outlineLevel="0" collapsed="false">
      <c r="A490" s="2"/>
    </row>
    <row r="491" customFormat="false" ht="15.75" hidden="false" customHeight="false" outlineLevel="0" collapsed="false">
      <c r="A491" s="2"/>
    </row>
    <row r="492" customFormat="false" ht="15.75" hidden="false" customHeight="false" outlineLevel="0" collapsed="false">
      <c r="A492" s="2"/>
    </row>
    <row r="493" customFormat="false" ht="15.75" hidden="false" customHeight="false" outlineLevel="0" collapsed="false">
      <c r="A493" s="2"/>
    </row>
    <row r="494" customFormat="false" ht="15.75" hidden="false" customHeight="false" outlineLevel="0" collapsed="false">
      <c r="A494" s="2"/>
    </row>
    <row r="495" customFormat="false" ht="15.75" hidden="false" customHeight="false" outlineLevel="0" collapsed="false">
      <c r="A495" s="2"/>
    </row>
    <row r="496" customFormat="false" ht="15.75" hidden="false" customHeight="false" outlineLevel="0" collapsed="false">
      <c r="A496" s="2"/>
    </row>
    <row r="497" customFormat="false" ht="15.75" hidden="false" customHeight="false" outlineLevel="0" collapsed="false">
      <c r="A497" s="2"/>
    </row>
    <row r="498" customFormat="false" ht="15.75" hidden="false" customHeight="false" outlineLevel="0" collapsed="false">
      <c r="A498" s="2"/>
    </row>
    <row r="499" customFormat="false" ht="15.75" hidden="false" customHeight="false" outlineLevel="0" collapsed="false">
      <c r="A499" s="2"/>
    </row>
    <row r="500" customFormat="false" ht="15.75" hidden="false" customHeight="false" outlineLevel="0" collapsed="false">
      <c r="A500" s="2"/>
    </row>
    <row r="501" customFormat="false" ht="15.75" hidden="false" customHeight="false" outlineLevel="0" collapsed="false">
      <c r="A501" s="2"/>
    </row>
    <row r="502" customFormat="false" ht="15.75" hidden="false" customHeight="false" outlineLevel="0" collapsed="false">
      <c r="A502" s="2"/>
    </row>
    <row r="503" customFormat="false" ht="15.75" hidden="false" customHeight="false" outlineLevel="0" collapsed="false">
      <c r="A503" s="2"/>
    </row>
    <row r="504" customFormat="false" ht="15.75" hidden="false" customHeight="false" outlineLevel="0" collapsed="false">
      <c r="A504" s="2"/>
    </row>
    <row r="505" customFormat="false" ht="15.75" hidden="false" customHeight="false" outlineLevel="0" collapsed="false">
      <c r="A505" s="2"/>
    </row>
    <row r="506" customFormat="false" ht="15.75" hidden="false" customHeight="false" outlineLevel="0" collapsed="false">
      <c r="A506" s="2"/>
    </row>
    <row r="507" customFormat="false" ht="15.75" hidden="false" customHeight="false" outlineLevel="0" collapsed="false">
      <c r="A507" s="2"/>
    </row>
    <row r="508" customFormat="false" ht="15.75" hidden="false" customHeight="false" outlineLevel="0" collapsed="false">
      <c r="A508" s="2"/>
    </row>
    <row r="509" customFormat="false" ht="15.75" hidden="false" customHeight="false" outlineLevel="0" collapsed="false">
      <c r="A509" s="2"/>
    </row>
    <row r="510" customFormat="false" ht="15.75" hidden="false" customHeight="false" outlineLevel="0" collapsed="false">
      <c r="A510" s="2"/>
    </row>
    <row r="511" customFormat="false" ht="15.75" hidden="false" customHeight="false" outlineLevel="0" collapsed="false">
      <c r="A511" s="2"/>
    </row>
    <row r="512" customFormat="false" ht="15.75" hidden="false" customHeight="false" outlineLevel="0" collapsed="false">
      <c r="A512" s="2"/>
    </row>
    <row r="513" customFormat="false" ht="15.75" hidden="false" customHeight="false" outlineLevel="0" collapsed="false">
      <c r="A513" s="2"/>
    </row>
    <row r="514" customFormat="false" ht="15.75" hidden="false" customHeight="false" outlineLevel="0" collapsed="false">
      <c r="A514" s="2"/>
    </row>
    <row r="515" customFormat="false" ht="15.75" hidden="false" customHeight="false" outlineLevel="0" collapsed="false">
      <c r="A515" s="2"/>
    </row>
    <row r="516" customFormat="false" ht="15.75" hidden="false" customHeight="false" outlineLevel="0" collapsed="false">
      <c r="A516" s="2"/>
    </row>
    <row r="517" customFormat="false" ht="15.75" hidden="false" customHeight="false" outlineLevel="0" collapsed="false">
      <c r="A517" s="2"/>
    </row>
    <row r="518" customFormat="false" ht="15.75" hidden="false" customHeight="false" outlineLevel="0" collapsed="false">
      <c r="A518" s="2"/>
    </row>
    <row r="519" customFormat="false" ht="15.75" hidden="false" customHeight="false" outlineLevel="0" collapsed="false">
      <c r="A519" s="2"/>
    </row>
    <row r="520" customFormat="false" ht="15.75" hidden="false" customHeight="false" outlineLevel="0" collapsed="false">
      <c r="A520" s="2"/>
    </row>
    <row r="521" customFormat="false" ht="15.75" hidden="false" customHeight="false" outlineLevel="0" collapsed="false">
      <c r="A521" s="2"/>
    </row>
    <row r="522" customFormat="false" ht="15.75" hidden="false" customHeight="false" outlineLevel="0" collapsed="false">
      <c r="A522" s="2"/>
    </row>
    <row r="523" customFormat="false" ht="15.75" hidden="false" customHeight="false" outlineLevel="0" collapsed="false">
      <c r="A523" s="2"/>
    </row>
    <row r="524" customFormat="false" ht="15.75" hidden="false" customHeight="false" outlineLevel="0" collapsed="false">
      <c r="A524" s="2"/>
    </row>
    <row r="525" customFormat="false" ht="15.75" hidden="false" customHeight="false" outlineLevel="0" collapsed="false">
      <c r="A525" s="2"/>
    </row>
    <row r="526" customFormat="false" ht="15.75" hidden="false" customHeight="false" outlineLevel="0" collapsed="false">
      <c r="A526" s="2"/>
    </row>
    <row r="527" customFormat="false" ht="15.75" hidden="false" customHeight="false" outlineLevel="0" collapsed="false">
      <c r="A527" s="2"/>
    </row>
    <row r="528" customFormat="false" ht="15.75" hidden="false" customHeight="false" outlineLevel="0" collapsed="false">
      <c r="A528" s="2"/>
    </row>
    <row r="529" customFormat="false" ht="15.75" hidden="false" customHeight="false" outlineLevel="0" collapsed="false">
      <c r="A529" s="2"/>
    </row>
    <row r="530" customFormat="false" ht="15.75" hidden="false" customHeight="false" outlineLevel="0" collapsed="false">
      <c r="A530" s="2"/>
    </row>
    <row r="531" customFormat="false" ht="15.75" hidden="false" customHeight="false" outlineLevel="0" collapsed="false">
      <c r="A531" s="2"/>
    </row>
    <row r="532" customFormat="false" ht="15.75" hidden="false" customHeight="false" outlineLevel="0" collapsed="false">
      <c r="A532" s="2"/>
    </row>
    <row r="533" customFormat="false" ht="15.75" hidden="false" customHeight="false" outlineLevel="0" collapsed="false">
      <c r="A533" s="2"/>
    </row>
    <row r="534" customFormat="false" ht="15.75" hidden="false" customHeight="false" outlineLevel="0" collapsed="false">
      <c r="A534" s="2"/>
    </row>
    <row r="535" customFormat="false" ht="15.75" hidden="false" customHeight="false" outlineLevel="0" collapsed="false">
      <c r="A535" s="2"/>
    </row>
    <row r="536" customFormat="false" ht="15.75" hidden="false" customHeight="false" outlineLevel="0" collapsed="false">
      <c r="A536" s="2"/>
    </row>
    <row r="537" customFormat="false" ht="15.75" hidden="false" customHeight="false" outlineLevel="0" collapsed="false">
      <c r="A537" s="2"/>
    </row>
    <row r="538" customFormat="false" ht="15.75" hidden="false" customHeight="false" outlineLevel="0" collapsed="false">
      <c r="A538" s="2"/>
    </row>
    <row r="539" customFormat="false" ht="15.75" hidden="false" customHeight="false" outlineLevel="0" collapsed="false">
      <c r="A539" s="2"/>
    </row>
    <row r="540" customFormat="false" ht="15.75" hidden="false" customHeight="false" outlineLevel="0" collapsed="false">
      <c r="A540" s="2"/>
    </row>
    <row r="541" customFormat="false" ht="15.75" hidden="false" customHeight="false" outlineLevel="0" collapsed="false">
      <c r="A541" s="2"/>
    </row>
    <row r="542" customFormat="false" ht="15.75" hidden="false" customHeight="false" outlineLevel="0" collapsed="false">
      <c r="A542" s="2"/>
    </row>
    <row r="543" customFormat="false" ht="15.75" hidden="false" customHeight="false" outlineLevel="0" collapsed="false">
      <c r="A543" s="2"/>
    </row>
    <row r="544" customFormat="false" ht="15.75" hidden="false" customHeight="false" outlineLevel="0" collapsed="false">
      <c r="A544" s="2"/>
    </row>
    <row r="545" customFormat="false" ht="15.75" hidden="false" customHeight="false" outlineLevel="0" collapsed="false">
      <c r="A545" s="2"/>
    </row>
    <row r="546" customFormat="false" ht="15.75" hidden="false" customHeight="false" outlineLevel="0" collapsed="false">
      <c r="A546" s="2"/>
    </row>
    <row r="547" customFormat="false" ht="15.75" hidden="false" customHeight="false" outlineLevel="0" collapsed="false">
      <c r="A547" s="2"/>
    </row>
    <row r="548" customFormat="false" ht="15.75" hidden="false" customHeight="false" outlineLevel="0" collapsed="false">
      <c r="A548" s="2"/>
    </row>
    <row r="549" customFormat="false" ht="15.75" hidden="false" customHeight="false" outlineLevel="0" collapsed="false">
      <c r="A549" s="2"/>
    </row>
    <row r="550" customFormat="false" ht="15.75" hidden="false" customHeight="false" outlineLevel="0" collapsed="false">
      <c r="A550" s="2"/>
    </row>
    <row r="551" customFormat="false" ht="15.75" hidden="false" customHeight="false" outlineLevel="0" collapsed="false">
      <c r="A551" s="2"/>
    </row>
    <row r="552" customFormat="false" ht="15.75" hidden="false" customHeight="false" outlineLevel="0" collapsed="false">
      <c r="A552" s="2"/>
    </row>
    <row r="553" customFormat="false" ht="15.75" hidden="false" customHeight="false" outlineLevel="0" collapsed="false">
      <c r="A553" s="2"/>
    </row>
    <row r="554" customFormat="false" ht="15.75" hidden="false" customHeight="false" outlineLevel="0" collapsed="false">
      <c r="A554" s="2"/>
    </row>
    <row r="555" customFormat="false" ht="15.75" hidden="false" customHeight="false" outlineLevel="0" collapsed="false">
      <c r="A555" s="2"/>
    </row>
    <row r="556" customFormat="false" ht="15.75" hidden="false" customHeight="false" outlineLevel="0" collapsed="false">
      <c r="A556" s="2"/>
    </row>
    <row r="557" customFormat="false" ht="15.75" hidden="false" customHeight="false" outlineLevel="0" collapsed="false">
      <c r="A557" s="2"/>
    </row>
    <row r="558" customFormat="false" ht="15.75" hidden="false" customHeight="false" outlineLevel="0" collapsed="false">
      <c r="A558" s="2"/>
    </row>
    <row r="559" customFormat="false" ht="15.75" hidden="false" customHeight="false" outlineLevel="0" collapsed="false">
      <c r="A559" s="2"/>
    </row>
    <row r="560" customFormat="false" ht="15.75" hidden="false" customHeight="false" outlineLevel="0" collapsed="false">
      <c r="A560" s="2"/>
    </row>
    <row r="561" customFormat="false" ht="15.75" hidden="false" customHeight="false" outlineLevel="0" collapsed="false">
      <c r="A561" s="2"/>
    </row>
    <row r="562" customFormat="false" ht="15.75" hidden="false" customHeight="false" outlineLevel="0" collapsed="false">
      <c r="A562" s="2"/>
    </row>
    <row r="563" customFormat="false" ht="15.75" hidden="false" customHeight="false" outlineLevel="0" collapsed="false">
      <c r="A563" s="2"/>
    </row>
    <row r="564" customFormat="false" ht="15.75" hidden="false" customHeight="false" outlineLevel="0" collapsed="false">
      <c r="A564" s="2"/>
    </row>
    <row r="565" customFormat="false" ht="15.75" hidden="false" customHeight="false" outlineLevel="0" collapsed="false">
      <c r="A565" s="2"/>
    </row>
    <row r="566" customFormat="false" ht="15.75" hidden="false" customHeight="false" outlineLevel="0" collapsed="false">
      <c r="A566" s="2"/>
    </row>
    <row r="567" customFormat="false" ht="15.75" hidden="false" customHeight="false" outlineLevel="0" collapsed="false">
      <c r="A567" s="2"/>
    </row>
    <row r="568" customFormat="false" ht="15.75" hidden="false" customHeight="false" outlineLevel="0" collapsed="false">
      <c r="A568" s="2"/>
    </row>
    <row r="569" customFormat="false" ht="15.75" hidden="false" customHeight="false" outlineLevel="0" collapsed="false">
      <c r="A569" s="2"/>
    </row>
    <row r="570" customFormat="false" ht="15.75" hidden="false" customHeight="false" outlineLevel="0" collapsed="false">
      <c r="A570" s="2"/>
    </row>
    <row r="571" customFormat="false" ht="15.75" hidden="false" customHeight="false" outlineLevel="0" collapsed="false">
      <c r="A571" s="2"/>
    </row>
    <row r="572" customFormat="false" ht="15.75" hidden="false" customHeight="false" outlineLevel="0" collapsed="false">
      <c r="A572" s="2"/>
    </row>
    <row r="573" customFormat="false" ht="15.75" hidden="false" customHeight="false" outlineLevel="0" collapsed="false">
      <c r="A573" s="2"/>
    </row>
    <row r="574" customFormat="false" ht="15.75" hidden="false" customHeight="false" outlineLevel="0" collapsed="false">
      <c r="A574" s="2"/>
    </row>
    <row r="575" customFormat="false" ht="15.75" hidden="false" customHeight="false" outlineLevel="0" collapsed="false">
      <c r="A575" s="2"/>
    </row>
    <row r="576" customFormat="false" ht="15.75" hidden="false" customHeight="false" outlineLevel="0" collapsed="false">
      <c r="A576" s="2"/>
    </row>
    <row r="577" customFormat="false" ht="15.75" hidden="false" customHeight="false" outlineLevel="0" collapsed="false">
      <c r="A577" s="2"/>
    </row>
    <row r="578" customFormat="false" ht="15.75" hidden="false" customHeight="false" outlineLevel="0" collapsed="false">
      <c r="A578" s="2"/>
    </row>
    <row r="579" customFormat="false" ht="15.75" hidden="false" customHeight="false" outlineLevel="0" collapsed="false">
      <c r="A579" s="2"/>
    </row>
    <row r="580" customFormat="false" ht="15.75" hidden="false" customHeight="false" outlineLevel="0" collapsed="false">
      <c r="A580" s="2"/>
    </row>
    <row r="581" customFormat="false" ht="15.75" hidden="false" customHeight="false" outlineLevel="0" collapsed="false">
      <c r="A581" s="2"/>
    </row>
    <row r="582" customFormat="false" ht="15.75" hidden="false" customHeight="false" outlineLevel="0" collapsed="false">
      <c r="A582" s="2"/>
    </row>
    <row r="583" customFormat="false" ht="15.75" hidden="false" customHeight="false" outlineLevel="0" collapsed="false">
      <c r="A583" s="2"/>
    </row>
    <row r="584" customFormat="false" ht="15.75" hidden="false" customHeight="false" outlineLevel="0" collapsed="false">
      <c r="A584" s="2"/>
    </row>
    <row r="585" customFormat="false" ht="15.75" hidden="false" customHeight="false" outlineLevel="0" collapsed="false">
      <c r="A585" s="2"/>
    </row>
    <row r="586" customFormat="false" ht="15.75" hidden="false" customHeight="false" outlineLevel="0" collapsed="false">
      <c r="A586" s="2"/>
    </row>
    <row r="587" customFormat="false" ht="15.75" hidden="false" customHeight="false" outlineLevel="0" collapsed="false">
      <c r="A587" s="2"/>
    </row>
    <row r="588" customFormat="false" ht="15.75" hidden="false" customHeight="false" outlineLevel="0" collapsed="false">
      <c r="A588" s="2"/>
    </row>
    <row r="589" customFormat="false" ht="15.75" hidden="false" customHeight="false" outlineLevel="0" collapsed="false">
      <c r="A589" s="2"/>
    </row>
    <row r="590" customFormat="false" ht="15.75" hidden="false" customHeight="false" outlineLevel="0" collapsed="false">
      <c r="A590" s="2"/>
    </row>
    <row r="591" customFormat="false" ht="15.75" hidden="false" customHeight="false" outlineLevel="0" collapsed="false">
      <c r="A591" s="2"/>
    </row>
    <row r="592" customFormat="false" ht="15.75" hidden="false" customHeight="false" outlineLevel="0" collapsed="false">
      <c r="A592" s="2"/>
    </row>
    <row r="593" customFormat="false" ht="15.75" hidden="false" customHeight="false" outlineLevel="0" collapsed="false">
      <c r="A593" s="2"/>
    </row>
    <row r="594" customFormat="false" ht="15.75" hidden="false" customHeight="false" outlineLevel="0" collapsed="false">
      <c r="A594" s="2"/>
    </row>
    <row r="595" customFormat="false" ht="15.75" hidden="false" customHeight="false" outlineLevel="0" collapsed="false">
      <c r="A595" s="2"/>
    </row>
    <row r="596" customFormat="false" ht="15.75" hidden="false" customHeight="false" outlineLevel="0" collapsed="false">
      <c r="A596" s="2"/>
    </row>
    <row r="597" customFormat="false" ht="15.75" hidden="false" customHeight="false" outlineLevel="0" collapsed="false">
      <c r="A597" s="2"/>
    </row>
    <row r="598" customFormat="false" ht="15.75" hidden="false" customHeight="false" outlineLevel="0" collapsed="false">
      <c r="A598" s="2"/>
    </row>
    <row r="599" customFormat="false" ht="15.75" hidden="false" customHeight="false" outlineLevel="0" collapsed="false">
      <c r="A599" s="2"/>
    </row>
    <row r="600" customFormat="false" ht="15.75" hidden="false" customHeight="false" outlineLevel="0" collapsed="false">
      <c r="A600" s="2"/>
    </row>
    <row r="601" customFormat="false" ht="15.75" hidden="false" customHeight="false" outlineLevel="0" collapsed="false">
      <c r="A601" s="2"/>
    </row>
    <row r="602" customFormat="false" ht="15.75" hidden="false" customHeight="false" outlineLevel="0" collapsed="false">
      <c r="A602" s="2"/>
    </row>
    <row r="603" customFormat="false" ht="15.75" hidden="false" customHeight="false" outlineLevel="0" collapsed="false">
      <c r="A603" s="2"/>
    </row>
    <row r="604" customFormat="false" ht="15.75" hidden="false" customHeight="false" outlineLevel="0" collapsed="false">
      <c r="A604" s="2"/>
    </row>
    <row r="605" customFormat="false" ht="15.75" hidden="false" customHeight="false" outlineLevel="0" collapsed="false">
      <c r="A605" s="2"/>
    </row>
    <row r="606" customFormat="false" ht="15.75" hidden="false" customHeight="false" outlineLevel="0" collapsed="false">
      <c r="A606" s="2"/>
    </row>
    <row r="607" customFormat="false" ht="15.75" hidden="false" customHeight="false" outlineLevel="0" collapsed="false">
      <c r="A607" s="2"/>
    </row>
    <row r="608" customFormat="false" ht="15.75" hidden="false" customHeight="false" outlineLevel="0" collapsed="false">
      <c r="A608" s="2"/>
    </row>
    <row r="609" customFormat="false" ht="15.75" hidden="false" customHeight="false" outlineLevel="0" collapsed="false">
      <c r="A609" s="2"/>
    </row>
    <row r="610" customFormat="false" ht="15.75" hidden="false" customHeight="false" outlineLevel="0" collapsed="false">
      <c r="A610" s="2"/>
    </row>
    <row r="611" customFormat="false" ht="15.75" hidden="false" customHeight="false" outlineLevel="0" collapsed="false">
      <c r="A611" s="2"/>
    </row>
    <row r="612" customFormat="false" ht="15.75" hidden="false" customHeight="false" outlineLevel="0" collapsed="false">
      <c r="A612" s="2"/>
    </row>
    <row r="613" customFormat="false" ht="15.75" hidden="false" customHeight="false" outlineLevel="0" collapsed="false">
      <c r="A613" s="2"/>
    </row>
    <row r="614" customFormat="false" ht="15.75" hidden="false" customHeight="false" outlineLevel="0" collapsed="false">
      <c r="A614" s="2"/>
    </row>
    <row r="615" customFormat="false" ht="15.75" hidden="false" customHeight="false" outlineLevel="0" collapsed="false">
      <c r="A615" s="2"/>
    </row>
    <row r="616" customFormat="false" ht="15.75" hidden="false" customHeight="false" outlineLevel="0" collapsed="false">
      <c r="A616" s="2"/>
    </row>
    <row r="617" customFormat="false" ht="15.75" hidden="false" customHeight="false" outlineLevel="0" collapsed="false">
      <c r="A617" s="2"/>
    </row>
    <row r="618" customFormat="false" ht="15.75" hidden="false" customHeight="false" outlineLevel="0" collapsed="false">
      <c r="A618" s="2"/>
    </row>
    <row r="619" customFormat="false" ht="15.75" hidden="false" customHeight="false" outlineLevel="0" collapsed="false">
      <c r="A619" s="2"/>
    </row>
    <row r="620" customFormat="false" ht="15.75" hidden="false" customHeight="false" outlineLevel="0" collapsed="false">
      <c r="A620" s="2"/>
    </row>
    <row r="621" customFormat="false" ht="15.75" hidden="false" customHeight="false" outlineLevel="0" collapsed="false">
      <c r="A621" s="2"/>
    </row>
    <row r="622" customFormat="false" ht="15.75" hidden="false" customHeight="false" outlineLevel="0" collapsed="false">
      <c r="A622" s="2"/>
    </row>
    <row r="623" customFormat="false" ht="15.75" hidden="false" customHeight="false" outlineLevel="0" collapsed="false">
      <c r="A623" s="2"/>
    </row>
    <row r="624" customFormat="false" ht="15.75" hidden="false" customHeight="false" outlineLevel="0" collapsed="false">
      <c r="A624" s="2"/>
    </row>
    <row r="625" customFormat="false" ht="15.75" hidden="false" customHeight="false" outlineLevel="0" collapsed="false">
      <c r="A625" s="2"/>
    </row>
    <row r="626" customFormat="false" ht="15.75" hidden="false" customHeight="false" outlineLevel="0" collapsed="false">
      <c r="A626" s="2"/>
    </row>
    <row r="627" customFormat="false" ht="15.75" hidden="false" customHeight="false" outlineLevel="0" collapsed="false">
      <c r="A627" s="2"/>
    </row>
    <row r="628" customFormat="false" ht="15.75" hidden="false" customHeight="false" outlineLevel="0" collapsed="false">
      <c r="A628" s="2"/>
    </row>
    <row r="629" customFormat="false" ht="15.75" hidden="false" customHeight="false" outlineLevel="0" collapsed="false">
      <c r="A629" s="2"/>
    </row>
    <row r="630" customFormat="false" ht="15.75" hidden="false" customHeight="false" outlineLevel="0" collapsed="false">
      <c r="A630" s="2"/>
    </row>
    <row r="631" customFormat="false" ht="15.75" hidden="false" customHeight="false" outlineLevel="0" collapsed="false">
      <c r="A631" s="2"/>
    </row>
    <row r="632" customFormat="false" ht="15.75" hidden="false" customHeight="false" outlineLevel="0" collapsed="false">
      <c r="A632" s="2"/>
    </row>
    <row r="633" customFormat="false" ht="15.75" hidden="false" customHeight="false" outlineLevel="0" collapsed="false">
      <c r="A633" s="2"/>
    </row>
    <row r="634" customFormat="false" ht="15.75" hidden="false" customHeight="false" outlineLevel="0" collapsed="false">
      <c r="A634" s="2"/>
    </row>
    <row r="635" customFormat="false" ht="15.75" hidden="false" customHeight="false" outlineLevel="0" collapsed="false">
      <c r="A635" s="2"/>
    </row>
    <row r="636" customFormat="false" ht="15.75" hidden="false" customHeight="false" outlineLevel="0" collapsed="false">
      <c r="A636" s="2"/>
    </row>
    <row r="637" customFormat="false" ht="15.75" hidden="false" customHeight="false" outlineLevel="0" collapsed="false">
      <c r="A637" s="2"/>
    </row>
    <row r="638" customFormat="false" ht="15.75" hidden="false" customHeight="false" outlineLevel="0" collapsed="false">
      <c r="A638" s="2"/>
    </row>
    <row r="639" customFormat="false" ht="15.75" hidden="false" customHeight="false" outlineLevel="0" collapsed="false">
      <c r="A639" s="2"/>
    </row>
    <row r="640" customFormat="false" ht="15.75" hidden="false" customHeight="false" outlineLevel="0" collapsed="false">
      <c r="A640" s="2"/>
    </row>
    <row r="641" customFormat="false" ht="15.75" hidden="false" customHeight="false" outlineLevel="0" collapsed="false">
      <c r="A641" s="2"/>
    </row>
    <row r="642" customFormat="false" ht="15.75" hidden="false" customHeight="false" outlineLevel="0" collapsed="false">
      <c r="A642" s="2"/>
    </row>
    <row r="643" customFormat="false" ht="15.75" hidden="false" customHeight="false" outlineLevel="0" collapsed="false">
      <c r="A643" s="2"/>
    </row>
    <row r="644" customFormat="false" ht="15.75" hidden="false" customHeight="false" outlineLevel="0" collapsed="false">
      <c r="A644" s="2"/>
    </row>
    <row r="645" customFormat="false" ht="15.75" hidden="false" customHeight="false" outlineLevel="0" collapsed="false">
      <c r="A645" s="2"/>
    </row>
    <row r="646" customFormat="false" ht="15.75" hidden="false" customHeight="false" outlineLevel="0" collapsed="false">
      <c r="A646" s="2"/>
    </row>
    <row r="647" customFormat="false" ht="15.75" hidden="false" customHeight="false" outlineLevel="0" collapsed="false">
      <c r="A647" s="2"/>
    </row>
    <row r="648" customFormat="false" ht="15.75" hidden="false" customHeight="false" outlineLevel="0" collapsed="false">
      <c r="A648" s="2"/>
    </row>
    <row r="649" customFormat="false" ht="15.75" hidden="false" customHeight="false" outlineLevel="0" collapsed="false">
      <c r="A649" s="2"/>
    </row>
    <row r="650" customFormat="false" ht="15.75" hidden="false" customHeight="false" outlineLevel="0" collapsed="false">
      <c r="A650" s="2"/>
    </row>
    <row r="651" customFormat="false" ht="15.75" hidden="false" customHeight="false" outlineLevel="0" collapsed="false">
      <c r="A651" s="2"/>
    </row>
    <row r="652" customFormat="false" ht="15.75" hidden="false" customHeight="false" outlineLevel="0" collapsed="false">
      <c r="A652" s="2"/>
    </row>
    <row r="653" customFormat="false" ht="15.75" hidden="false" customHeight="false" outlineLevel="0" collapsed="false">
      <c r="A653" s="2"/>
    </row>
    <row r="654" customFormat="false" ht="15.75" hidden="false" customHeight="false" outlineLevel="0" collapsed="false">
      <c r="A654" s="2"/>
    </row>
    <row r="655" customFormat="false" ht="15.75" hidden="false" customHeight="false" outlineLevel="0" collapsed="false">
      <c r="A655" s="2"/>
    </row>
    <row r="656" customFormat="false" ht="15.75" hidden="false" customHeight="false" outlineLevel="0" collapsed="false">
      <c r="A656" s="2"/>
    </row>
    <row r="657" customFormat="false" ht="15.75" hidden="false" customHeight="false" outlineLevel="0" collapsed="false">
      <c r="A657" s="2"/>
    </row>
    <row r="658" customFormat="false" ht="15.75" hidden="false" customHeight="false" outlineLevel="0" collapsed="false">
      <c r="A658" s="2"/>
    </row>
    <row r="659" customFormat="false" ht="15.75" hidden="false" customHeight="false" outlineLevel="0" collapsed="false">
      <c r="A659" s="2"/>
    </row>
    <row r="660" customFormat="false" ht="15.75" hidden="false" customHeight="false" outlineLevel="0" collapsed="false">
      <c r="A660" s="2"/>
    </row>
    <row r="661" customFormat="false" ht="15.75" hidden="false" customHeight="false" outlineLevel="0" collapsed="false">
      <c r="A661" s="2"/>
    </row>
    <row r="662" customFormat="false" ht="15.75" hidden="false" customHeight="false" outlineLevel="0" collapsed="false">
      <c r="A662" s="2"/>
    </row>
    <row r="663" customFormat="false" ht="15.75" hidden="false" customHeight="false" outlineLevel="0" collapsed="false">
      <c r="A663" s="2"/>
    </row>
    <row r="664" customFormat="false" ht="15.75" hidden="false" customHeight="false" outlineLevel="0" collapsed="false">
      <c r="A664" s="2"/>
    </row>
    <row r="665" customFormat="false" ht="15.75" hidden="false" customHeight="false" outlineLevel="0" collapsed="false">
      <c r="A665" s="2"/>
    </row>
    <row r="666" customFormat="false" ht="15.75" hidden="false" customHeight="false" outlineLevel="0" collapsed="false">
      <c r="A666" s="2"/>
    </row>
    <row r="667" customFormat="false" ht="15.75" hidden="false" customHeight="false" outlineLevel="0" collapsed="false">
      <c r="A667" s="2"/>
    </row>
    <row r="668" customFormat="false" ht="15.75" hidden="false" customHeight="false" outlineLevel="0" collapsed="false">
      <c r="A668" s="2"/>
    </row>
    <row r="669" customFormat="false" ht="15.75" hidden="false" customHeight="false" outlineLevel="0" collapsed="false">
      <c r="A669" s="2"/>
    </row>
    <row r="670" customFormat="false" ht="15.75" hidden="false" customHeight="false" outlineLevel="0" collapsed="false">
      <c r="A670" s="2"/>
    </row>
    <row r="671" customFormat="false" ht="15.75" hidden="false" customHeight="false" outlineLevel="0" collapsed="false">
      <c r="A671" s="2"/>
    </row>
    <row r="672" customFormat="false" ht="15.75" hidden="false" customHeight="false" outlineLevel="0" collapsed="false">
      <c r="A672" s="2"/>
    </row>
    <row r="673" customFormat="false" ht="15.75" hidden="false" customHeight="false" outlineLevel="0" collapsed="false">
      <c r="A673" s="2"/>
    </row>
    <row r="674" customFormat="false" ht="15.75" hidden="false" customHeight="false" outlineLevel="0" collapsed="false">
      <c r="A674" s="2"/>
    </row>
    <row r="675" customFormat="false" ht="15.75" hidden="false" customHeight="false" outlineLevel="0" collapsed="false">
      <c r="A675" s="2"/>
    </row>
    <row r="676" customFormat="false" ht="15.75" hidden="false" customHeight="false" outlineLevel="0" collapsed="false">
      <c r="A676" s="2"/>
    </row>
    <row r="677" customFormat="false" ht="15.75" hidden="false" customHeight="false" outlineLevel="0" collapsed="false">
      <c r="A677" s="2"/>
    </row>
    <row r="678" customFormat="false" ht="15.75" hidden="false" customHeight="false" outlineLevel="0" collapsed="false">
      <c r="A678" s="2"/>
    </row>
    <row r="679" customFormat="false" ht="15.75" hidden="false" customHeight="false" outlineLevel="0" collapsed="false">
      <c r="A679" s="2"/>
    </row>
    <row r="680" customFormat="false" ht="15.75" hidden="false" customHeight="false" outlineLevel="0" collapsed="false">
      <c r="A680" s="2"/>
    </row>
    <row r="681" customFormat="false" ht="15.75" hidden="false" customHeight="false" outlineLevel="0" collapsed="false">
      <c r="A681" s="2"/>
    </row>
    <row r="682" customFormat="false" ht="15.75" hidden="false" customHeight="false" outlineLevel="0" collapsed="false">
      <c r="A682" s="2"/>
    </row>
    <row r="683" customFormat="false" ht="15.75" hidden="false" customHeight="false" outlineLevel="0" collapsed="false">
      <c r="A683" s="2"/>
    </row>
    <row r="684" customFormat="false" ht="15.75" hidden="false" customHeight="false" outlineLevel="0" collapsed="false">
      <c r="A684" s="2"/>
    </row>
    <row r="685" customFormat="false" ht="15.75" hidden="false" customHeight="false" outlineLevel="0" collapsed="false">
      <c r="A685" s="2"/>
    </row>
    <row r="686" customFormat="false" ht="15.75" hidden="false" customHeight="false" outlineLevel="0" collapsed="false">
      <c r="A686" s="2"/>
    </row>
    <row r="687" customFormat="false" ht="15.75" hidden="false" customHeight="false" outlineLevel="0" collapsed="false">
      <c r="A687" s="2"/>
    </row>
    <row r="688" customFormat="false" ht="15.75" hidden="false" customHeight="false" outlineLevel="0" collapsed="false">
      <c r="A688" s="2"/>
    </row>
    <row r="689" customFormat="false" ht="15.75" hidden="false" customHeight="false" outlineLevel="0" collapsed="false">
      <c r="A689" s="2"/>
    </row>
    <row r="690" customFormat="false" ht="15.75" hidden="false" customHeight="false" outlineLevel="0" collapsed="false">
      <c r="A690" s="2"/>
    </row>
    <row r="691" customFormat="false" ht="15.75" hidden="false" customHeight="false" outlineLevel="0" collapsed="false">
      <c r="A691" s="2"/>
    </row>
    <row r="692" customFormat="false" ht="15.75" hidden="false" customHeight="false" outlineLevel="0" collapsed="false">
      <c r="A692" s="2"/>
    </row>
    <row r="693" customFormat="false" ht="15.75" hidden="false" customHeight="false" outlineLevel="0" collapsed="false">
      <c r="A693" s="2"/>
    </row>
    <row r="694" customFormat="false" ht="15.75" hidden="false" customHeight="false" outlineLevel="0" collapsed="false">
      <c r="A694" s="2"/>
    </row>
    <row r="695" customFormat="false" ht="15.75" hidden="false" customHeight="false" outlineLevel="0" collapsed="false">
      <c r="A695" s="2"/>
    </row>
    <row r="696" customFormat="false" ht="15.75" hidden="false" customHeight="false" outlineLevel="0" collapsed="false">
      <c r="A696" s="2"/>
    </row>
    <row r="697" customFormat="false" ht="15.75" hidden="false" customHeight="false" outlineLevel="0" collapsed="false">
      <c r="A697" s="2"/>
    </row>
    <row r="698" customFormat="false" ht="15.75" hidden="false" customHeight="false" outlineLevel="0" collapsed="false">
      <c r="A698" s="2"/>
    </row>
    <row r="699" customFormat="false" ht="15.75" hidden="false" customHeight="false" outlineLevel="0" collapsed="false">
      <c r="A699" s="2"/>
    </row>
    <row r="700" customFormat="false" ht="15.75" hidden="false" customHeight="false" outlineLevel="0" collapsed="false">
      <c r="A700" s="2"/>
    </row>
    <row r="701" customFormat="false" ht="15.75" hidden="false" customHeight="false" outlineLevel="0" collapsed="false">
      <c r="A701" s="2"/>
    </row>
    <row r="702" customFormat="false" ht="15.75" hidden="false" customHeight="false" outlineLevel="0" collapsed="false">
      <c r="A702" s="2"/>
    </row>
    <row r="703" customFormat="false" ht="15.75" hidden="false" customHeight="false" outlineLevel="0" collapsed="false">
      <c r="A703" s="2"/>
    </row>
    <row r="704" customFormat="false" ht="15.75" hidden="false" customHeight="false" outlineLevel="0" collapsed="false">
      <c r="A704" s="2"/>
    </row>
    <row r="705" customFormat="false" ht="15.75" hidden="false" customHeight="false" outlineLevel="0" collapsed="false">
      <c r="A705" s="2"/>
    </row>
    <row r="706" customFormat="false" ht="15.75" hidden="false" customHeight="false" outlineLevel="0" collapsed="false">
      <c r="A706" s="2"/>
    </row>
    <row r="707" customFormat="false" ht="15.75" hidden="false" customHeight="false" outlineLevel="0" collapsed="false">
      <c r="A707" s="2"/>
    </row>
    <row r="708" customFormat="false" ht="15.75" hidden="false" customHeight="false" outlineLevel="0" collapsed="false">
      <c r="A708" s="2"/>
    </row>
    <row r="709" customFormat="false" ht="15.75" hidden="false" customHeight="false" outlineLevel="0" collapsed="false">
      <c r="A709" s="2"/>
    </row>
    <row r="710" customFormat="false" ht="15.75" hidden="false" customHeight="false" outlineLevel="0" collapsed="false">
      <c r="A710" s="2"/>
    </row>
    <row r="711" customFormat="false" ht="15.75" hidden="false" customHeight="false" outlineLevel="0" collapsed="false">
      <c r="A711" s="2"/>
    </row>
    <row r="712" customFormat="false" ht="15.75" hidden="false" customHeight="false" outlineLevel="0" collapsed="false">
      <c r="A712" s="2"/>
    </row>
    <row r="713" customFormat="false" ht="15.75" hidden="false" customHeight="false" outlineLevel="0" collapsed="false">
      <c r="A713" s="2"/>
    </row>
    <row r="714" customFormat="false" ht="15.75" hidden="false" customHeight="false" outlineLevel="0" collapsed="false">
      <c r="A714" s="2"/>
    </row>
    <row r="715" customFormat="false" ht="15.75" hidden="false" customHeight="false" outlineLevel="0" collapsed="false">
      <c r="A715" s="2"/>
    </row>
    <row r="716" customFormat="false" ht="15.75" hidden="false" customHeight="false" outlineLevel="0" collapsed="false">
      <c r="A716" s="2"/>
    </row>
    <row r="717" customFormat="false" ht="15.75" hidden="false" customHeight="false" outlineLevel="0" collapsed="false">
      <c r="A717" s="2"/>
    </row>
    <row r="718" customFormat="false" ht="15.75" hidden="false" customHeight="false" outlineLevel="0" collapsed="false">
      <c r="A718" s="2"/>
    </row>
    <row r="719" customFormat="false" ht="15.75" hidden="false" customHeight="false" outlineLevel="0" collapsed="false">
      <c r="A719" s="2"/>
    </row>
    <row r="720" customFormat="false" ht="15.75" hidden="false" customHeight="false" outlineLevel="0" collapsed="false">
      <c r="A720" s="2"/>
    </row>
    <row r="721" customFormat="false" ht="15.75" hidden="false" customHeight="false" outlineLevel="0" collapsed="false">
      <c r="A721" s="2"/>
    </row>
    <row r="722" customFormat="false" ht="15.75" hidden="false" customHeight="false" outlineLevel="0" collapsed="false">
      <c r="A722" s="2"/>
    </row>
    <row r="723" customFormat="false" ht="15.75" hidden="false" customHeight="false" outlineLevel="0" collapsed="false">
      <c r="A723" s="2"/>
    </row>
    <row r="724" customFormat="false" ht="15.75" hidden="false" customHeight="false" outlineLevel="0" collapsed="false">
      <c r="A724" s="2"/>
    </row>
    <row r="725" customFormat="false" ht="15.75" hidden="false" customHeight="false" outlineLevel="0" collapsed="false">
      <c r="A725" s="2"/>
    </row>
    <row r="726" customFormat="false" ht="15.75" hidden="false" customHeight="false" outlineLevel="0" collapsed="false">
      <c r="A726" s="2"/>
    </row>
    <row r="727" customFormat="false" ht="15.75" hidden="false" customHeight="false" outlineLevel="0" collapsed="false">
      <c r="A727" s="2"/>
    </row>
    <row r="728" customFormat="false" ht="15.75" hidden="false" customHeight="false" outlineLevel="0" collapsed="false">
      <c r="A728" s="2"/>
    </row>
    <row r="729" customFormat="false" ht="15.75" hidden="false" customHeight="false" outlineLevel="0" collapsed="false">
      <c r="A729" s="2"/>
    </row>
    <row r="730" customFormat="false" ht="15.75" hidden="false" customHeight="false" outlineLevel="0" collapsed="false">
      <c r="A730" s="2"/>
    </row>
    <row r="731" customFormat="false" ht="15.75" hidden="false" customHeight="false" outlineLevel="0" collapsed="false">
      <c r="A731" s="2"/>
    </row>
    <row r="732" customFormat="false" ht="15.75" hidden="false" customHeight="false" outlineLevel="0" collapsed="false">
      <c r="A732" s="2"/>
    </row>
    <row r="733" customFormat="false" ht="15.75" hidden="false" customHeight="false" outlineLevel="0" collapsed="false">
      <c r="A733" s="2"/>
    </row>
    <row r="734" customFormat="false" ht="15.75" hidden="false" customHeight="false" outlineLevel="0" collapsed="false">
      <c r="A734" s="2"/>
    </row>
    <row r="735" customFormat="false" ht="15.75" hidden="false" customHeight="false" outlineLevel="0" collapsed="false">
      <c r="A735" s="2"/>
    </row>
    <row r="736" customFormat="false" ht="15.75" hidden="false" customHeight="false" outlineLevel="0" collapsed="false">
      <c r="A736" s="2"/>
    </row>
    <row r="737" customFormat="false" ht="15.75" hidden="false" customHeight="false" outlineLevel="0" collapsed="false">
      <c r="A737" s="2"/>
    </row>
    <row r="738" customFormat="false" ht="15.75" hidden="false" customHeight="false" outlineLevel="0" collapsed="false">
      <c r="A738" s="2"/>
    </row>
    <row r="739" customFormat="false" ht="15.75" hidden="false" customHeight="false" outlineLevel="0" collapsed="false">
      <c r="A739" s="2"/>
    </row>
    <row r="740" customFormat="false" ht="15.75" hidden="false" customHeight="false" outlineLevel="0" collapsed="false">
      <c r="A740" s="2"/>
    </row>
    <row r="741" customFormat="false" ht="15.75" hidden="false" customHeight="false" outlineLevel="0" collapsed="false">
      <c r="A741" s="2"/>
    </row>
    <row r="742" customFormat="false" ht="15.75" hidden="false" customHeight="false" outlineLevel="0" collapsed="false">
      <c r="A742" s="2"/>
    </row>
    <row r="743" customFormat="false" ht="15.75" hidden="false" customHeight="false" outlineLevel="0" collapsed="false">
      <c r="A743" s="2"/>
    </row>
    <row r="744" customFormat="false" ht="15.75" hidden="false" customHeight="false" outlineLevel="0" collapsed="false">
      <c r="A744" s="2"/>
    </row>
    <row r="745" customFormat="false" ht="15.75" hidden="false" customHeight="false" outlineLevel="0" collapsed="false">
      <c r="A745" s="2"/>
    </row>
    <row r="746" customFormat="false" ht="15.75" hidden="false" customHeight="false" outlineLevel="0" collapsed="false">
      <c r="A746" s="2"/>
    </row>
    <row r="747" customFormat="false" ht="15.75" hidden="false" customHeight="false" outlineLevel="0" collapsed="false">
      <c r="A747" s="2"/>
    </row>
    <row r="748" customFormat="false" ht="15.75" hidden="false" customHeight="false" outlineLevel="0" collapsed="false">
      <c r="A748" s="2"/>
    </row>
    <row r="749" customFormat="false" ht="15.75" hidden="false" customHeight="false" outlineLevel="0" collapsed="false">
      <c r="A749" s="2"/>
    </row>
    <row r="750" customFormat="false" ht="15.75" hidden="false" customHeight="false" outlineLevel="0" collapsed="false">
      <c r="A750" s="2"/>
    </row>
    <row r="751" customFormat="false" ht="15.75" hidden="false" customHeight="false" outlineLevel="0" collapsed="false">
      <c r="A751" s="2"/>
    </row>
    <row r="752" customFormat="false" ht="15.75" hidden="false" customHeight="false" outlineLevel="0" collapsed="false">
      <c r="A752" s="2"/>
    </row>
    <row r="753" customFormat="false" ht="15.75" hidden="false" customHeight="false" outlineLevel="0" collapsed="false">
      <c r="A753" s="2"/>
    </row>
    <row r="754" customFormat="false" ht="15.75" hidden="false" customHeight="false" outlineLevel="0" collapsed="false">
      <c r="A754" s="2"/>
    </row>
    <row r="755" customFormat="false" ht="15.75" hidden="false" customHeight="false" outlineLevel="0" collapsed="false">
      <c r="A755" s="2"/>
    </row>
    <row r="756" customFormat="false" ht="15.75" hidden="false" customHeight="false" outlineLevel="0" collapsed="false">
      <c r="A756" s="2"/>
    </row>
    <row r="757" customFormat="false" ht="15.75" hidden="false" customHeight="false" outlineLevel="0" collapsed="false">
      <c r="A757" s="2"/>
    </row>
    <row r="758" customFormat="false" ht="15.75" hidden="false" customHeight="false" outlineLevel="0" collapsed="false">
      <c r="A758" s="2"/>
    </row>
    <row r="759" customFormat="false" ht="15.75" hidden="false" customHeight="false" outlineLevel="0" collapsed="false">
      <c r="A759" s="2"/>
    </row>
    <row r="760" customFormat="false" ht="15.75" hidden="false" customHeight="false" outlineLevel="0" collapsed="false">
      <c r="A760" s="2"/>
    </row>
    <row r="761" customFormat="false" ht="15.75" hidden="false" customHeight="false" outlineLevel="0" collapsed="false">
      <c r="A761" s="2"/>
    </row>
    <row r="762" customFormat="false" ht="15.75" hidden="false" customHeight="false" outlineLevel="0" collapsed="false">
      <c r="A762" s="2"/>
    </row>
    <row r="763" customFormat="false" ht="15.75" hidden="false" customHeight="false" outlineLevel="0" collapsed="false">
      <c r="A763" s="2"/>
    </row>
    <row r="764" customFormat="false" ht="15.75" hidden="false" customHeight="false" outlineLevel="0" collapsed="false">
      <c r="A764" s="2"/>
    </row>
    <row r="765" customFormat="false" ht="15.75" hidden="false" customHeight="false" outlineLevel="0" collapsed="false">
      <c r="A765" s="2"/>
    </row>
    <row r="766" customFormat="false" ht="15.75" hidden="false" customHeight="false" outlineLevel="0" collapsed="false">
      <c r="A766" s="2"/>
    </row>
    <row r="767" customFormat="false" ht="15.75" hidden="false" customHeight="false" outlineLevel="0" collapsed="false">
      <c r="A767" s="2"/>
    </row>
    <row r="768" customFormat="false" ht="15.75" hidden="false" customHeight="false" outlineLevel="0" collapsed="false">
      <c r="A768" s="2"/>
    </row>
    <row r="769" customFormat="false" ht="15.75" hidden="false" customHeight="false" outlineLevel="0" collapsed="false">
      <c r="A769" s="2"/>
    </row>
    <row r="770" customFormat="false" ht="15.75" hidden="false" customHeight="false" outlineLevel="0" collapsed="false">
      <c r="A770" s="2"/>
    </row>
    <row r="771" customFormat="false" ht="15.75" hidden="false" customHeight="false" outlineLevel="0" collapsed="false">
      <c r="A771" s="2"/>
    </row>
    <row r="772" customFormat="false" ht="15.75" hidden="false" customHeight="false" outlineLevel="0" collapsed="false">
      <c r="A772" s="2"/>
    </row>
    <row r="773" customFormat="false" ht="15.75" hidden="false" customHeight="false" outlineLevel="0" collapsed="false">
      <c r="A773" s="2"/>
    </row>
    <row r="774" customFormat="false" ht="15.75" hidden="false" customHeight="false" outlineLevel="0" collapsed="false">
      <c r="A774" s="2"/>
    </row>
    <row r="775" customFormat="false" ht="15.75" hidden="false" customHeight="false" outlineLevel="0" collapsed="false">
      <c r="A775" s="2"/>
    </row>
    <row r="776" customFormat="false" ht="15.75" hidden="false" customHeight="false" outlineLevel="0" collapsed="false">
      <c r="A776" s="2"/>
    </row>
    <row r="777" customFormat="false" ht="15.75" hidden="false" customHeight="false" outlineLevel="0" collapsed="false">
      <c r="A777" s="2"/>
    </row>
    <row r="778" customFormat="false" ht="15.75" hidden="false" customHeight="false" outlineLevel="0" collapsed="false">
      <c r="A778" s="2"/>
    </row>
    <row r="779" customFormat="false" ht="15.75" hidden="false" customHeight="false" outlineLevel="0" collapsed="false">
      <c r="A779" s="2"/>
    </row>
    <row r="780" customFormat="false" ht="15.75" hidden="false" customHeight="false" outlineLevel="0" collapsed="false">
      <c r="A780" s="2"/>
    </row>
    <row r="781" customFormat="false" ht="15.75" hidden="false" customHeight="false" outlineLevel="0" collapsed="false">
      <c r="A781" s="2"/>
    </row>
    <row r="782" customFormat="false" ht="15.75" hidden="false" customHeight="false" outlineLevel="0" collapsed="false">
      <c r="A782" s="2"/>
    </row>
    <row r="783" customFormat="false" ht="15.75" hidden="false" customHeight="false" outlineLevel="0" collapsed="false">
      <c r="A783" s="2"/>
    </row>
    <row r="784" customFormat="false" ht="15.75" hidden="false" customHeight="false" outlineLevel="0" collapsed="false">
      <c r="A784" s="2"/>
    </row>
    <row r="785" customFormat="false" ht="15.75" hidden="false" customHeight="false" outlineLevel="0" collapsed="false">
      <c r="A785" s="2"/>
    </row>
    <row r="786" customFormat="false" ht="15.75" hidden="false" customHeight="false" outlineLevel="0" collapsed="false">
      <c r="A786" s="2"/>
    </row>
    <row r="787" customFormat="false" ht="15.75" hidden="false" customHeight="false" outlineLevel="0" collapsed="false">
      <c r="A787" s="2"/>
    </row>
    <row r="788" customFormat="false" ht="15.75" hidden="false" customHeight="false" outlineLevel="0" collapsed="false">
      <c r="A788" s="2"/>
    </row>
    <row r="789" customFormat="false" ht="15.75" hidden="false" customHeight="false" outlineLevel="0" collapsed="false">
      <c r="A789" s="2"/>
    </row>
    <row r="790" customFormat="false" ht="15.75" hidden="false" customHeight="false" outlineLevel="0" collapsed="false">
      <c r="A790" s="2"/>
    </row>
    <row r="791" customFormat="false" ht="15.75" hidden="false" customHeight="false" outlineLevel="0" collapsed="false">
      <c r="A791" s="2"/>
    </row>
    <row r="792" customFormat="false" ht="15.75" hidden="false" customHeight="false" outlineLevel="0" collapsed="false">
      <c r="A792" s="2"/>
    </row>
    <row r="793" customFormat="false" ht="15.75" hidden="false" customHeight="false" outlineLevel="0" collapsed="false">
      <c r="A793" s="2"/>
    </row>
    <row r="794" customFormat="false" ht="15.75" hidden="false" customHeight="false" outlineLevel="0" collapsed="false">
      <c r="A794" s="2"/>
    </row>
    <row r="795" customFormat="false" ht="15.75" hidden="false" customHeight="false" outlineLevel="0" collapsed="false">
      <c r="A795" s="2"/>
    </row>
    <row r="796" customFormat="false" ht="15.75" hidden="false" customHeight="false" outlineLevel="0" collapsed="false">
      <c r="A796" s="2"/>
    </row>
    <row r="797" customFormat="false" ht="15.75" hidden="false" customHeight="false" outlineLevel="0" collapsed="false">
      <c r="A797" s="2"/>
    </row>
    <row r="798" customFormat="false" ht="15.75" hidden="false" customHeight="false" outlineLevel="0" collapsed="false">
      <c r="A798" s="2"/>
    </row>
    <row r="799" customFormat="false" ht="15.75" hidden="false" customHeight="false" outlineLevel="0" collapsed="false">
      <c r="A799" s="2"/>
    </row>
    <row r="800" customFormat="false" ht="15.75" hidden="false" customHeight="false" outlineLevel="0" collapsed="false">
      <c r="A800" s="2"/>
    </row>
    <row r="801" customFormat="false" ht="15.75" hidden="false" customHeight="false" outlineLevel="0" collapsed="false">
      <c r="A801" s="2"/>
    </row>
    <row r="802" customFormat="false" ht="15.75" hidden="false" customHeight="false" outlineLevel="0" collapsed="false">
      <c r="A802" s="2"/>
    </row>
    <row r="803" customFormat="false" ht="15.75" hidden="false" customHeight="false" outlineLevel="0" collapsed="false">
      <c r="A803" s="2"/>
    </row>
    <row r="804" customFormat="false" ht="15.75" hidden="false" customHeight="false" outlineLevel="0" collapsed="false">
      <c r="A804" s="2"/>
    </row>
    <row r="805" customFormat="false" ht="15.75" hidden="false" customHeight="false" outlineLevel="0" collapsed="false">
      <c r="A805" s="2"/>
    </row>
    <row r="806" customFormat="false" ht="15.75" hidden="false" customHeight="false" outlineLevel="0" collapsed="false">
      <c r="A806" s="2"/>
    </row>
    <row r="807" customFormat="false" ht="15.75" hidden="false" customHeight="false" outlineLevel="0" collapsed="false">
      <c r="A807" s="2"/>
    </row>
    <row r="808" customFormat="false" ht="15.75" hidden="false" customHeight="false" outlineLevel="0" collapsed="false">
      <c r="A808" s="2"/>
    </row>
    <row r="809" customFormat="false" ht="15.75" hidden="false" customHeight="false" outlineLevel="0" collapsed="false">
      <c r="A809" s="2"/>
    </row>
    <row r="810" customFormat="false" ht="15.75" hidden="false" customHeight="false" outlineLevel="0" collapsed="false">
      <c r="A810" s="2"/>
    </row>
    <row r="811" customFormat="false" ht="15.75" hidden="false" customHeight="false" outlineLevel="0" collapsed="false">
      <c r="A811" s="2"/>
    </row>
    <row r="812" customFormat="false" ht="15.75" hidden="false" customHeight="false" outlineLevel="0" collapsed="false">
      <c r="A812" s="2"/>
    </row>
    <row r="813" customFormat="false" ht="15.75" hidden="false" customHeight="false" outlineLevel="0" collapsed="false">
      <c r="A813" s="2"/>
    </row>
    <row r="814" customFormat="false" ht="15.75" hidden="false" customHeight="false" outlineLevel="0" collapsed="false">
      <c r="A814" s="2"/>
    </row>
    <row r="815" customFormat="false" ht="15.75" hidden="false" customHeight="false" outlineLevel="0" collapsed="false">
      <c r="A815" s="2"/>
    </row>
    <row r="816" customFormat="false" ht="15.75" hidden="false" customHeight="false" outlineLevel="0" collapsed="false">
      <c r="A816" s="2"/>
    </row>
    <row r="817" customFormat="false" ht="15.75" hidden="false" customHeight="false" outlineLevel="0" collapsed="false">
      <c r="A817" s="2"/>
    </row>
    <row r="818" customFormat="false" ht="15.75" hidden="false" customHeight="false" outlineLevel="0" collapsed="false">
      <c r="A818" s="2"/>
    </row>
    <row r="819" customFormat="false" ht="15.75" hidden="false" customHeight="false" outlineLevel="0" collapsed="false">
      <c r="A819" s="2"/>
    </row>
    <row r="820" customFormat="false" ht="15.75" hidden="false" customHeight="false" outlineLevel="0" collapsed="false">
      <c r="A820" s="2"/>
    </row>
    <row r="821" customFormat="false" ht="15.75" hidden="false" customHeight="false" outlineLevel="0" collapsed="false">
      <c r="A821" s="2"/>
    </row>
    <row r="822" customFormat="false" ht="15.75" hidden="false" customHeight="false" outlineLevel="0" collapsed="false">
      <c r="A822" s="2"/>
    </row>
    <row r="823" customFormat="false" ht="15.75" hidden="false" customHeight="false" outlineLevel="0" collapsed="false">
      <c r="A823" s="2"/>
    </row>
    <row r="824" customFormat="false" ht="15.75" hidden="false" customHeight="false" outlineLevel="0" collapsed="false">
      <c r="A824" s="2"/>
    </row>
    <row r="825" customFormat="false" ht="15.75" hidden="false" customHeight="false" outlineLevel="0" collapsed="false">
      <c r="A825" s="2"/>
    </row>
    <row r="826" customFormat="false" ht="15.75" hidden="false" customHeight="false" outlineLevel="0" collapsed="false">
      <c r="A826" s="2"/>
    </row>
    <row r="827" customFormat="false" ht="15.75" hidden="false" customHeight="false" outlineLevel="0" collapsed="false">
      <c r="A827" s="2"/>
    </row>
    <row r="828" customFormat="false" ht="15.75" hidden="false" customHeight="false" outlineLevel="0" collapsed="false">
      <c r="A828" s="2"/>
    </row>
    <row r="829" customFormat="false" ht="15.75" hidden="false" customHeight="false" outlineLevel="0" collapsed="false">
      <c r="A829" s="2"/>
    </row>
    <row r="830" customFormat="false" ht="15.75" hidden="false" customHeight="false" outlineLevel="0" collapsed="false">
      <c r="A830" s="2"/>
    </row>
    <row r="831" customFormat="false" ht="15.75" hidden="false" customHeight="false" outlineLevel="0" collapsed="false">
      <c r="A831" s="2"/>
    </row>
    <row r="832" customFormat="false" ht="15.75" hidden="false" customHeight="false" outlineLevel="0" collapsed="false">
      <c r="A832" s="2"/>
    </row>
    <row r="833" customFormat="false" ht="15.75" hidden="false" customHeight="false" outlineLevel="0" collapsed="false">
      <c r="A833" s="2"/>
    </row>
    <row r="834" customFormat="false" ht="15.75" hidden="false" customHeight="false" outlineLevel="0" collapsed="false">
      <c r="A834" s="2"/>
    </row>
    <row r="835" customFormat="false" ht="15.75" hidden="false" customHeight="false" outlineLevel="0" collapsed="false">
      <c r="A835" s="2"/>
    </row>
    <row r="836" customFormat="false" ht="15.75" hidden="false" customHeight="false" outlineLevel="0" collapsed="false">
      <c r="A836" s="2"/>
    </row>
    <row r="837" customFormat="false" ht="15.75" hidden="false" customHeight="false" outlineLevel="0" collapsed="false">
      <c r="A837" s="2"/>
    </row>
    <row r="838" customFormat="false" ht="15.75" hidden="false" customHeight="false" outlineLevel="0" collapsed="false">
      <c r="A838" s="2"/>
    </row>
    <row r="839" customFormat="false" ht="15.75" hidden="false" customHeight="false" outlineLevel="0" collapsed="false">
      <c r="A839" s="2"/>
    </row>
    <row r="840" customFormat="false" ht="15.75" hidden="false" customHeight="false" outlineLevel="0" collapsed="false">
      <c r="A840" s="2"/>
    </row>
    <row r="841" customFormat="false" ht="15.75" hidden="false" customHeight="false" outlineLevel="0" collapsed="false">
      <c r="A841" s="2"/>
    </row>
    <row r="842" customFormat="false" ht="15.75" hidden="false" customHeight="false" outlineLevel="0" collapsed="false">
      <c r="A842" s="2"/>
    </row>
    <row r="843" customFormat="false" ht="15.75" hidden="false" customHeight="false" outlineLevel="0" collapsed="false">
      <c r="A843" s="2"/>
    </row>
    <row r="844" customFormat="false" ht="15.75" hidden="false" customHeight="false" outlineLevel="0" collapsed="false">
      <c r="A844" s="2"/>
    </row>
    <row r="845" customFormat="false" ht="15.75" hidden="false" customHeight="false" outlineLevel="0" collapsed="false">
      <c r="A845" s="2"/>
    </row>
    <row r="846" customFormat="false" ht="15.75" hidden="false" customHeight="false" outlineLevel="0" collapsed="false">
      <c r="A846" s="2"/>
    </row>
    <row r="847" customFormat="false" ht="15.75" hidden="false" customHeight="false" outlineLevel="0" collapsed="false">
      <c r="A847" s="2"/>
    </row>
    <row r="848" customFormat="false" ht="15.75" hidden="false" customHeight="false" outlineLevel="0" collapsed="false">
      <c r="A848" s="2"/>
    </row>
    <row r="849" customFormat="false" ht="15.75" hidden="false" customHeight="false" outlineLevel="0" collapsed="false">
      <c r="A849" s="2"/>
    </row>
    <row r="850" customFormat="false" ht="15.75" hidden="false" customHeight="false" outlineLevel="0" collapsed="false">
      <c r="A850" s="2"/>
    </row>
    <row r="851" customFormat="false" ht="15.75" hidden="false" customHeight="false" outlineLevel="0" collapsed="false">
      <c r="A851" s="2"/>
    </row>
    <row r="852" customFormat="false" ht="15.75" hidden="false" customHeight="false" outlineLevel="0" collapsed="false">
      <c r="A852" s="2"/>
    </row>
    <row r="853" customFormat="false" ht="15.75" hidden="false" customHeight="false" outlineLevel="0" collapsed="false">
      <c r="A853" s="2"/>
    </row>
    <row r="854" customFormat="false" ht="15.75" hidden="false" customHeight="false" outlineLevel="0" collapsed="false">
      <c r="A854" s="2"/>
    </row>
    <row r="855" customFormat="false" ht="15.75" hidden="false" customHeight="false" outlineLevel="0" collapsed="false">
      <c r="A855" s="2"/>
    </row>
    <row r="856" customFormat="false" ht="15.75" hidden="false" customHeight="false" outlineLevel="0" collapsed="false">
      <c r="A856" s="2"/>
    </row>
    <row r="857" customFormat="false" ht="15.75" hidden="false" customHeight="false" outlineLevel="0" collapsed="false">
      <c r="A857" s="2"/>
    </row>
    <row r="858" customFormat="false" ht="15.75" hidden="false" customHeight="false" outlineLevel="0" collapsed="false">
      <c r="A858" s="2"/>
    </row>
    <row r="859" customFormat="false" ht="15.75" hidden="false" customHeight="false" outlineLevel="0" collapsed="false">
      <c r="A859" s="2"/>
    </row>
    <row r="860" customFormat="false" ht="15.75" hidden="false" customHeight="false" outlineLevel="0" collapsed="false">
      <c r="A860" s="2"/>
    </row>
    <row r="861" customFormat="false" ht="15.75" hidden="false" customHeight="false" outlineLevel="0" collapsed="false">
      <c r="A861" s="2"/>
    </row>
    <row r="862" customFormat="false" ht="15.75" hidden="false" customHeight="false" outlineLevel="0" collapsed="false">
      <c r="A862" s="2"/>
    </row>
    <row r="863" customFormat="false" ht="15.75" hidden="false" customHeight="false" outlineLevel="0" collapsed="false">
      <c r="A863" s="2"/>
    </row>
    <row r="864" customFormat="false" ht="15.75" hidden="false" customHeight="false" outlineLevel="0" collapsed="false">
      <c r="A864" s="2"/>
    </row>
    <row r="865" customFormat="false" ht="15.75" hidden="false" customHeight="false" outlineLevel="0" collapsed="false">
      <c r="A865" s="2"/>
    </row>
    <row r="866" customFormat="false" ht="15.75" hidden="false" customHeight="false" outlineLevel="0" collapsed="false">
      <c r="A866" s="2"/>
    </row>
    <row r="867" customFormat="false" ht="15.75" hidden="false" customHeight="false" outlineLevel="0" collapsed="false">
      <c r="A867" s="2"/>
    </row>
    <row r="868" customFormat="false" ht="15.75" hidden="false" customHeight="false" outlineLevel="0" collapsed="false">
      <c r="A868" s="2"/>
    </row>
    <row r="869" customFormat="false" ht="15.75" hidden="false" customHeight="false" outlineLevel="0" collapsed="false">
      <c r="A869" s="2"/>
    </row>
    <row r="870" customFormat="false" ht="15.75" hidden="false" customHeight="false" outlineLevel="0" collapsed="false">
      <c r="A870" s="2"/>
    </row>
    <row r="871" customFormat="false" ht="15.75" hidden="false" customHeight="false" outlineLevel="0" collapsed="false">
      <c r="A871" s="2"/>
    </row>
    <row r="872" customFormat="false" ht="15.75" hidden="false" customHeight="false" outlineLevel="0" collapsed="false">
      <c r="A872" s="2"/>
    </row>
    <row r="873" customFormat="false" ht="15.75" hidden="false" customHeight="false" outlineLevel="0" collapsed="false">
      <c r="A873" s="2"/>
    </row>
    <row r="874" customFormat="false" ht="15.75" hidden="false" customHeight="false" outlineLevel="0" collapsed="false">
      <c r="A874" s="2"/>
    </row>
    <row r="875" customFormat="false" ht="15.75" hidden="false" customHeight="false" outlineLevel="0" collapsed="false">
      <c r="A875" s="2"/>
    </row>
    <row r="876" customFormat="false" ht="15.75" hidden="false" customHeight="false" outlineLevel="0" collapsed="false">
      <c r="A876" s="2"/>
    </row>
    <row r="877" customFormat="false" ht="15.75" hidden="false" customHeight="false" outlineLevel="0" collapsed="false">
      <c r="A877" s="2"/>
    </row>
    <row r="878" customFormat="false" ht="15.75" hidden="false" customHeight="false" outlineLevel="0" collapsed="false">
      <c r="A878" s="2"/>
    </row>
    <row r="879" customFormat="false" ht="15.75" hidden="false" customHeight="false" outlineLevel="0" collapsed="false">
      <c r="A879" s="2"/>
    </row>
    <row r="880" customFormat="false" ht="15.75" hidden="false" customHeight="false" outlineLevel="0" collapsed="false">
      <c r="A880" s="2"/>
    </row>
    <row r="881" customFormat="false" ht="15.75" hidden="false" customHeight="false" outlineLevel="0" collapsed="false">
      <c r="A881" s="2"/>
    </row>
    <row r="882" customFormat="false" ht="15.75" hidden="false" customHeight="false" outlineLevel="0" collapsed="false">
      <c r="A882" s="2"/>
    </row>
    <row r="883" customFormat="false" ht="15.75" hidden="false" customHeight="false" outlineLevel="0" collapsed="false">
      <c r="A883" s="2"/>
    </row>
    <row r="884" customFormat="false" ht="15.75" hidden="false" customHeight="false" outlineLevel="0" collapsed="false">
      <c r="A884" s="2"/>
    </row>
    <row r="885" customFormat="false" ht="15.75" hidden="false" customHeight="false" outlineLevel="0" collapsed="false">
      <c r="A885" s="2"/>
    </row>
    <row r="886" customFormat="false" ht="15.75" hidden="false" customHeight="false" outlineLevel="0" collapsed="false">
      <c r="A886" s="2"/>
    </row>
    <row r="887" customFormat="false" ht="15.75" hidden="false" customHeight="false" outlineLevel="0" collapsed="false">
      <c r="A887" s="2"/>
    </row>
    <row r="888" customFormat="false" ht="15.75" hidden="false" customHeight="false" outlineLevel="0" collapsed="false">
      <c r="A888" s="2"/>
    </row>
    <row r="889" customFormat="false" ht="15.75" hidden="false" customHeight="false" outlineLevel="0" collapsed="false">
      <c r="A889" s="2"/>
    </row>
    <row r="890" customFormat="false" ht="15.75" hidden="false" customHeight="false" outlineLevel="0" collapsed="false">
      <c r="A890" s="2"/>
    </row>
    <row r="891" customFormat="false" ht="15.75" hidden="false" customHeight="false" outlineLevel="0" collapsed="false">
      <c r="A891" s="2"/>
    </row>
    <row r="892" customFormat="false" ht="15.75" hidden="false" customHeight="false" outlineLevel="0" collapsed="false">
      <c r="A892" s="2"/>
    </row>
    <row r="893" customFormat="false" ht="15.75" hidden="false" customHeight="false" outlineLevel="0" collapsed="false">
      <c r="A893" s="2"/>
    </row>
    <row r="894" customFormat="false" ht="15.75" hidden="false" customHeight="false" outlineLevel="0" collapsed="false">
      <c r="A894" s="2"/>
    </row>
    <row r="895" customFormat="false" ht="15.75" hidden="false" customHeight="false" outlineLevel="0" collapsed="false">
      <c r="A895" s="2"/>
    </row>
    <row r="896" customFormat="false" ht="15.75" hidden="false" customHeight="false" outlineLevel="0" collapsed="false">
      <c r="A896" s="2"/>
    </row>
    <row r="897" customFormat="false" ht="15.75" hidden="false" customHeight="false" outlineLevel="0" collapsed="false">
      <c r="A897" s="2"/>
    </row>
    <row r="898" customFormat="false" ht="15.75" hidden="false" customHeight="false" outlineLevel="0" collapsed="false">
      <c r="A898" s="2"/>
    </row>
    <row r="899" customFormat="false" ht="15.75" hidden="false" customHeight="false" outlineLevel="0" collapsed="false">
      <c r="A899" s="2"/>
    </row>
    <row r="900" customFormat="false" ht="15.75" hidden="false" customHeight="false" outlineLevel="0" collapsed="false">
      <c r="A900" s="2"/>
    </row>
    <row r="901" customFormat="false" ht="15.75" hidden="false" customHeight="false" outlineLevel="0" collapsed="false">
      <c r="A901" s="2"/>
    </row>
    <row r="902" customFormat="false" ht="15.75" hidden="false" customHeight="false" outlineLevel="0" collapsed="false">
      <c r="A902" s="2"/>
    </row>
    <row r="903" customFormat="false" ht="15.75" hidden="false" customHeight="false" outlineLevel="0" collapsed="false">
      <c r="A903" s="2"/>
    </row>
    <row r="904" customFormat="false" ht="15.75" hidden="false" customHeight="false" outlineLevel="0" collapsed="false">
      <c r="A904" s="2"/>
    </row>
    <row r="905" customFormat="false" ht="15.75" hidden="false" customHeight="false" outlineLevel="0" collapsed="false">
      <c r="A905" s="2"/>
    </row>
    <row r="906" customFormat="false" ht="15.75" hidden="false" customHeight="false" outlineLevel="0" collapsed="false">
      <c r="A906" s="2"/>
    </row>
    <row r="907" customFormat="false" ht="15.75" hidden="false" customHeight="false" outlineLevel="0" collapsed="false">
      <c r="A907" s="2"/>
    </row>
    <row r="908" customFormat="false" ht="15.75" hidden="false" customHeight="false" outlineLevel="0" collapsed="false">
      <c r="A908" s="2"/>
    </row>
    <row r="909" customFormat="false" ht="15.75" hidden="false" customHeight="false" outlineLevel="0" collapsed="false">
      <c r="A909" s="2"/>
    </row>
    <row r="910" customFormat="false" ht="15.75" hidden="false" customHeight="false" outlineLevel="0" collapsed="false">
      <c r="A910" s="2"/>
    </row>
    <row r="911" customFormat="false" ht="15.75" hidden="false" customHeight="false" outlineLevel="0" collapsed="false">
      <c r="A911" s="2"/>
    </row>
    <row r="912" customFormat="false" ht="15.75" hidden="false" customHeight="false" outlineLevel="0" collapsed="false">
      <c r="A912" s="2"/>
    </row>
    <row r="913" customFormat="false" ht="15.75" hidden="false" customHeight="false" outlineLevel="0" collapsed="false">
      <c r="A913" s="2"/>
    </row>
    <row r="914" customFormat="false" ht="15.75" hidden="false" customHeight="false" outlineLevel="0" collapsed="false">
      <c r="A914" s="2"/>
    </row>
    <row r="915" customFormat="false" ht="15.75" hidden="false" customHeight="false" outlineLevel="0" collapsed="false">
      <c r="A915" s="2"/>
    </row>
    <row r="916" customFormat="false" ht="15.75" hidden="false" customHeight="false" outlineLevel="0" collapsed="false">
      <c r="A916" s="2"/>
    </row>
    <row r="917" customFormat="false" ht="15.75" hidden="false" customHeight="false" outlineLevel="0" collapsed="false">
      <c r="A917" s="2"/>
    </row>
    <row r="918" customFormat="false" ht="15.75" hidden="false" customHeight="false" outlineLevel="0" collapsed="false">
      <c r="A918" s="2"/>
    </row>
    <row r="919" customFormat="false" ht="15.75" hidden="false" customHeight="false" outlineLevel="0" collapsed="false">
      <c r="A919" s="2"/>
    </row>
    <row r="920" customFormat="false" ht="15.75" hidden="false" customHeight="false" outlineLevel="0" collapsed="false">
      <c r="A920" s="2"/>
    </row>
    <row r="921" customFormat="false" ht="15.75" hidden="false" customHeight="false" outlineLevel="0" collapsed="false">
      <c r="A921" s="2"/>
    </row>
    <row r="922" customFormat="false" ht="15.75" hidden="false" customHeight="false" outlineLevel="0" collapsed="false">
      <c r="A922" s="2"/>
    </row>
    <row r="923" customFormat="false" ht="15.75" hidden="false" customHeight="false" outlineLevel="0" collapsed="false">
      <c r="A923" s="2"/>
    </row>
    <row r="924" customFormat="false" ht="15.75" hidden="false" customHeight="false" outlineLevel="0" collapsed="false">
      <c r="A924" s="2"/>
    </row>
    <row r="925" customFormat="false" ht="15.75" hidden="false" customHeight="false" outlineLevel="0" collapsed="false">
      <c r="A925" s="2"/>
    </row>
    <row r="926" customFormat="false" ht="15.75" hidden="false" customHeight="false" outlineLevel="0" collapsed="false">
      <c r="A926" s="2"/>
    </row>
    <row r="927" customFormat="false" ht="15.75" hidden="false" customHeight="false" outlineLevel="0" collapsed="false">
      <c r="A927" s="2"/>
    </row>
    <row r="928" customFormat="false" ht="15.75" hidden="false" customHeight="false" outlineLevel="0" collapsed="false">
      <c r="A928" s="2"/>
    </row>
    <row r="929" customFormat="false" ht="15.75" hidden="false" customHeight="false" outlineLevel="0" collapsed="false">
      <c r="A929" s="2"/>
    </row>
    <row r="930" customFormat="false" ht="15.75" hidden="false" customHeight="false" outlineLevel="0" collapsed="false">
      <c r="A930" s="2"/>
    </row>
    <row r="931" customFormat="false" ht="15.75" hidden="false" customHeight="false" outlineLevel="0" collapsed="false">
      <c r="A931" s="2"/>
    </row>
    <row r="932" customFormat="false" ht="15.75" hidden="false" customHeight="false" outlineLevel="0" collapsed="false">
      <c r="A932" s="2"/>
    </row>
    <row r="933" customFormat="false" ht="15.75" hidden="false" customHeight="false" outlineLevel="0" collapsed="false">
      <c r="A933" s="2"/>
    </row>
    <row r="934" customFormat="false" ht="15.75" hidden="false" customHeight="false" outlineLevel="0" collapsed="false">
      <c r="A934" s="2"/>
    </row>
    <row r="935" customFormat="false" ht="15.75" hidden="false" customHeight="false" outlineLevel="0" collapsed="false">
      <c r="A935" s="2"/>
    </row>
    <row r="936" customFormat="false" ht="15.75" hidden="false" customHeight="false" outlineLevel="0" collapsed="false">
      <c r="A936" s="2"/>
    </row>
    <row r="937" customFormat="false" ht="15.75" hidden="false" customHeight="false" outlineLevel="0" collapsed="false">
      <c r="A937" s="2"/>
    </row>
    <row r="938" customFormat="false" ht="15.75" hidden="false" customHeight="false" outlineLevel="0" collapsed="false">
      <c r="A938" s="2"/>
    </row>
    <row r="939" customFormat="false" ht="15.75" hidden="false" customHeight="false" outlineLevel="0" collapsed="false">
      <c r="A939" s="2"/>
    </row>
    <row r="940" customFormat="false" ht="15.75" hidden="false" customHeight="false" outlineLevel="0" collapsed="false">
      <c r="A940" s="2"/>
    </row>
    <row r="941" customFormat="false" ht="15.75" hidden="false" customHeight="false" outlineLevel="0" collapsed="false">
      <c r="A941" s="2"/>
    </row>
    <row r="942" customFormat="false" ht="15.75" hidden="false" customHeight="false" outlineLevel="0" collapsed="false">
      <c r="A942" s="2"/>
    </row>
    <row r="943" customFormat="false" ht="15.75" hidden="false" customHeight="false" outlineLevel="0" collapsed="false">
      <c r="A943" s="2"/>
    </row>
    <row r="944" customFormat="false" ht="15.75" hidden="false" customHeight="false" outlineLevel="0" collapsed="false">
      <c r="A944" s="2"/>
    </row>
    <row r="945" customFormat="false" ht="15.75" hidden="false" customHeight="false" outlineLevel="0" collapsed="false">
      <c r="A945" s="2"/>
    </row>
    <row r="946" customFormat="false" ht="15.75" hidden="false" customHeight="false" outlineLevel="0" collapsed="false">
      <c r="A946" s="2"/>
    </row>
    <row r="947" customFormat="false" ht="15.75" hidden="false" customHeight="false" outlineLevel="0" collapsed="false">
      <c r="A947" s="2"/>
    </row>
    <row r="948" customFormat="false" ht="15.75" hidden="false" customHeight="false" outlineLevel="0" collapsed="false">
      <c r="A948" s="2"/>
    </row>
    <row r="949" customFormat="false" ht="15.75" hidden="false" customHeight="false" outlineLevel="0" collapsed="false">
      <c r="A949" s="2"/>
    </row>
    <row r="950" customFormat="false" ht="15.75" hidden="false" customHeight="false" outlineLevel="0" collapsed="false">
      <c r="A950" s="2"/>
    </row>
    <row r="951" customFormat="false" ht="15.75" hidden="false" customHeight="false" outlineLevel="0" collapsed="false">
      <c r="A951" s="2"/>
    </row>
    <row r="952" customFormat="false" ht="15.75" hidden="false" customHeight="false" outlineLevel="0" collapsed="false">
      <c r="A952" s="2"/>
    </row>
    <row r="953" customFormat="false" ht="15.75" hidden="false" customHeight="false" outlineLevel="0" collapsed="false">
      <c r="A953" s="2"/>
    </row>
    <row r="954" customFormat="false" ht="15.75" hidden="false" customHeight="false" outlineLevel="0" collapsed="false">
      <c r="A954" s="2"/>
    </row>
    <row r="955" customFormat="false" ht="15.75" hidden="false" customHeight="false" outlineLevel="0" collapsed="false">
      <c r="A955" s="2"/>
    </row>
    <row r="956" customFormat="false" ht="15.75" hidden="false" customHeight="false" outlineLevel="0" collapsed="false">
      <c r="A956" s="2"/>
    </row>
    <row r="957" customFormat="false" ht="15.75" hidden="false" customHeight="false" outlineLevel="0" collapsed="false">
      <c r="A957" s="2"/>
    </row>
    <row r="958" customFormat="false" ht="15.75" hidden="false" customHeight="false" outlineLevel="0" collapsed="false">
      <c r="A958" s="2"/>
    </row>
    <row r="959" customFormat="false" ht="15.75" hidden="false" customHeight="false" outlineLevel="0" collapsed="false">
      <c r="A959" s="2"/>
    </row>
    <row r="960" customFormat="false" ht="15.75" hidden="false" customHeight="false" outlineLevel="0" collapsed="false">
      <c r="A960" s="2"/>
    </row>
    <row r="961" customFormat="false" ht="15.75" hidden="false" customHeight="false" outlineLevel="0" collapsed="false">
      <c r="A961" s="2"/>
    </row>
    <row r="962" customFormat="false" ht="15.75" hidden="false" customHeight="false" outlineLevel="0" collapsed="false">
      <c r="A962" s="2"/>
    </row>
    <row r="963" customFormat="false" ht="15.75" hidden="false" customHeight="false" outlineLevel="0" collapsed="false">
      <c r="A963" s="2"/>
    </row>
    <row r="964" customFormat="false" ht="15.75" hidden="false" customHeight="false" outlineLevel="0" collapsed="false">
      <c r="A964" s="2"/>
    </row>
    <row r="965" customFormat="false" ht="15.75" hidden="false" customHeight="false" outlineLevel="0" collapsed="false">
      <c r="A965" s="2"/>
    </row>
    <row r="966" customFormat="false" ht="15.75" hidden="false" customHeight="false" outlineLevel="0" collapsed="false">
      <c r="A966" s="2"/>
    </row>
    <row r="967" customFormat="false" ht="15.75" hidden="false" customHeight="false" outlineLevel="0" collapsed="false">
      <c r="A967" s="2"/>
    </row>
    <row r="968" customFormat="false" ht="15.75" hidden="false" customHeight="false" outlineLevel="0" collapsed="false">
      <c r="A968" s="2"/>
    </row>
    <row r="969" customFormat="false" ht="15.75" hidden="false" customHeight="false" outlineLevel="0" collapsed="false">
      <c r="A969" s="2"/>
    </row>
    <row r="970" customFormat="false" ht="15.75" hidden="false" customHeight="false" outlineLevel="0" collapsed="false">
      <c r="A970" s="2"/>
    </row>
    <row r="971" customFormat="false" ht="15.75" hidden="false" customHeight="false" outlineLevel="0" collapsed="false">
      <c r="A971" s="2"/>
    </row>
    <row r="972" customFormat="false" ht="15.75" hidden="false" customHeight="false" outlineLevel="0" collapsed="false">
      <c r="A972" s="2"/>
    </row>
    <row r="973" customFormat="false" ht="15.75" hidden="false" customHeight="false" outlineLevel="0" collapsed="false">
      <c r="A973" s="2"/>
    </row>
    <row r="974" customFormat="false" ht="15.75" hidden="false" customHeight="false" outlineLevel="0" collapsed="false">
      <c r="A974" s="2"/>
    </row>
    <row r="975" customFormat="false" ht="15.75" hidden="false" customHeight="false" outlineLevel="0" collapsed="false">
      <c r="A975" s="2"/>
    </row>
    <row r="976" customFormat="false" ht="15.75" hidden="false" customHeight="false" outlineLevel="0" collapsed="false">
      <c r="A976" s="2"/>
    </row>
    <row r="977" customFormat="false" ht="15.75" hidden="false" customHeight="false" outlineLevel="0" collapsed="false">
      <c r="A977" s="2"/>
    </row>
    <row r="978" customFormat="false" ht="15.75" hidden="false" customHeight="false" outlineLevel="0" collapsed="false">
      <c r="A978" s="2"/>
    </row>
    <row r="979" customFormat="false" ht="15.75" hidden="false" customHeight="false" outlineLevel="0" collapsed="false">
      <c r="A979" s="2"/>
    </row>
    <row r="980" customFormat="false" ht="15.75" hidden="false" customHeight="false" outlineLevel="0" collapsed="false">
      <c r="A980" s="2"/>
    </row>
    <row r="981" customFormat="false" ht="15.75" hidden="false" customHeight="false" outlineLevel="0" collapsed="false">
      <c r="A981" s="2"/>
    </row>
    <row r="982" customFormat="false" ht="15.75" hidden="false" customHeight="false" outlineLevel="0" collapsed="false">
      <c r="A982" s="2"/>
    </row>
    <row r="983" customFormat="false" ht="15.75" hidden="false" customHeight="false" outlineLevel="0" collapsed="false">
      <c r="A983" s="2"/>
    </row>
    <row r="984" customFormat="false" ht="15.75" hidden="false" customHeight="false" outlineLevel="0" collapsed="false">
      <c r="A984" s="2"/>
    </row>
    <row r="985" customFormat="false" ht="15.75" hidden="false" customHeight="false" outlineLevel="0" collapsed="false">
      <c r="A985" s="2"/>
    </row>
    <row r="986" customFormat="false" ht="15.75" hidden="false" customHeight="false" outlineLevel="0" collapsed="false">
      <c r="A986" s="2"/>
    </row>
    <row r="987" customFormat="false" ht="15.75" hidden="false" customHeight="false" outlineLevel="0" collapsed="false">
      <c r="A987" s="2"/>
    </row>
    <row r="988" customFormat="false" ht="15.75" hidden="false" customHeight="false" outlineLevel="0" collapsed="false">
      <c r="A988" s="2"/>
    </row>
    <row r="989" customFormat="false" ht="15.75" hidden="false" customHeight="false" outlineLevel="0" collapsed="false">
      <c r="A989" s="2"/>
    </row>
    <row r="990" customFormat="false" ht="15.75" hidden="false" customHeight="false" outlineLevel="0" collapsed="false">
      <c r="A990" s="2"/>
    </row>
    <row r="991" customFormat="false" ht="15.75" hidden="false" customHeight="false" outlineLevel="0" collapsed="false">
      <c r="A991" s="2"/>
    </row>
    <row r="992" customFormat="false" ht="15.75" hidden="false" customHeight="false" outlineLevel="0" collapsed="false">
      <c r="A992" s="2"/>
    </row>
    <row r="993" customFormat="false" ht="15.75" hidden="false" customHeight="false" outlineLevel="0" collapsed="false">
      <c r="A993" s="2"/>
    </row>
    <row r="994" customFormat="false" ht="15.75" hidden="false" customHeight="false" outlineLevel="0" collapsed="false">
      <c r="A994" s="2"/>
    </row>
    <row r="995" customFormat="false" ht="15.75" hidden="false" customHeight="false" outlineLevel="0" collapsed="false">
      <c r="A995" s="2"/>
    </row>
    <row r="996" customFormat="false" ht="15.75" hidden="false" customHeight="false" outlineLevel="0" collapsed="false">
      <c r="A996" s="2"/>
    </row>
    <row r="997" customFormat="false" ht="15.75" hidden="false" customHeight="false" outlineLevel="0" collapsed="false">
      <c r="A997" s="2"/>
    </row>
    <row r="998" customFormat="false" ht="15.75" hidden="false" customHeight="false" outlineLevel="0" collapsed="false">
      <c r="A998" s="2"/>
    </row>
    <row r="999" customFormat="false" ht="15.75" hidden="false" customHeight="false" outlineLevel="0" collapsed="false">
      <c r="A999" s="2"/>
    </row>
    <row r="1000" customFormat="false" ht="15.75" hidden="false" customHeight="false" outlineLevel="0" collapsed="false">
      <c r="A1000" s="2"/>
    </row>
  </sheetData>
  <conditionalFormatting sqref="A2:A16">
    <cfRule type="expression" priority="2" aboveAverage="0" equalAverage="0" bottom="0" percent="0" rank="0" text="" dxfId="1">
      <formula>AND(NOT(regexmatch(to_text(A2), " - \d+\.\d%$")),regexmatch(to_text(A2), "%$"))</formula>
    </cfRule>
  </conditionalFormatting>
  <conditionalFormatting sqref="A1:A1000">
    <cfRule type="expression" priority="3" aboveAverage="0" equalAverage="0" bottom="0" percent="0" rank="0" text="" dxfId="0">
      <formula>NOT(regexmatch(to_text(A1), "\d+\.\d$|\d+\.\d%$"))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1" width="68.51"/>
    <col collapsed="false" customWidth="true" hidden="false" outlineLevel="0" max="2" min="2" style="1" width="16.12"/>
  </cols>
  <sheetData>
    <row r="1" customFormat="false" ht="15.75" hidden="false" customHeight="false" outlineLevel="0" collapsed="false">
      <c r="A1" s="2" t="s">
        <v>0</v>
      </c>
    </row>
    <row r="2" customFormat="false" ht="15.75" hidden="false" customHeight="false" outlineLevel="0" collapsed="false">
      <c r="A2" s="2" t="s">
        <v>457</v>
      </c>
      <c r="B2" s="2"/>
      <c r="C2" s="2"/>
    </row>
    <row r="3" customFormat="false" ht="15.75" hidden="false" customHeight="false" outlineLevel="0" collapsed="false">
      <c r="A3" s="2" t="s">
        <v>458</v>
      </c>
      <c r="B3" s="2"/>
      <c r="C3" s="2"/>
    </row>
    <row r="4" customFormat="false" ht="15.75" hidden="false" customHeight="false" outlineLevel="0" collapsed="false">
      <c r="A4" s="2" t="s">
        <v>459</v>
      </c>
      <c r="B4" s="2"/>
      <c r="C4" s="2"/>
    </row>
    <row r="5" customFormat="false" ht="15.75" hidden="false" customHeight="false" outlineLevel="0" collapsed="false">
      <c r="A5" s="2" t="s">
        <v>460</v>
      </c>
      <c r="B5" s="2"/>
      <c r="C5" s="2"/>
    </row>
    <row r="6" customFormat="false" ht="15.75" hidden="false" customHeight="false" outlineLevel="0" collapsed="false">
      <c r="A6" s="2" t="s">
        <v>461</v>
      </c>
      <c r="B6" s="2"/>
      <c r="C6" s="2"/>
    </row>
    <row r="7" customFormat="false" ht="15.75" hidden="false" customHeight="false" outlineLevel="0" collapsed="false">
      <c r="A7" s="2" t="s">
        <v>462</v>
      </c>
      <c r="B7" s="2"/>
      <c r="C7" s="2"/>
    </row>
    <row r="8" customFormat="false" ht="15.75" hidden="false" customHeight="false" outlineLevel="0" collapsed="false">
      <c r="A8" s="2" t="s">
        <v>463</v>
      </c>
      <c r="B8" s="2"/>
      <c r="C8" s="2"/>
    </row>
    <row r="9" customFormat="false" ht="15.75" hidden="false" customHeight="false" outlineLevel="0" collapsed="false">
      <c r="A9" s="2" t="s">
        <v>464</v>
      </c>
      <c r="B9" s="2"/>
      <c r="C9" s="2"/>
    </row>
    <row r="10" customFormat="false" ht="15.75" hidden="false" customHeight="false" outlineLevel="0" collapsed="false">
      <c r="A10" s="2" t="s">
        <v>465</v>
      </c>
      <c r="B10" s="2"/>
      <c r="C10" s="2"/>
    </row>
    <row r="11" customFormat="false" ht="15.75" hidden="false" customHeight="false" outlineLevel="0" collapsed="false">
      <c r="A11" s="2" t="s">
        <v>466</v>
      </c>
      <c r="B11" s="2"/>
      <c r="C11" s="2"/>
    </row>
    <row r="12" customFormat="false" ht="15.75" hidden="false" customHeight="false" outlineLevel="0" collapsed="false">
      <c r="A12" s="2" t="s">
        <v>467</v>
      </c>
      <c r="B12" s="2"/>
      <c r="C12" s="2"/>
    </row>
    <row r="13" customFormat="false" ht="15.75" hidden="false" customHeight="false" outlineLevel="0" collapsed="false">
      <c r="A13" s="2" t="s">
        <v>468</v>
      </c>
      <c r="B13" s="2"/>
      <c r="C13" s="2"/>
    </row>
    <row r="14" customFormat="false" ht="15.75" hidden="false" customHeight="false" outlineLevel="0" collapsed="false">
      <c r="A14" s="2" t="s">
        <v>187</v>
      </c>
      <c r="B14" s="2"/>
      <c r="C14" s="2"/>
    </row>
    <row r="15" customFormat="false" ht="15.75" hidden="false" customHeight="false" outlineLevel="0" collapsed="false">
      <c r="A15" s="2" t="s">
        <v>469</v>
      </c>
      <c r="B15" s="2"/>
      <c r="C15" s="2"/>
    </row>
    <row r="16" customFormat="false" ht="15.75" hidden="false" customHeight="false" outlineLevel="0" collapsed="false">
      <c r="A16" s="2" t="s">
        <v>470</v>
      </c>
      <c r="B16" s="2"/>
      <c r="C16" s="2"/>
    </row>
    <row r="17" customFormat="false" ht="15.75" hidden="false" customHeight="false" outlineLevel="0" collapsed="false">
      <c r="A17" s="2" t="s">
        <v>471</v>
      </c>
    </row>
    <row r="18" customFormat="false" ht="15.75" hidden="false" customHeight="false" outlineLevel="0" collapsed="false">
      <c r="A18" s="2" t="s">
        <v>472</v>
      </c>
      <c r="B18" s="2"/>
    </row>
    <row r="19" customFormat="false" ht="15.75" hidden="false" customHeight="false" outlineLevel="0" collapsed="false">
      <c r="A19" s="2" t="s">
        <v>473</v>
      </c>
      <c r="B19" s="2"/>
    </row>
    <row r="20" customFormat="false" ht="15.75" hidden="false" customHeight="false" outlineLevel="0" collapsed="false">
      <c r="A20" s="2" t="s">
        <v>474</v>
      </c>
      <c r="B20" s="2"/>
    </row>
    <row r="21" customFormat="false" ht="15.75" hidden="false" customHeight="false" outlineLevel="0" collapsed="false">
      <c r="A21" s="2" t="s">
        <v>475</v>
      </c>
      <c r="B21" s="2"/>
    </row>
    <row r="22" customFormat="false" ht="15.75" hidden="false" customHeight="false" outlineLevel="0" collapsed="false">
      <c r="A22" s="2" t="s">
        <v>476</v>
      </c>
      <c r="B22" s="2"/>
    </row>
    <row r="23" customFormat="false" ht="15.75" hidden="false" customHeight="false" outlineLevel="0" collapsed="false">
      <c r="A23" s="2" t="s">
        <v>477</v>
      </c>
      <c r="B23" s="2"/>
    </row>
    <row r="24" customFormat="false" ht="15.75" hidden="false" customHeight="false" outlineLevel="0" collapsed="false">
      <c r="A24" s="2" t="s">
        <v>23</v>
      </c>
      <c r="B24" s="2"/>
    </row>
    <row r="25" customFormat="false" ht="15.75" hidden="false" customHeight="false" outlineLevel="0" collapsed="false">
      <c r="A25" s="2" t="s">
        <v>478</v>
      </c>
      <c r="B25" s="2"/>
    </row>
    <row r="26" customFormat="false" ht="15.75" hidden="false" customHeight="false" outlineLevel="0" collapsed="false">
      <c r="A26" s="2" t="s">
        <v>479</v>
      </c>
      <c r="B26" s="2"/>
    </row>
    <row r="27" customFormat="false" ht="15.75" hidden="false" customHeight="false" outlineLevel="0" collapsed="false">
      <c r="A27" s="2" t="s">
        <v>26</v>
      </c>
      <c r="B27" s="2"/>
    </row>
    <row r="28" customFormat="false" ht="15.75" hidden="false" customHeight="false" outlineLevel="0" collapsed="false">
      <c r="A28" s="2" t="s">
        <v>480</v>
      </c>
      <c r="B28" s="2"/>
    </row>
    <row r="29" customFormat="false" ht="15.75" hidden="false" customHeight="false" outlineLevel="0" collapsed="false">
      <c r="A29" s="2" t="s">
        <v>481</v>
      </c>
      <c r="B29" s="2"/>
    </row>
    <row r="30" customFormat="false" ht="15.75" hidden="false" customHeight="false" outlineLevel="0" collapsed="false">
      <c r="A30" s="2" t="s">
        <v>29</v>
      </c>
      <c r="B30" s="2"/>
    </row>
    <row r="31" customFormat="false" ht="15.75" hidden="false" customHeight="false" outlineLevel="0" collapsed="false">
      <c r="A31" s="2" t="s">
        <v>482</v>
      </c>
      <c r="B31" s="2"/>
    </row>
    <row r="32" customFormat="false" ht="15.75" hidden="false" customHeight="false" outlineLevel="0" collapsed="false">
      <c r="A32" s="2" t="s">
        <v>483</v>
      </c>
      <c r="B32" s="2"/>
    </row>
    <row r="33" customFormat="false" ht="15.75" hidden="false" customHeight="false" outlineLevel="0" collapsed="false">
      <c r="A33" s="2" t="s">
        <v>484</v>
      </c>
      <c r="B33" s="2"/>
    </row>
    <row r="34" customFormat="false" ht="15.75" hidden="false" customHeight="false" outlineLevel="0" collapsed="false">
      <c r="A34" s="2" t="s">
        <v>485</v>
      </c>
      <c r="B34" s="2"/>
    </row>
    <row r="35" customFormat="false" ht="15.75" hidden="false" customHeight="false" outlineLevel="0" collapsed="false">
      <c r="A35" s="2" t="s">
        <v>486</v>
      </c>
      <c r="B35" s="2"/>
    </row>
    <row r="36" customFormat="false" ht="15.75" hidden="false" customHeight="false" outlineLevel="0" collapsed="false">
      <c r="A36" s="2" t="s">
        <v>35</v>
      </c>
      <c r="B36" s="2"/>
    </row>
    <row r="37" customFormat="false" ht="15.75" hidden="false" customHeight="false" outlineLevel="0" collapsed="false">
      <c r="A37" s="2" t="s">
        <v>487</v>
      </c>
      <c r="B37" s="2"/>
    </row>
    <row r="38" customFormat="false" ht="15.75" hidden="false" customHeight="false" outlineLevel="0" collapsed="false">
      <c r="A38" s="2" t="s">
        <v>488</v>
      </c>
      <c r="B38" s="2"/>
    </row>
    <row r="39" customFormat="false" ht="15.75" hidden="false" customHeight="false" outlineLevel="0" collapsed="false">
      <c r="A39" s="2" t="s">
        <v>489</v>
      </c>
      <c r="B39" s="2"/>
    </row>
    <row r="40" customFormat="false" ht="15.75" hidden="false" customHeight="false" outlineLevel="0" collapsed="false">
      <c r="A40" s="2" t="s">
        <v>490</v>
      </c>
      <c r="B40" s="2"/>
    </row>
    <row r="41" customFormat="false" ht="15.75" hidden="false" customHeight="false" outlineLevel="0" collapsed="false">
      <c r="A41" s="2" t="s">
        <v>491</v>
      </c>
      <c r="B41" s="2"/>
    </row>
    <row r="42" customFormat="false" ht="15.75" hidden="false" customHeight="false" outlineLevel="0" collapsed="false">
      <c r="A42" s="2" t="s">
        <v>492</v>
      </c>
      <c r="B42" s="2"/>
    </row>
    <row r="43" customFormat="false" ht="15.75" hidden="false" customHeight="false" outlineLevel="0" collapsed="false">
      <c r="A43" s="2" t="s">
        <v>493</v>
      </c>
      <c r="B43" s="2"/>
    </row>
    <row r="44" customFormat="false" ht="15.75" hidden="false" customHeight="false" outlineLevel="0" collapsed="false">
      <c r="A44" s="2" t="s">
        <v>494</v>
      </c>
      <c r="B44" s="2"/>
    </row>
    <row r="45" customFormat="false" ht="15.75" hidden="false" customHeight="false" outlineLevel="0" collapsed="false">
      <c r="A45" s="2" t="s">
        <v>495</v>
      </c>
      <c r="B45" s="2"/>
    </row>
    <row r="46" customFormat="false" ht="15.75" hidden="false" customHeight="false" outlineLevel="0" collapsed="false">
      <c r="A46" s="2" t="s">
        <v>496</v>
      </c>
      <c r="B46" s="2"/>
    </row>
    <row r="47" customFormat="false" ht="15.75" hidden="false" customHeight="false" outlineLevel="0" collapsed="false">
      <c r="A47" s="2" t="s">
        <v>497</v>
      </c>
      <c r="B47" s="2"/>
    </row>
    <row r="48" customFormat="false" ht="15.75" hidden="false" customHeight="false" outlineLevel="0" collapsed="false">
      <c r="A48" s="2" t="s">
        <v>23</v>
      </c>
      <c r="B48" s="2"/>
    </row>
    <row r="49" customFormat="false" ht="15.75" hidden="false" customHeight="false" outlineLevel="0" collapsed="false">
      <c r="A49" s="2" t="s">
        <v>498</v>
      </c>
      <c r="B49" s="2"/>
    </row>
    <row r="50" customFormat="false" ht="15.75" hidden="false" customHeight="false" outlineLevel="0" collapsed="false">
      <c r="A50" s="2" t="s">
        <v>499</v>
      </c>
      <c r="B50" s="2"/>
    </row>
    <row r="51" customFormat="false" ht="15.75" hidden="false" customHeight="false" outlineLevel="0" collapsed="false">
      <c r="A51" s="2" t="s">
        <v>500</v>
      </c>
      <c r="B51" s="2"/>
    </row>
    <row r="52" customFormat="false" ht="15.75" hidden="false" customHeight="false" outlineLevel="0" collapsed="false">
      <c r="A52" s="2" t="s">
        <v>501</v>
      </c>
      <c r="B52" s="2"/>
    </row>
    <row r="53" customFormat="false" ht="15.75" hidden="false" customHeight="false" outlineLevel="0" collapsed="false">
      <c r="A53" s="2" t="s">
        <v>502</v>
      </c>
      <c r="B53" s="2"/>
    </row>
    <row r="54" customFormat="false" ht="15.75" hidden="false" customHeight="false" outlineLevel="0" collapsed="false">
      <c r="A54" s="2" t="s">
        <v>503</v>
      </c>
      <c r="B54" s="2"/>
    </row>
    <row r="55" customFormat="false" ht="15.75" hidden="false" customHeight="false" outlineLevel="0" collapsed="false">
      <c r="A55" s="2" t="s">
        <v>504</v>
      </c>
      <c r="B55" s="2"/>
    </row>
    <row r="56" customFormat="false" ht="15.75" hidden="false" customHeight="false" outlineLevel="0" collapsed="false">
      <c r="A56" s="2" t="s">
        <v>29</v>
      </c>
      <c r="B56" s="2"/>
    </row>
    <row r="57" customFormat="false" ht="15.75" hidden="false" customHeight="false" outlineLevel="0" collapsed="false">
      <c r="A57" s="2" t="s">
        <v>505</v>
      </c>
      <c r="B57" s="2"/>
    </row>
    <row r="58" customFormat="false" ht="15.75" hidden="false" customHeight="false" outlineLevel="0" collapsed="false">
      <c r="A58" s="2" t="s">
        <v>506</v>
      </c>
      <c r="B58" s="2"/>
    </row>
    <row r="59" customFormat="false" ht="15.75" hidden="false" customHeight="false" outlineLevel="0" collapsed="false">
      <c r="A59" s="2" t="s">
        <v>507</v>
      </c>
      <c r="B59" s="2"/>
    </row>
    <row r="60" customFormat="false" ht="15.75" hidden="false" customHeight="false" outlineLevel="0" collapsed="false">
      <c r="A60" s="2" t="s">
        <v>508</v>
      </c>
      <c r="B60" s="2"/>
    </row>
    <row r="61" customFormat="false" ht="15.75" hidden="false" customHeight="false" outlineLevel="0" collapsed="false">
      <c r="A61" s="2" t="s">
        <v>35</v>
      </c>
      <c r="B61" s="2"/>
    </row>
    <row r="62" customFormat="false" ht="15.75" hidden="false" customHeight="false" outlineLevel="0" collapsed="false">
      <c r="A62" s="2" t="s">
        <v>509</v>
      </c>
      <c r="B62" s="2"/>
    </row>
    <row r="63" customFormat="false" ht="15.75" hidden="false" customHeight="false" outlineLevel="0" collapsed="false">
      <c r="A63" s="2" t="s">
        <v>510</v>
      </c>
      <c r="B63" s="2"/>
    </row>
    <row r="64" customFormat="false" ht="15.75" hidden="false" customHeight="false" outlineLevel="0" collapsed="false">
      <c r="A64" s="2" t="s">
        <v>511</v>
      </c>
      <c r="B64" s="2"/>
    </row>
    <row r="65" customFormat="false" ht="15.75" hidden="false" customHeight="false" outlineLevel="0" collapsed="false">
      <c r="A65" s="2" t="s">
        <v>512</v>
      </c>
      <c r="B65" s="2"/>
    </row>
    <row r="66" customFormat="false" ht="15.75" hidden="false" customHeight="false" outlineLevel="0" collapsed="false">
      <c r="A66" s="2"/>
    </row>
    <row r="67" customFormat="false" ht="15.75" hidden="false" customHeight="false" outlineLevel="0" collapsed="false">
      <c r="A67" s="2"/>
    </row>
    <row r="68" customFormat="false" ht="15.75" hidden="false" customHeight="false" outlineLevel="0" collapsed="false">
      <c r="A68" s="2"/>
    </row>
    <row r="69" customFormat="false" ht="15.75" hidden="false" customHeight="false" outlineLevel="0" collapsed="false">
      <c r="A69" s="2"/>
    </row>
    <row r="70" customFormat="false" ht="15.75" hidden="false" customHeight="false" outlineLevel="0" collapsed="false">
      <c r="A70" s="2"/>
    </row>
    <row r="71" customFormat="false" ht="15.75" hidden="false" customHeight="false" outlineLevel="0" collapsed="false">
      <c r="A71" s="2"/>
    </row>
    <row r="72" customFormat="false" ht="15.75" hidden="false" customHeight="false" outlineLevel="0" collapsed="false">
      <c r="A72" s="2"/>
    </row>
    <row r="73" customFormat="false" ht="15.75" hidden="false" customHeight="false" outlineLevel="0" collapsed="false">
      <c r="A73" s="2"/>
    </row>
    <row r="74" customFormat="false" ht="15.75" hidden="false" customHeight="false" outlineLevel="0" collapsed="false">
      <c r="A74" s="2"/>
    </row>
    <row r="75" customFormat="false" ht="15.75" hidden="false" customHeight="false" outlineLevel="0" collapsed="false">
      <c r="A75" s="2"/>
    </row>
    <row r="76" customFormat="false" ht="15.75" hidden="false" customHeight="false" outlineLevel="0" collapsed="false">
      <c r="A76" s="2"/>
    </row>
    <row r="77" customFormat="false" ht="15.75" hidden="false" customHeight="false" outlineLevel="0" collapsed="false">
      <c r="A77" s="2"/>
    </row>
    <row r="78" customFormat="false" ht="15.75" hidden="false" customHeight="false" outlineLevel="0" collapsed="false">
      <c r="A78" s="2"/>
    </row>
    <row r="79" customFormat="false" ht="15.75" hidden="false" customHeight="false" outlineLevel="0" collapsed="false">
      <c r="A79" s="2"/>
    </row>
    <row r="80" customFormat="false" ht="15.75" hidden="false" customHeight="false" outlineLevel="0" collapsed="false">
      <c r="A80" s="2"/>
    </row>
    <row r="81" customFormat="false" ht="15.75" hidden="false" customHeight="false" outlineLevel="0" collapsed="false">
      <c r="A81" s="2"/>
    </row>
    <row r="82" customFormat="false" ht="15.75" hidden="false" customHeight="false" outlineLevel="0" collapsed="false">
      <c r="A82" s="2"/>
    </row>
    <row r="83" customFormat="false" ht="15.75" hidden="false" customHeight="false" outlineLevel="0" collapsed="false">
      <c r="A83" s="2"/>
    </row>
    <row r="84" customFormat="false" ht="15.75" hidden="false" customHeight="false" outlineLevel="0" collapsed="false">
      <c r="A84" s="2"/>
    </row>
    <row r="85" customFormat="false" ht="15.75" hidden="false" customHeight="false" outlineLevel="0" collapsed="false">
      <c r="A85" s="2"/>
    </row>
    <row r="86" customFormat="false" ht="15.75" hidden="false" customHeight="false" outlineLevel="0" collapsed="false">
      <c r="A86" s="2"/>
    </row>
    <row r="87" customFormat="false" ht="15.75" hidden="false" customHeight="false" outlineLevel="0" collapsed="false">
      <c r="A87" s="2"/>
    </row>
    <row r="88" customFormat="false" ht="15.75" hidden="false" customHeight="false" outlineLevel="0" collapsed="false">
      <c r="A88" s="2"/>
    </row>
    <row r="89" customFormat="false" ht="15.75" hidden="false" customHeight="false" outlineLevel="0" collapsed="false">
      <c r="A89" s="2"/>
    </row>
    <row r="90" customFormat="false" ht="15.75" hidden="false" customHeight="false" outlineLevel="0" collapsed="false">
      <c r="A90" s="2"/>
    </row>
    <row r="91" customFormat="false" ht="15.75" hidden="false" customHeight="false" outlineLevel="0" collapsed="false">
      <c r="A91" s="2"/>
    </row>
    <row r="92" customFormat="false" ht="15.75" hidden="false" customHeight="false" outlineLevel="0" collapsed="false">
      <c r="A92" s="2"/>
    </row>
    <row r="93" customFormat="false" ht="15.75" hidden="false" customHeight="false" outlineLevel="0" collapsed="false">
      <c r="A93" s="2"/>
    </row>
    <row r="94" customFormat="false" ht="15.75" hidden="false" customHeight="false" outlineLevel="0" collapsed="false">
      <c r="A94" s="2"/>
    </row>
    <row r="95" customFormat="false" ht="15.75" hidden="false" customHeight="false" outlineLevel="0" collapsed="false">
      <c r="A95" s="2"/>
    </row>
    <row r="96" customFormat="false" ht="15.75" hidden="false" customHeight="false" outlineLevel="0" collapsed="false">
      <c r="A96" s="2"/>
    </row>
    <row r="97" customFormat="false" ht="15.75" hidden="false" customHeight="false" outlineLevel="0" collapsed="false">
      <c r="A97" s="2"/>
    </row>
    <row r="98" customFormat="false" ht="15.75" hidden="false" customHeight="false" outlineLevel="0" collapsed="false">
      <c r="A98" s="2"/>
    </row>
    <row r="99" customFormat="false" ht="15.75" hidden="false" customHeight="false" outlineLevel="0" collapsed="false">
      <c r="A99" s="2"/>
    </row>
    <row r="100" customFormat="false" ht="15.75" hidden="false" customHeight="false" outlineLevel="0" collapsed="false">
      <c r="A100" s="2"/>
    </row>
    <row r="101" customFormat="false" ht="15.75" hidden="false" customHeight="false" outlineLevel="0" collapsed="false">
      <c r="A101" s="2"/>
    </row>
    <row r="102" customFormat="false" ht="15.75" hidden="false" customHeight="false" outlineLevel="0" collapsed="false">
      <c r="A102" s="2"/>
    </row>
    <row r="103" customFormat="false" ht="15.75" hidden="false" customHeight="false" outlineLevel="0" collapsed="false">
      <c r="A103" s="2"/>
    </row>
    <row r="104" customFormat="false" ht="15.75" hidden="false" customHeight="false" outlineLevel="0" collapsed="false">
      <c r="A104" s="2"/>
    </row>
    <row r="105" customFormat="false" ht="15.75" hidden="false" customHeight="false" outlineLevel="0" collapsed="false">
      <c r="A105" s="2"/>
    </row>
    <row r="106" customFormat="false" ht="15.75" hidden="false" customHeight="false" outlineLevel="0" collapsed="false">
      <c r="A106" s="2"/>
    </row>
    <row r="107" customFormat="false" ht="15.75" hidden="false" customHeight="false" outlineLevel="0" collapsed="false">
      <c r="A107" s="2"/>
    </row>
    <row r="108" customFormat="false" ht="15.75" hidden="false" customHeight="false" outlineLevel="0" collapsed="false">
      <c r="A108" s="2"/>
    </row>
    <row r="109" customFormat="false" ht="15.75" hidden="false" customHeight="false" outlineLevel="0" collapsed="false">
      <c r="A109" s="2"/>
    </row>
    <row r="110" customFormat="false" ht="15.75" hidden="false" customHeight="false" outlineLevel="0" collapsed="false">
      <c r="A110" s="2"/>
    </row>
    <row r="111" customFormat="false" ht="15.75" hidden="false" customHeight="false" outlineLevel="0" collapsed="false">
      <c r="A111" s="2"/>
    </row>
    <row r="112" customFormat="false" ht="15.75" hidden="false" customHeight="false" outlineLevel="0" collapsed="false">
      <c r="A112" s="2"/>
    </row>
    <row r="113" customFormat="false" ht="15.75" hidden="false" customHeight="false" outlineLevel="0" collapsed="false">
      <c r="A113" s="2"/>
    </row>
    <row r="114" customFormat="false" ht="15.75" hidden="false" customHeight="false" outlineLevel="0" collapsed="false">
      <c r="A114" s="2"/>
    </row>
    <row r="115" customFormat="false" ht="15.75" hidden="false" customHeight="false" outlineLevel="0" collapsed="false">
      <c r="A115" s="2"/>
    </row>
    <row r="116" customFormat="false" ht="15.75" hidden="false" customHeight="false" outlineLevel="0" collapsed="false">
      <c r="A116" s="2"/>
    </row>
    <row r="117" customFormat="false" ht="15.75" hidden="false" customHeight="false" outlineLevel="0" collapsed="false">
      <c r="A117" s="2"/>
    </row>
    <row r="118" customFormat="false" ht="15.75" hidden="false" customHeight="false" outlineLevel="0" collapsed="false">
      <c r="A118" s="2"/>
    </row>
    <row r="119" customFormat="false" ht="15.75" hidden="false" customHeight="false" outlineLevel="0" collapsed="false">
      <c r="A119" s="2"/>
    </row>
    <row r="120" customFormat="false" ht="15.75" hidden="false" customHeight="false" outlineLevel="0" collapsed="false">
      <c r="A120" s="2"/>
    </row>
    <row r="121" customFormat="false" ht="15.75" hidden="false" customHeight="false" outlineLevel="0" collapsed="false">
      <c r="A121" s="2"/>
    </row>
    <row r="122" customFormat="false" ht="15.75" hidden="false" customHeight="false" outlineLevel="0" collapsed="false">
      <c r="A122" s="2"/>
    </row>
    <row r="123" customFormat="false" ht="15.75" hidden="false" customHeight="false" outlineLevel="0" collapsed="false">
      <c r="A123" s="2"/>
    </row>
    <row r="124" customFormat="false" ht="15.75" hidden="false" customHeight="false" outlineLevel="0" collapsed="false">
      <c r="A124" s="2"/>
    </row>
    <row r="125" customFormat="false" ht="15.75" hidden="false" customHeight="false" outlineLevel="0" collapsed="false">
      <c r="A125" s="2"/>
    </row>
    <row r="126" customFormat="false" ht="15.75" hidden="false" customHeight="false" outlineLevel="0" collapsed="false">
      <c r="A126" s="2"/>
    </row>
    <row r="127" customFormat="false" ht="15.75" hidden="false" customHeight="false" outlineLevel="0" collapsed="false">
      <c r="A127" s="2"/>
    </row>
    <row r="128" customFormat="false" ht="15.75" hidden="false" customHeight="false" outlineLevel="0" collapsed="false">
      <c r="A128" s="2"/>
    </row>
    <row r="129" customFormat="false" ht="15.75" hidden="false" customHeight="false" outlineLevel="0" collapsed="false">
      <c r="A129" s="2"/>
    </row>
    <row r="130" customFormat="false" ht="15.75" hidden="false" customHeight="false" outlineLevel="0" collapsed="false">
      <c r="A130" s="2"/>
    </row>
    <row r="131" customFormat="false" ht="15.75" hidden="false" customHeight="false" outlineLevel="0" collapsed="false">
      <c r="A131" s="2"/>
    </row>
    <row r="132" customFormat="false" ht="15.75" hidden="false" customHeight="false" outlineLevel="0" collapsed="false">
      <c r="A132" s="2"/>
    </row>
    <row r="133" customFormat="false" ht="15.75" hidden="false" customHeight="false" outlineLevel="0" collapsed="false">
      <c r="A133" s="2"/>
    </row>
    <row r="134" customFormat="false" ht="15.75" hidden="false" customHeight="false" outlineLevel="0" collapsed="false">
      <c r="A134" s="2"/>
    </row>
    <row r="135" customFormat="false" ht="15.75" hidden="false" customHeight="false" outlineLevel="0" collapsed="false">
      <c r="A135" s="2"/>
    </row>
    <row r="136" customFormat="false" ht="15.75" hidden="false" customHeight="false" outlineLevel="0" collapsed="false">
      <c r="A136" s="2"/>
    </row>
    <row r="137" customFormat="false" ht="15.75" hidden="false" customHeight="false" outlineLevel="0" collapsed="false">
      <c r="A137" s="2"/>
    </row>
    <row r="138" customFormat="false" ht="15.75" hidden="false" customHeight="false" outlineLevel="0" collapsed="false">
      <c r="A138" s="2"/>
    </row>
    <row r="139" customFormat="false" ht="15.75" hidden="false" customHeight="false" outlineLevel="0" collapsed="false">
      <c r="A139" s="2"/>
    </row>
    <row r="140" customFormat="false" ht="15.75" hidden="false" customHeight="false" outlineLevel="0" collapsed="false">
      <c r="A140" s="2"/>
    </row>
    <row r="141" customFormat="false" ht="15.75" hidden="false" customHeight="false" outlineLevel="0" collapsed="false">
      <c r="A141" s="2"/>
    </row>
    <row r="142" customFormat="false" ht="15.75" hidden="false" customHeight="false" outlineLevel="0" collapsed="false">
      <c r="A142" s="2"/>
    </row>
    <row r="143" customFormat="false" ht="15.75" hidden="false" customHeight="false" outlineLevel="0" collapsed="false">
      <c r="A143" s="2"/>
    </row>
    <row r="144" customFormat="false" ht="15.75" hidden="false" customHeight="false" outlineLevel="0" collapsed="false">
      <c r="A144" s="2"/>
    </row>
    <row r="145" customFormat="false" ht="15.75" hidden="false" customHeight="false" outlineLevel="0" collapsed="false">
      <c r="A145" s="2"/>
    </row>
    <row r="146" customFormat="false" ht="15.75" hidden="false" customHeight="false" outlineLevel="0" collapsed="false">
      <c r="A146" s="2"/>
    </row>
    <row r="147" customFormat="false" ht="15.75" hidden="false" customHeight="false" outlineLevel="0" collapsed="false">
      <c r="A147" s="2"/>
    </row>
    <row r="148" customFormat="false" ht="15.75" hidden="false" customHeight="false" outlineLevel="0" collapsed="false">
      <c r="A148" s="2"/>
    </row>
    <row r="149" customFormat="false" ht="15.75" hidden="false" customHeight="false" outlineLevel="0" collapsed="false">
      <c r="A149" s="2"/>
    </row>
    <row r="150" customFormat="false" ht="15.75" hidden="false" customHeight="false" outlineLevel="0" collapsed="false">
      <c r="A150" s="2"/>
    </row>
    <row r="151" customFormat="false" ht="15.75" hidden="false" customHeight="false" outlineLevel="0" collapsed="false">
      <c r="A151" s="2"/>
    </row>
    <row r="152" customFormat="false" ht="15.75" hidden="false" customHeight="false" outlineLevel="0" collapsed="false">
      <c r="A152" s="2"/>
    </row>
    <row r="153" customFormat="false" ht="15.75" hidden="false" customHeight="false" outlineLevel="0" collapsed="false">
      <c r="A153" s="2"/>
    </row>
    <row r="154" customFormat="false" ht="15.75" hidden="false" customHeight="false" outlineLevel="0" collapsed="false">
      <c r="A154" s="2"/>
    </row>
    <row r="155" customFormat="false" ht="15.75" hidden="false" customHeight="false" outlineLevel="0" collapsed="false">
      <c r="A155" s="2"/>
    </row>
    <row r="156" customFormat="false" ht="15.75" hidden="false" customHeight="false" outlineLevel="0" collapsed="false">
      <c r="A156" s="2"/>
    </row>
    <row r="157" customFormat="false" ht="15.75" hidden="false" customHeight="false" outlineLevel="0" collapsed="false">
      <c r="A157" s="2"/>
    </row>
    <row r="158" customFormat="false" ht="15.75" hidden="false" customHeight="false" outlineLevel="0" collapsed="false">
      <c r="A158" s="2"/>
    </row>
    <row r="159" customFormat="false" ht="15.75" hidden="false" customHeight="false" outlineLevel="0" collapsed="false">
      <c r="A159" s="2"/>
    </row>
    <row r="160" customFormat="false" ht="15.75" hidden="false" customHeight="false" outlineLevel="0" collapsed="false">
      <c r="A160" s="2"/>
    </row>
    <row r="161" customFormat="false" ht="15.75" hidden="false" customHeight="false" outlineLevel="0" collapsed="false">
      <c r="A161" s="2"/>
    </row>
    <row r="162" customFormat="false" ht="15.75" hidden="false" customHeight="false" outlineLevel="0" collapsed="false">
      <c r="A162" s="2"/>
    </row>
    <row r="163" customFormat="false" ht="15.75" hidden="false" customHeight="false" outlineLevel="0" collapsed="false">
      <c r="A163" s="2"/>
    </row>
    <row r="164" customFormat="false" ht="15.75" hidden="false" customHeight="false" outlineLevel="0" collapsed="false">
      <c r="A164" s="2"/>
    </row>
    <row r="165" customFormat="false" ht="15.75" hidden="false" customHeight="false" outlineLevel="0" collapsed="false">
      <c r="A165" s="2"/>
    </row>
    <row r="166" customFormat="false" ht="15.75" hidden="false" customHeight="false" outlineLevel="0" collapsed="false">
      <c r="A166" s="2"/>
    </row>
    <row r="167" customFormat="false" ht="15.75" hidden="false" customHeight="false" outlineLevel="0" collapsed="false">
      <c r="A167" s="2"/>
    </row>
    <row r="168" customFormat="false" ht="15.75" hidden="false" customHeight="false" outlineLevel="0" collapsed="false">
      <c r="A168" s="2"/>
    </row>
    <row r="169" customFormat="false" ht="15.75" hidden="false" customHeight="false" outlineLevel="0" collapsed="false">
      <c r="A169" s="2"/>
    </row>
    <row r="170" customFormat="false" ht="15.75" hidden="false" customHeight="false" outlineLevel="0" collapsed="false">
      <c r="A170" s="2"/>
    </row>
    <row r="171" customFormat="false" ht="15.75" hidden="false" customHeight="false" outlineLevel="0" collapsed="false">
      <c r="A171" s="2"/>
    </row>
    <row r="172" customFormat="false" ht="15.75" hidden="false" customHeight="false" outlineLevel="0" collapsed="false">
      <c r="A172" s="2"/>
    </row>
    <row r="173" customFormat="false" ht="15.75" hidden="false" customHeight="false" outlineLevel="0" collapsed="false">
      <c r="A173" s="2"/>
    </row>
    <row r="174" customFormat="false" ht="15.75" hidden="false" customHeight="false" outlineLevel="0" collapsed="false">
      <c r="A174" s="2"/>
    </row>
    <row r="175" customFormat="false" ht="15.75" hidden="false" customHeight="false" outlineLevel="0" collapsed="false">
      <c r="A175" s="2"/>
    </row>
    <row r="176" customFormat="false" ht="15.75" hidden="false" customHeight="false" outlineLevel="0" collapsed="false">
      <c r="A176" s="2"/>
    </row>
    <row r="177" customFormat="false" ht="15.75" hidden="false" customHeight="false" outlineLevel="0" collapsed="false">
      <c r="A177" s="2"/>
    </row>
    <row r="178" customFormat="false" ht="15.75" hidden="false" customHeight="false" outlineLevel="0" collapsed="false">
      <c r="A178" s="2"/>
    </row>
    <row r="179" customFormat="false" ht="15.75" hidden="false" customHeight="false" outlineLevel="0" collapsed="false">
      <c r="A179" s="2"/>
    </row>
    <row r="180" customFormat="false" ht="15.75" hidden="false" customHeight="false" outlineLevel="0" collapsed="false">
      <c r="A180" s="2"/>
    </row>
    <row r="181" customFormat="false" ht="15.75" hidden="false" customHeight="false" outlineLevel="0" collapsed="false">
      <c r="A181" s="2"/>
    </row>
    <row r="182" customFormat="false" ht="15.75" hidden="false" customHeight="false" outlineLevel="0" collapsed="false">
      <c r="A182" s="2"/>
    </row>
    <row r="183" customFormat="false" ht="15.75" hidden="false" customHeight="false" outlineLevel="0" collapsed="false">
      <c r="A183" s="2"/>
    </row>
    <row r="184" customFormat="false" ht="15.75" hidden="false" customHeight="false" outlineLevel="0" collapsed="false">
      <c r="A184" s="2"/>
    </row>
    <row r="185" customFormat="false" ht="15.75" hidden="false" customHeight="false" outlineLevel="0" collapsed="false">
      <c r="A185" s="2"/>
    </row>
    <row r="186" customFormat="false" ht="15.75" hidden="false" customHeight="false" outlineLevel="0" collapsed="false">
      <c r="A186" s="2"/>
    </row>
    <row r="187" customFormat="false" ht="15.75" hidden="false" customHeight="false" outlineLevel="0" collapsed="false">
      <c r="A187" s="2"/>
    </row>
    <row r="188" customFormat="false" ht="15.75" hidden="false" customHeight="false" outlineLevel="0" collapsed="false">
      <c r="A188" s="2"/>
    </row>
    <row r="189" customFormat="false" ht="15.75" hidden="false" customHeight="false" outlineLevel="0" collapsed="false">
      <c r="A189" s="2"/>
    </row>
    <row r="190" customFormat="false" ht="15.75" hidden="false" customHeight="false" outlineLevel="0" collapsed="false">
      <c r="A190" s="2"/>
    </row>
    <row r="191" customFormat="false" ht="15.75" hidden="false" customHeight="false" outlineLevel="0" collapsed="false">
      <c r="A191" s="2"/>
    </row>
    <row r="192" customFormat="false" ht="15.75" hidden="false" customHeight="false" outlineLevel="0" collapsed="false">
      <c r="A192" s="2"/>
    </row>
    <row r="193" customFormat="false" ht="15.75" hidden="false" customHeight="false" outlineLevel="0" collapsed="false">
      <c r="A193" s="2"/>
    </row>
    <row r="194" customFormat="false" ht="15.75" hidden="false" customHeight="false" outlineLevel="0" collapsed="false">
      <c r="A194" s="2"/>
    </row>
    <row r="195" customFormat="false" ht="15.75" hidden="false" customHeight="false" outlineLevel="0" collapsed="false">
      <c r="A195" s="2"/>
    </row>
    <row r="196" customFormat="false" ht="15.75" hidden="false" customHeight="false" outlineLevel="0" collapsed="false">
      <c r="A196" s="2"/>
    </row>
    <row r="197" customFormat="false" ht="15.75" hidden="false" customHeight="false" outlineLevel="0" collapsed="false">
      <c r="A197" s="2"/>
    </row>
    <row r="198" customFormat="false" ht="15.75" hidden="false" customHeight="false" outlineLevel="0" collapsed="false">
      <c r="A198" s="2"/>
    </row>
    <row r="199" customFormat="false" ht="15.75" hidden="false" customHeight="false" outlineLevel="0" collapsed="false">
      <c r="A199" s="2"/>
    </row>
    <row r="200" customFormat="false" ht="15.75" hidden="false" customHeight="false" outlineLevel="0" collapsed="false">
      <c r="A200" s="2"/>
    </row>
    <row r="201" customFormat="false" ht="15.75" hidden="false" customHeight="false" outlineLevel="0" collapsed="false">
      <c r="A201" s="2"/>
    </row>
    <row r="202" customFormat="false" ht="15.75" hidden="false" customHeight="false" outlineLevel="0" collapsed="false">
      <c r="A202" s="2"/>
    </row>
    <row r="203" customFormat="false" ht="15.75" hidden="false" customHeight="false" outlineLevel="0" collapsed="false">
      <c r="A203" s="2"/>
    </row>
    <row r="204" customFormat="false" ht="15.75" hidden="false" customHeight="false" outlineLevel="0" collapsed="false">
      <c r="A204" s="2"/>
    </row>
    <row r="205" customFormat="false" ht="15.75" hidden="false" customHeight="false" outlineLevel="0" collapsed="false">
      <c r="A205" s="2"/>
    </row>
    <row r="206" customFormat="false" ht="15.75" hidden="false" customHeight="false" outlineLevel="0" collapsed="false">
      <c r="A206" s="2"/>
    </row>
    <row r="207" customFormat="false" ht="15.75" hidden="false" customHeight="false" outlineLevel="0" collapsed="false">
      <c r="A207" s="2"/>
    </row>
    <row r="208" customFormat="false" ht="15.75" hidden="false" customHeight="false" outlineLevel="0" collapsed="false">
      <c r="A208" s="2"/>
    </row>
    <row r="209" customFormat="false" ht="15.75" hidden="false" customHeight="false" outlineLevel="0" collapsed="false">
      <c r="A209" s="2"/>
    </row>
    <row r="210" customFormat="false" ht="15.75" hidden="false" customHeight="false" outlineLevel="0" collapsed="false">
      <c r="A210" s="2"/>
    </row>
    <row r="211" customFormat="false" ht="15.75" hidden="false" customHeight="false" outlineLevel="0" collapsed="false">
      <c r="A211" s="2"/>
    </row>
    <row r="212" customFormat="false" ht="15.75" hidden="false" customHeight="false" outlineLevel="0" collapsed="false">
      <c r="A212" s="2"/>
    </row>
    <row r="213" customFormat="false" ht="15.75" hidden="false" customHeight="false" outlineLevel="0" collapsed="false">
      <c r="A213" s="2"/>
    </row>
    <row r="214" customFormat="false" ht="15.75" hidden="false" customHeight="false" outlineLevel="0" collapsed="false">
      <c r="A214" s="2"/>
    </row>
    <row r="215" customFormat="false" ht="15.75" hidden="false" customHeight="false" outlineLevel="0" collapsed="false">
      <c r="A215" s="2"/>
    </row>
    <row r="216" customFormat="false" ht="15.75" hidden="false" customHeight="false" outlineLevel="0" collapsed="false">
      <c r="A216" s="2"/>
    </row>
    <row r="217" customFormat="false" ht="15.75" hidden="false" customHeight="false" outlineLevel="0" collapsed="false">
      <c r="A217" s="2"/>
    </row>
    <row r="218" customFormat="false" ht="15.75" hidden="false" customHeight="false" outlineLevel="0" collapsed="false">
      <c r="A218" s="2"/>
    </row>
    <row r="219" customFormat="false" ht="15.75" hidden="false" customHeight="false" outlineLevel="0" collapsed="false">
      <c r="A219" s="2"/>
    </row>
    <row r="220" customFormat="false" ht="15.75" hidden="false" customHeight="false" outlineLevel="0" collapsed="false">
      <c r="A220" s="2"/>
    </row>
    <row r="221" customFormat="false" ht="15.75" hidden="false" customHeight="false" outlineLevel="0" collapsed="false">
      <c r="A221" s="2"/>
    </row>
    <row r="222" customFormat="false" ht="15.75" hidden="false" customHeight="false" outlineLevel="0" collapsed="false">
      <c r="A222" s="2"/>
    </row>
    <row r="223" customFormat="false" ht="15.75" hidden="false" customHeight="false" outlineLevel="0" collapsed="false">
      <c r="A223" s="2"/>
    </row>
    <row r="224" customFormat="false" ht="15.75" hidden="false" customHeight="false" outlineLevel="0" collapsed="false">
      <c r="A224" s="2"/>
    </row>
    <row r="225" customFormat="false" ht="15.75" hidden="false" customHeight="false" outlineLevel="0" collapsed="false">
      <c r="A225" s="2"/>
    </row>
    <row r="226" customFormat="false" ht="15.75" hidden="false" customHeight="false" outlineLevel="0" collapsed="false">
      <c r="A226" s="2"/>
    </row>
    <row r="227" customFormat="false" ht="15.75" hidden="false" customHeight="false" outlineLevel="0" collapsed="false">
      <c r="A227" s="2"/>
    </row>
    <row r="228" customFormat="false" ht="15.75" hidden="false" customHeight="false" outlineLevel="0" collapsed="false">
      <c r="A228" s="2"/>
    </row>
    <row r="229" customFormat="false" ht="15.75" hidden="false" customHeight="false" outlineLevel="0" collapsed="false">
      <c r="A229" s="2"/>
    </row>
    <row r="230" customFormat="false" ht="15.75" hidden="false" customHeight="false" outlineLevel="0" collapsed="false">
      <c r="A230" s="2"/>
    </row>
    <row r="231" customFormat="false" ht="15.75" hidden="false" customHeight="false" outlineLevel="0" collapsed="false">
      <c r="A231" s="2"/>
    </row>
    <row r="232" customFormat="false" ht="15.75" hidden="false" customHeight="false" outlineLevel="0" collapsed="false">
      <c r="A232" s="2"/>
    </row>
    <row r="233" customFormat="false" ht="15.75" hidden="false" customHeight="false" outlineLevel="0" collapsed="false">
      <c r="A233" s="2"/>
    </row>
    <row r="234" customFormat="false" ht="15.75" hidden="false" customHeight="false" outlineLevel="0" collapsed="false">
      <c r="A234" s="2"/>
    </row>
    <row r="235" customFormat="false" ht="15.75" hidden="false" customHeight="false" outlineLevel="0" collapsed="false">
      <c r="A235" s="2"/>
    </row>
    <row r="236" customFormat="false" ht="15.75" hidden="false" customHeight="false" outlineLevel="0" collapsed="false">
      <c r="A236" s="2"/>
    </row>
    <row r="237" customFormat="false" ht="15.75" hidden="false" customHeight="false" outlineLevel="0" collapsed="false">
      <c r="A237" s="2"/>
    </row>
    <row r="238" customFormat="false" ht="15.75" hidden="false" customHeight="false" outlineLevel="0" collapsed="false">
      <c r="A238" s="2"/>
    </row>
    <row r="239" customFormat="false" ht="15.75" hidden="false" customHeight="false" outlineLevel="0" collapsed="false">
      <c r="A239" s="2"/>
    </row>
    <row r="240" customFormat="false" ht="15.75" hidden="false" customHeight="false" outlineLevel="0" collapsed="false">
      <c r="A240" s="2"/>
    </row>
    <row r="241" customFormat="false" ht="15.75" hidden="false" customHeight="false" outlineLevel="0" collapsed="false">
      <c r="A241" s="2"/>
    </row>
    <row r="242" customFormat="false" ht="15.75" hidden="false" customHeight="false" outlineLevel="0" collapsed="false">
      <c r="A242" s="2"/>
    </row>
    <row r="243" customFormat="false" ht="15.75" hidden="false" customHeight="false" outlineLevel="0" collapsed="false">
      <c r="A243" s="2"/>
    </row>
    <row r="244" customFormat="false" ht="15.75" hidden="false" customHeight="false" outlineLevel="0" collapsed="false">
      <c r="A244" s="2"/>
    </row>
    <row r="245" customFormat="false" ht="15.75" hidden="false" customHeight="false" outlineLevel="0" collapsed="false">
      <c r="A245" s="2"/>
    </row>
    <row r="246" customFormat="false" ht="15.75" hidden="false" customHeight="false" outlineLevel="0" collapsed="false">
      <c r="A246" s="2"/>
    </row>
    <row r="247" customFormat="false" ht="15.75" hidden="false" customHeight="false" outlineLevel="0" collapsed="false">
      <c r="A247" s="2"/>
    </row>
    <row r="248" customFormat="false" ht="15.75" hidden="false" customHeight="false" outlineLevel="0" collapsed="false">
      <c r="A248" s="2"/>
    </row>
    <row r="249" customFormat="false" ht="15.75" hidden="false" customHeight="false" outlineLevel="0" collapsed="false">
      <c r="A249" s="2"/>
    </row>
    <row r="250" customFormat="false" ht="15.75" hidden="false" customHeight="false" outlineLevel="0" collapsed="false">
      <c r="A250" s="2"/>
    </row>
    <row r="251" customFormat="false" ht="15.75" hidden="false" customHeight="false" outlineLevel="0" collapsed="false">
      <c r="A251" s="2"/>
    </row>
    <row r="252" customFormat="false" ht="15.75" hidden="false" customHeight="false" outlineLevel="0" collapsed="false">
      <c r="A252" s="2"/>
    </row>
    <row r="253" customFormat="false" ht="15.75" hidden="false" customHeight="false" outlineLevel="0" collapsed="false">
      <c r="A253" s="2"/>
    </row>
    <row r="254" customFormat="false" ht="15.75" hidden="false" customHeight="false" outlineLevel="0" collapsed="false">
      <c r="A254" s="2"/>
    </row>
    <row r="255" customFormat="false" ht="15.75" hidden="false" customHeight="false" outlineLevel="0" collapsed="false">
      <c r="A255" s="2"/>
    </row>
    <row r="256" customFormat="false" ht="15.75" hidden="false" customHeight="false" outlineLevel="0" collapsed="false">
      <c r="A256" s="2"/>
    </row>
    <row r="257" customFormat="false" ht="15.75" hidden="false" customHeight="false" outlineLevel="0" collapsed="false">
      <c r="A257" s="2"/>
    </row>
    <row r="258" customFormat="false" ht="15.75" hidden="false" customHeight="false" outlineLevel="0" collapsed="false">
      <c r="A258" s="2"/>
    </row>
    <row r="259" customFormat="false" ht="15.75" hidden="false" customHeight="false" outlineLevel="0" collapsed="false">
      <c r="A259" s="2"/>
    </row>
    <row r="260" customFormat="false" ht="15.75" hidden="false" customHeight="false" outlineLevel="0" collapsed="false">
      <c r="A260" s="2"/>
    </row>
    <row r="261" customFormat="false" ht="15.75" hidden="false" customHeight="false" outlineLevel="0" collapsed="false">
      <c r="A261" s="2"/>
    </row>
    <row r="262" customFormat="false" ht="15.75" hidden="false" customHeight="false" outlineLevel="0" collapsed="false">
      <c r="A262" s="2"/>
    </row>
    <row r="263" customFormat="false" ht="15.75" hidden="false" customHeight="false" outlineLevel="0" collapsed="false">
      <c r="A263" s="2"/>
    </row>
    <row r="264" customFormat="false" ht="15.75" hidden="false" customHeight="false" outlineLevel="0" collapsed="false">
      <c r="A264" s="2"/>
    </row>
    <row r="265" customFormat="false" ht="15.75" hidden="false" customHeight="false" outlineLevel="0" collapsed="false">
      <c r="A265" s="2"/>
    </row>
    <row r="266" customFormat="false" ht="15.75" hidden="false" customHeight="false" outlineLevel="0" collapsed="false">
      <c r="A266" s="2"/>
    </row>
    <row r="267" customFormat="false" ht="15.75" hidden="false" customHeight="false" outlineLevel="0" collapsed="false">
      <c r="A267" s="2"/>
    </row>
    <row r="268" customFormat="false" ht="15.75" hidden="false" customHeight="false" outlineLevel="0" collapsed="false">
      <c r="A268" s="2"/>
    </row>
    <row r="269" customFormat="false" ht="15.75" hidden="false" customHeight="false" outlineLevel="0" collapsed="false">
      <c r="A269" s="2"/>
    </row>
    <row r="270" customFormat="false" ht="15.75" hidden="false" customHeight="false" outlineLevel="0" collapsed="false">
      <c r="A270" s="2"/>
    </row>
    <row r="271" customFormat="false" ht="15.75" hidden="false" customHeight="false" outlineLevel="0" collapsed="false">
      <c r="A271" s="2"/>
    </row>
    <row r="272" customFormat="false" ht="15.75" hidden="false" customHeight="false" outlineLevel="0" collapsed="false">
      <c r="A272" s="2"/>
    </row>
    <row r="273" customFormat="false" ht="15.75" hidden="false" customHeight="false" outlineLevel="0" collapsed="false">
      <c r="A273" s="2"/>
    </row>
    <row r="274" customFormat="false" ht="15.75" hidden="false" customHeight="false" outlineLevel="0" collapsed="false">
      <c r="A274" s="2"/>
    </row>
    <row r="275" customFormat="false" ht="15.75" hidden="false" customHeight="false" outlineLevel="0" collapsed="false">
      <c r="A275" s="2"/>
    </row>
    <row r="276" customFormat="false" ht="15.75" hidden="false" customHeight="false" outlineLevel="0" collapsed="false">
      <c r="A276" s="2"/>
    </row>
    <row r="277" customFormat="false" ht="15.75" hidden="false" customHeight="false" outlineLevel="0" collapsed="false">
      <c r="A277" s="2"/>
    </row>
    <row r="278" customFormat="false" ht="15.75" hidden="false" customHeight="false" outlineLevel="0" collapsed="false">
      <c r="A278" s="2"/>
    </row>
    <row r="279" customFormat="false" ht="15.75" hidden="false" customHeight="false" outlineLevel="0" collapsed="false">
      <c r="A279" s="2"/>
    </row>
    <row r="280" customFormat="false" ht="15.75" hidden="false" customHeight="false" outlineLevel="0" collapsed="false">
      <c r="A280" s="2"/>
    </row>
    <row r="281" customFormat="false" ht="15.75" hidden="false" customHeight="false" outlineLevel="0" collapsed="false">
      <c r="A281" s="2"/>
    </row>
    <row r="282" customFormat="false" ht="15.75" hidden="false" customHeight="false" outlineLevel="0" collapsed="false">
      <c r="A282" s="2"/>
    </row>
    <row r="283" customFormat="false" ht="15.75" hidden="false" customHeight="false" outlineLevel="0" collapsed="false">
      <c r="A283" s="2"/>
    </row>
    <row r="284" customFormat="false" ht="15.75" hidden="false" customHeight="false" outlineLevel="0" collapsed="false">
      <c r="A284" s="2"/>
    </row>
    <row r="285" customFormat="false" ht="15.75" hidden="false" customHeight="false" outlineLevel="0" collapsed="false">
      <c r="A285" s="2"/>
    </row>
    <row r="286" customFormat="false" ht="15.75" hidden="false" customHeight="false" outlineLevel="0" collapsed="false">
      <c r="A286" s="2"/>
    </row>
    <row r="287" customFormat="false" ht="15.75" hidden="false" customHeight="false" outlineLevel="0" collapsed="false">
      <c r="A287" s="2"/>
    </row>
    <row r="288" customFormat="false" ht="15.75" hidden="false" customHeight="false" outlineLevel="0" collapsed="false">
      <c r="A288" s="2"/>
    </row>
    <row r="289" customFormat="false" ht="15.75" hidden="false" customHeight="false" outlineLevel="0" collapsed="false">
      <c r="A289" s="2"/>
    </row>
    <row r="290" customFormat="false" ht="15.75" hidden="false" customHeight="false" outlineLevel="0" collapsed="false">
      <c r="A290" s="2"/>
    </row>
    <row r="291" customFormat="false" ht="15.75" hidden="false" customHeight="false" outlineLevel="0" collapsed="false">
      <c r="A291" s="2"/>
    </row>
    <row r="292" customFormat="false" ht="15.75" hidden="false" customHeight="false" outlineLevel="0" collapsed="false">
      <c r="A292" s="2"/>
    </row>
    <row r="293" customFormat="false" ht="15.75" hidden="false" customHeight="false" outlineLevel="0" collapsed="false">
      <c r="A293" s="2"/>
    </row>
    <row r="294" customFormat="false" ht="15.75" hidden="false" customHeight="false" outlineLevel="0" collapsed="false">
      <c r="A294" s="2"/>
    </row>
    <row r="295" customFormat="false" ht="15.75" hidden="false" customHeight="false" outlineLevel="0" collapsed="false">
      <c r="A295" s="2"/>
    </row>
    <row r="296" customFormat="false" ht="15.75" hidden="false" customHeight="false" outlineLevel="0" collapsed="false">
      <c r="A296" s="2"/>
    </row>
    <row r="297" customFormat="false" ht="15.75" hidden="false" customHeight="false" outlineLevel="0" collapsed="false">
      <c r="A297" s="2"/>
    </row>
    <row r="298" customFormat="false" ht="15.75" hidden="false" customHeight="false" outlineLevel="0" collapsed="false">
      <c r="A298" s="2"/>
    </row>
    <row r="299" customFormat="false" ht="15.75" hidden="false" customHeight="false" outlineLevel="0" collapsed="false">
      <c r="A299" s="2"/>
    </row>
    <row r="300" customFormat="false" ht="15.75" hidden="false" customHeight="false" outlineLevel="0" collapsed="false">
      <c r="A300" s="2"/>
    </row>
    <row r="301" customFormat="false" ht="15.75" hidden="false" customHeight="false" outlineLevel="0" collapsed="false">
      <c r="A301" s="2"/>
    </row>
    <row r="302" customFormat="false" ht="15.75" hidden="false" customHeight="false" outlineLevel="0" collapsed="false">
      <c r="A302" s="2"/>
    </row>
    <row r="303" customFormat="false" ht="15.75" hidden="false" customHeight="false" outlineLevel="0" collapsed="false">
      <c r="A303" s="2"/>
    </row>
    <row r="304" customFormat="false" ht="15.75" hidden="false" customHeight="false" outlineLevel="0" collapsed="false">
      <c r="A304" s="2"/>
    </row>
    <row r="305" customFormat="false" ht="15.75" hidden="false" customHeight="false" outlineLevel="0" collapsed="false">
      <c r="A305" s="2"/>
    </row>
    <row r="306" customFormat="false" ht="15.75" hidden="false" customHeight="false" outlineLevel="0" collapsed="false">
      <c r="A306" s="2"/>
    </row>
    <row r="307" customFormat="false" ht="15.75" hidden="false" customHeight="false" outlineLevel="0" collapsed="false">
      <c r="A307" s="2"/>
    </row>
    <row r="308" customFormat="false" ht="15.75" hidden="false" customHeight="false" outlineLevel="0" collapsed="false">
      <c r="A308" s="2"/>
    </row>
    <row r="309" customFormat="false" ht="15.75" hidden="false" customHeight="false" outlineLevel="0" collapsed="false">
      <c r="A309" s="2"/>
    </row>
    <row r="310" customFormat="false" ht="15.75" hidden="false" customHeight="false" outlineLevel="0" collapsed="false">
      <c r="A310" s="2"/>
    </row>
    <row r="311" customFormat="false" ht="15.75" hidden="false" customHeight="false" outlineLevel="0" collapsed="false">
      <c r="A311" s="2"/>
    </row>
    <row r="312" customFormat="false" ht="15.75" hidden="false" customHeight="false" outlineLevel="0" collapsed="false">
      <c r="A312" s="2"/>
    </row>
    <row r="313" customFormat="false" ht="15.75" hidden="false" customHeight="false" outlineLevel="0" collapsed="false">
      <c r="A313" s="2"/>
    </row>
    <row r="314" customFormat="false" ht="15.75" hidden="false" customHeight="false" outlineLevel="0" collapsed="false">
      <c r="A314" s="2"/>
    </row>
    <row r="315" customFormat="false" ht="15.75" hidden="false" customHeight="false" outlineLevel="0" collapsed="false">
      <c r="A315" s="2"/>
    </row>
    <row r="316" customFormat="false" ht="15.75" hidden="false" customHeight="false" outlineLevel="0" collapsed="false">
      <c r="A316" s="2"/>
    </row>
    <row r="317" customFormat="false" ht="15.75" hidden="false" customHeight="false" outlineLevel="0" collapsed="false">
      <c r="A317" s="2"/>
    </row>
    <row r="318" customFormat="false" ht="15.75" hidden="false" customHeight="false" outlineLevel="0" collapsed="false">
      <c r="A318" s="2"/>
    </row>
    <row r="319" customFormat="false" ht="15.75" hidden="false" customHeight="false" outlineLevel="0" collapsed="false">
      <c r="A319" s="2"/>
    </row>
    <row r="320" customFormat="false" ht="15.75" hidden="false" customHeight="false" outlineLevel="0" collapsed="false">
      <c r="A320" s="2"/>
    </row>
    <row r="321" customFormat="false" ht="15.75" hidden="false" customHeight="false" outlineLevel="0" collapsed="false">
      <c r="A321" s="2"/>
    </row>
    <row r="322" customFormat="false" ht="15.75" hidden="false" customHeight="false" outlineLevel="0" collapsed="false">
      <c r="A322" s="2"/>
    </row>
    <row r="323" customFormat="false" ht="15.75" hidden="false" customHeight="false" outlineLevel="0" collapsed="false">
      <c r="A323" s="2"/>
    </row>
    <row r="324" customFormat="false" ht="15.75" hidden="false" customHeight="false" outlineLevel="0" collapsed="false">
      <c r="A324" s="2"/>
    </row>
    <row r="325" customFormat="false" ht="15.75" hidden="false" customHeight="false" outlineLevel="0" collapsed="false">
      <c r="A325" s="2"/>
    </row>
    <row r="326" customFormat="false" ht="15.75" hidden="false" customHeight="false" outlineLevel="0" collapsed="false">
      <c r="A326" s="2"/>
    </row>
    <row r="327" customFormat="false" ht="15.75" hidden="false" customHeight="false" outlineLevel="0" collapsed="false">
      <c r="A327" s="2"/>
    </row>
    <row r="328" customFormat="false" ht="15.75" hidden="false" customHeight="false" outlineLevel="0" collapsed="false">
      <c r="A328" s="2"/>
    </row>
    <row r="329" customFormat="false" ht="15.75" hidden="false" customHeight="false" outlineLevel="0" collapsed="false">
      <c r="A329" s="2"/>
    </row>
    <row r="330" customFormat="false" ht="15.75" hidden="false" customHeight="false" outlineLevel="0" collapsed="false">
      <c r="A330" s="2"/>
    </row>
    <row r="331" customFormat="false" ht="15.75" hidden="false" customHeight="false" outlineLevel="0" collapsed="false">
      <c r="A331" s="2"/>
    </row>
    <row r="332" customFormat="false" ht="15.75" hidden="false" customHeight="false" outlineLevel="0" collapsed="false">
      <c r="A332" s="2"/>
    </row>
    <row r="333" customFormat="false" ht="15.75" hidden="false" customHeight="false" outlineLevel="0" collapsed="false">
      <c r="A333" s="2"/>
    </row>
    <row r="334" customFormat="false" ht="15.75" hidden="false" customHeight="false" outlineLevel="0" collapsed="false">
      <c r="A334" s="2"/>
    </row>
    <row r="335" customFormat="false" ht="15.75" hidden="false" customHeight="false" outlineLevel="0" collapsed="false">
      <c r="A335" s="2"/>
    </row>
    <row r="336" customFormat="false" ht="15.75" hidden="false" customHeight="false" outlineLevel="0" collapsed="false">
      <c r="A336" s="2"/>
    </row>
    <row r="337" customFormat="false" ht="15.75" hidden="false" customHeight="false" outlineLevel="0" collapsed="false">
      <c r="A337" s="2"/>
    </row>
    <row r="338" customFormat="false" ht="15.75" hidden="false" customHeight="false" outlineLevel="0" collapsed="false">
      <c r="A338" s="2"/>
    </row>
    <row r="339" customFormat="false" ht="15.75" hidden="false" customHeight="false" outlineLevel="0" collapsed="false">
      <c r="A339" s="2"/>
    </row>
    <row r="340" customFormat="false" ht="15.75" hidden="false" customHeight="false" outlineLevel="0" collapsed="false">
      <c r="A340" s="2"/>
    </row>
    <row r="341" customFormat="false" ht="15.75" hidden="false" customHeight="false" outlineLevel="0" collapsed="false">
      <c r="A341" s="2"/>
    </row>
    <row r="342" customFormat="false" ht="15.75" hidden="false" customHeight="false" outlineLevel="0" collapsed="false">
      <c r="A342" s="2"/>
    </row>
    <row r="343" customFormat="false" ht="15.75" hidden="false" customHeight="false" outlineLevel="0" collapsed="false">
      <c r="A343" s="2"/>
    </row>
    <row r="344" customFormat="false" ht="15.75" hidden="false" customHeight="false" outlineLevel="0" collapsed="false">
      <c r="A344" s="2"/>
    </row>
    <row r="345" customFormat="false" ht="15.75" hidden="false" customHeight="false" outlineLevel="0" collapsed="false">
      <c r="A345" s="2"/>
    </row>
    <row r="346" customFormat="false" ht="15.75" hidden="false" customHeight="false" outlineLevel="0" collapsed="false">
      <c r="A346" s="2"/>
    </row>
    <row r="347" customFormat="false" ht="15.75" hidden="false" customHeight="false" outlineLevel="0" collapsed="false">
      <c r="A347" s="2"/>
    </row>
    <row r="348" customFormat="false" ht="15.75" hidden="false" customHeight="false" outlineLevel="0" collapsed="false">
      <c r="A348" s="2"/>
    </row>
    <row r="349" customFormat="false" ht="15.75" hidden="false" customHeight="false" outlineLevel="0" collapsed="false">
      <c r="A349" s="2"/>
    </row>
    <row r="350" customFormat="false" ht="15.75" hidden="false" customHeight="false" outlineLevel="0" collapsed="false">
      <c r="A350" s="2"/>
    </row>
    <row r="351" customFormat="false" ht="15.75" hidden="false" customHeight="false" outlineLevel="0" collapsed="false">
      <c r="A351" s="2"/>
    </row>
    <row r="352" customFormat="false" ht="15.75" hidden="false" customHeight="false" outlineLevel="0" collapsed="false">
      <c r="A352" s="2"/>
    </row>
    <row r="353" customFormat="false" ht="15.75" hidden="false" customHeight="false" outlineLevel="0" collapsed="false">
      <c r="A353" s="2"/>
    </row>
    <row r="354" customFormat="false" ht="15.75" hidden="false" customHeight="false" outlineLevel="0" collapsed="false">
      <c r="A354" s="2"/>
    </row>
    <row r="355" customFormat="false" ht="15.75" hidden="false" customHeight="false" outlineLevel="0" collapsed="false">
      <c r="A355" s="2"/>
    </row>
    <row r="356" customFormat="false" ht="15.75" hidden="false" customHeight="false" outlineLevel="0" collapsed="false">
      <c r="A356" s="2"/>
    </row>
    <row r="357" customFormat="false" ht="15.75" hidden="false" customHeight="false" outlineLevel="0" collapsed="false">
      <c r="A357" s="2"/>
    </row>
    <row r="358" customFormat="false" ht="15.75" hidden="false" customHeight="false" outlineLevel="0" collapsed="false">
      <c r="A358" s="2"/>
    </row>
    <row r="359" customFormat="false" ht="15.75" hidden="false" customHeight="false" outlineLevel="0" collapsed="false">
      <c r="A359" s="2"/>
    </row>
    <row r="360" customFormat="false" ht="15.75" hidden="false" customHeight="false" outlineLevel="0" collapsed="false">
      <c r="A360" s="2"/>
    </row>
    <row r="361" customFormat="false" ht="15.75" hidden="false" customHeight="false" outlineLevel="0" collapsed="false">
      <c r="A361" s="2"/>
    </row>
    <row r="362" customFormat="false" ht="15.75" hidden="false" customHeight="false" outlineLevel="0" collapsed="false">
      <c r="A362" s="2"/>
    </row>
    <row r="363" customFormat="false" ht="15.75" hidden="false" customHeight="false" outlineLevel="0" collapsed="false">
      <c r="A363" s="2"/>
    </row>
    <row r="364" customFormat="false" ht="15.75" hidden="false" customHeight="false" outlineLevel="0" collapsed="false">
      <c r="A364" s="2"/>
    </row>
    <row r="365" customFormat="false" ht="15.75" hidden="false" customHeight="false" outlineLevel="0" collapsed="false">
      <c r="A365" s="2"/>
    </row>
    <row r="366" customFormat="false" ht="15.75" hidden="false" customHeight="false" outlineLevel="0" collapsed="false">
      <c r="A366" s="2"/>
    </row>
    <row r="367" customFormat="false" ht="15.75" hidden="false" customHeight="false" outlineLevel="0" collapsed="false">
      <c r="A367" s="2"/>
    </row>
    <row r="368" customFormat="false" ht="15.75" hidden="false" customHeight="false" outlineLevel="0" collapsed="false">
      <c r="A368" s="2"/>
    </row>
    <row r="369" customFormat="false" ht="15.75" hidden="false" customHeight="false" outlineLevel="0" collapsed="false">
      <c r="A369" s="2"/>
    </row>
    <row r="370" customFormat="false" ht="15.75" hidden="false" customHeight="false" outlineLevel="0" collapsed="false">
      <c r="A370" s="2"/>
    </row>
    <row r="371" customFormat="false" ht="15.75" hidden="false" customHeight="false" outlineLevel="0" collapsed="false">
      <c r="A371" s="2"/>
    </row>
    <row r="372" customFormat="false" ht="15.75" hidden="false" customHeight="false" outlineLevel="0" collapsed="false">
      <c r="A372" s="2"/>
    </row>
    <row r="373" customFormat="false" ht="15.75" hidden="false" customHeight="false" outlineLevel="0" collapsed="false">
      <c r="A373" s="2"/>
    </row>
    <row r="374" customFormat="false" ht="15.75" hidden="false" customHeight="false" outlineLevel="0" collapsed="false">
      <c r="A374" s="2"/>
    </row>
    <row r="375" customFormat="false" ht="15.75" hidden="false" customHeight="false" outlineLevel="0" collapsed="false">
      <c r="A375" s="2"/>
    </row>
    <row r="376" customFormat="false" ht="15.75" hidden="false" customHeight="false" outlineLevel="0" collapsed="false">
      <c r="A376" s="2"/>
    </row>
    <row r="377" customFormat="false" ht="15.75" hidden="false" customHeight="false" outlineLevel="0" collapsed="false">
      <c r="A377" s="2"/>
    </row>
    <row r="378" customFormat="false" ht="15.75" hidden="false" customHeight="false" outlineLevel="0" collapsed="false">
      <c r="A378" s="2"/>
    </row>
    <row r="379" customFormat="false" ht="15.75" hidden="false" customHeight="false" outlineLevel="0" collapsed="false">
      <c r="A379" s="2"/>
    </row>
    <row r="380" customFormat="false" ht="15.75" hidden="false" customHeight="false" outlineLevel="0" collapsed="false">
      <c r="A380" s="2"/>
    </row>
    <row r="381" customFormat="false" ht="15.75" hidden="false" customHeight="false" outlineLevel="0" collapsed="false">
      <c r="A381" s="2"/>
    </row>
    <row r="382" customFormat="false" ht="15.75" hidden="false" customHeight="false" outlineLevel="0" collapsed="false">
      <c r="A382" s="2"/>
    </row>
    <row r="383" customFormat="false" ht="15.75" hidden="false" customHeight="false" outlineLevel="0" collapsed="false">
      <c r="A383" s="2"/>
    </row>
    <row r="384" customFormat="false" ht="15.75" hidden="false" customHeight="false" outlineLevel="0" collapsed="false">
      <c r="A384" s="2"/>
    </row>
    <row r="385" customFormat="false" ht="15.75" hidden="false" customHeight="false" outlineLevel="0" collapsed="false">
      <c r="A385" s="2"/>
    </row>
    <row r="386" customFormat="false" ht="15.75" hidden="false" customHeight="false" outlineLevel="0" collapsed="false">
      <c r="A386" s="2"/>
    </row>
    <row r="387" customFormat="false" ht="15.75" hidden="false" customHeight="false" outlineLevel="0" collapsed="false">
      <c r="A387" s="2"/>
    </row>
    <row r="388" customFormat="false" ht="15.75" hidden="false" customHeight="false" outlineLevel="0" collapsed="false">
      <c r="A388" s="2"/>
    </row>
    <row r="389" customFormat="false" ht="15.75" hidden="false" customHeight="false" outlineLevel="0" collapsed="false">
      <c r="A389" s="2"/>
    </row>
    <row r="390" customFormat="false" ht="15.75" hidden="false" customHeight="false" outlineLevel="0" collapsed="false">
      <c r="A390" s="2"/>
    </row>
    <row r="391" customFormat="false" ht="15.75" hidden="false" customHeight="false" outlineLevel="0" collapsed="false">
      <c r="A391" s="2"/>
    </row>
    <row r="392" customFormat="false" ht="15.75" hidden="false" customHeight="false" outlineLevel="0" collapsed="false">
      <c r="A392" s="2"/>
    </row>
    <row r="393" customFormat="false" ht="15.75" hidden="false" customHeight="false" outlineLevel="0" collapsed="false">
      <c r="A393" s="2"/>
    </row>
    <row r="394" customFormat="false" ht="15.75" hidden="false" customHeight="false" outlineLevel="0" collapsed="false">
      <c r="A394" s="2"/>
    </row>
    <row r="395" customFormat="false" ht="15.75" hidden="false" customHeight="false" outlineLevel="0" collapsed="false">
      <c r="A395" s="2"/>
    </row>
    <row r="396" customFormat="false" ht="15.75" hidden="false" customHeight="false" outlineLevel="0" collapsed="false">
      <c r="A396" s="2"/>
    </row>
    <row r="397" customFormat="false" ht="15.75" hidden="false" customHeight="false" outlineLevel="0" collapsed="false">
      <c r="A397" s="2"/>
    </row>
    <row r="398" customFormat="false" ht="15.75" hidden="false" customHeight="false" outlineLevel="0" collapsed="false">
      <c r="A398" s="2"/>
    </row>
    <row r="399" customFormat="false" ht="15.75" hidden="false" customHeight="false" outlineLevel="0" collapsed="false">
      <c r="A399" s="2"/>
    </row>
    <row r="400" customFormat="false" ht="15.75" hidden="false" customHeight="false" outlineLevel="0" collapsed="false">
      <c r="A400" s="2"/>
    </row>
    <row r="401" customFormat="false" ht="15.75" hidden="false" customHeight="false" outlineLevel="0" collapsed="false">
      <c r="A401" s="2"/>
    </row>
    <row r="402" customFormat="false" ht="15.75" hidden="false" customHeight="false" outlineLevel="0" collapsed="false">
      <c r="A402" s="2"/>
    </row>
    <row r="403" customFormat="false" ht="15.75" hidden="false" customHeight="false" outlineLevel="0" collapsed="false">
      <c r="A403" s="2"/>
    </row>
    <row r="404" customFormat="false" ht="15.75" hidden="false" customHeight="false" outlineLevel="0" collapsed="false">
      <c r="A404" s="2"/>
    </row>
    <row r="405" customFormat="false" ht="15.75" hidden="false" customHeight="false" outlineLevel="0" collapsed="false">
      <c r="A405" s="2"/>
    </row>
    <row r="406" customFormat="false" ht="15.75" hidden="false" customHeight="false" outlineLevel="0" collapsed="false">
      <c r="A406" s="2"/>
    </row>
    <row r="407" customFormat="false" ht="15.75" hidden="false" customHeight="false" outlineLevel="0" collapsed="false">
      <c r="A407" s="2"/>
    </row>
    <row r="408" customFormat="false" ht="15.75" hidden="false" customHeight="false" outlineLevel="0" collapsed="false">
      <c r="A408" s="2"/>
    </row>
    <row r="409" customFormat="false" ht="15.75" hidden="false" customHeight="false" outlineLevel="0" collapsed="false">
      <c r="A409" s="2"/>
    </row>
    <row r="410" customFormat="false" ht="15.75" hidden="false" customHeight="false" outlineLevel="0" collapsed="false">
      <c r="A410" s="2"/>
    </row>
    <row r="411" customFormat="false" ht="15.75" hidden="false" customHeight="false" outlineLevel="0" collapsed="false">
      <c r="A411" s="2"/>
    </row>
    <row r="412" customFormat="false" ht="15.75" hidden="false" customHeight="false" outlineLevel="0" collapsed="false">
      <c r="A412" s="2"/>
    </row>
    <row r="413" customFormat="false" ht="15.75" hidden="false" customHeight="false" outlineLevel="0" collapsed="false">
      <c r="A413" s="2"/>
    </row>
    <row r="414" customFormat="false" ht="15.75" hidden="false" customHeight="false" outlineLevel="0" collapsed="false">
      <c r="A414" s="2"/>
    </row>
    <row r="415" customFormat="false" ht="15.75" hidden="false" customHeight="false" outlineLevel="0" collapsed="false">
      <c r="A415" s="2"/>
    </row>
    <row r="416" customFormat="false" ht="15.75" hidden="false" customHeight="false" outlineLevel="0" collapsed="false">
      <c r="A416" s="2"/>
    </row>
    <row r="417" customFormat="false" ht="15.75" hidden="false" customHeight="false" outlineLevel="0" collapsed="false">
      <c r="A417" s="2"/>
    </row>
    <row r="418" customFormat="false" ht="15.75" hidden="false" customHeight="false" outlineLevel="0" collapsed="false">
      <c r="A418" s="2"/>
    </row>
    <row r="419" customFormat="false" ht="15.75" hidden="false" customHeight="false" outlineLevel="0" collapsed="false">
      <c r="A419" s="2"/>
    </row>
    <row r="420" customFormat="false" ht="15.75" hidden="false" customHeight="false" outlineLevel="0" collapsed="false">
      <c r="A420" s="2"/>
    </row>
    <row r="421" customFormat="false" ht="15.75" hidden="false" customHeight="false" outlineLevel="0" collapsed="false">
      <c r="A421" s="2"/>
    </row>
    <row r="422" customFormat="false" ht="15.75" hidden="false" customHeight="false" outlineLevel="0" collapsed="false">
      <c r="A422" s="2"/>
    </row>
    <row r="423" customFormat="false" ht="15.75" hidden="false" customHeight="false" outlineLevel="0" collapsed="false">
      <c r="A423" s="2"/>
    </row>
    <row r="424" customFormat="false" ht="15.75" hidden="false" customHeight="false" outlineLevel="0" collapsed="false">
      <c r="A424" s="2"/>
    </row>
    <row r="425" customFormat="false" ht="15.75" hidden="false" customHeight="false" outlineLevel="0" collapsed="false">
      <c r="A425" s="2"/>
    </row>
    <row r="426" customFormat="false" ht="15.75" hidden="false" customHeight="false" outlineLevel="0" collapsed="false">
      <c r="A426" s="2"/>
    </row>
    <row r="427" customFormat="false" ht="15.75" hidden="false" customHeight="false" outlineLevel="0" collapsed="false">
      <c r="A427" s="2"/>
    </row>
    <row r="428" customFormat="false" ht="15.75" hidden="false" customHeight="false" outlineLevel="0" collapsed="false">
      <c r="A428" s="2"/>
    </row>
    <row r="429" customFormat="false" ht="15.75" hidden="false" customHeight="false" outlineLevel="0" collapsed="false">
      <c r="A429" s="2"/>
    </row>
    <row r="430" customFormat="false" ht="15.75" hidden="false" customHeight="false" outlineLevel="0" collapsed="false">
      <c r="A430" s="2"/>
    </row>
    <row r="431" customFormat="false" ht="15.75" hidden="false" customHeight="false" outlineLevel="0" collapsed="false">
      <c r="A431" s="2"/>
    </row>
    <row r="432" customFormat="false" ht="15.75" hidden="false" customHeight="false" outlineLevel="0" collapsed="false">
      <c r="A432" s="2"/>
    </row>
    <row r="433" customFormat="false" ht="15.75" hidden="false" customHeight="false" outlineLevel="0" collapsed="false">
      <c r="A433" s="2"/>
    </row>
    <row r="434" customFormat="false" ht="15.75" hidden="false" customHeight="false" outlineLevel="0" collapsed="false">
      <c r="A434" s="2"/>
    </row>
    <row r="435" customFormat="false" ht="15.75" hidden="false" customHeight="false" outlineLevel="0" collapsed="false">
      <c r="A435" s="2"/>
    </row>
    <row r="436" customFormat="false" ht="15.75" hidden="false" customHeight="false" outlineLevel="0" collapsed="false">
      <c r="A436" s="2"/>
    </row>
    <row r="437" customFormat="false" ht="15.75" hidden="false" customHeight="false" outlineLevel="0" collapsed="false">
      <c r="A437" s="2"/>
    </row>
    <row r="438" customFormat="false" ht="15.75" hidden="false" customHeight="false" outlineLevel="0" collapsed="false">
      <c r="A438" s="2"/>
    </row>
    <row r="439" customFormat="false" ht="15.75" hidden="false" customHeight="false" outlineLevel="0" collapsed="false">
      <c r="A439" s="2"/>
    </row>
    <row r="440" customFormat="false" ht="15.75" hidden="false" customHeight="false" outlineLevel="0" collapsed="false">
      <c r="A440" s="2"/>
    </row>
    <row r="441" customFormat="false" ht="15.75" hidden="false" customHeight="false" outlineLevel="0" collapsed="false">
      <c r="A441" s="2"/>
    </row>
    <row r="442" customFormat="false" ht="15.75" hidden="false" customHeight="false" outlineLevel="0" collapsed="false">
      <c r="A442" s="2"/>
    </row>
    <row r="443" customFormat="false" ht="15.75" hidden="false" customHeight="false" outlineLevel="0" collapsed="false">
      <c r="A443" s="2"/>
    </row>
    <row r="444" customFormat="false" ht="15.75" hidden="false" customHeight="false" outlineLevel="0" collapsed="false">
      <c r="A444" s="2"/>
    </row>
    <row r="445" customFormat="false" ht="15.75" hidden="false" customHeight="false" outlineLevel="0" collapsed="false">
      <c r="A445" s="2"/>
    </row>
    <row r="446" customFormat="false" ht="15.75" hidden="false" customHeight="false" outlineLevel="0" collapsed="false">
      <c r="A446" s="2"/>
    </row>
    <row r="447" customFormat="false" ht="15.75" hidden="false" customHeight="false" outlineLevel="0" collapsed="false">
      <c r="A447" s="2"/>
    </row>
    <row r="448" customFormat="false" ht="15.75" hidden="false" customHeight="false" outlineLevel="0" collapsed="false">
      <c r="A448" s="2"/>
    </row>
    <row r="449" customFormat="false" ht="15.75" hidden="false" customHeight="false" outlineLevel="0" collapsed="false">
      <c r="A449" s="2"/>
    </row>
    <row r="450" customFormat="false" ht="15.75" hidden="false" customHeight="false" outlineLevel="0" collapsed="false">
      <c r="A450" s="2"/>
    </row>
    <row r="451" customFormat="false" ht="15.75" hidden="false" customHeight="false" outlineLevel="0" collapsed="false">
      <c r="A451" s="2"/>
    </row>
    <row r="452" customFormat="false" ht="15.75" hidden="false" customHeight="false" outlineLevel="0" collapsed="false">
      <c r="A452" s="2"/>
    </row>
    <row r="453" customFormat="false" ht="15.75" hidden="false" customHeight="false" outlineLevel="0" collapsed="false">
      <c r="A453" s="2"/>
    </row>
    <row r="454" customFormat="false" ht="15.75" hidden="false" customHeight="false" outlineLevel="0" collapsed="false">
      <c r="A454" s="2"/>
    </row>
    <row r="455" customFormat="false" ht="15.75" hidden="false" customHeight="false" outlineLevel="0" collapsed="false">
      <c r="A455" s="2"/>
    </row>
    <row r="456" customFormat="false" ht="15.75" hidden="false" customHeight="false" outlineLevel="0" collapsed="false">
      <c r="A456" s="2"/>
    </row>
    <row r="457" customFormat="false" ht="15.75" hidden="false" customHeight="false" outlineLevel="0" collapsed="false">
      <c r="A457" s="2"/>
    </row>
    <row r="458" customFormat="false" ht="15.75" hidden="false" customHeight="false" outlineLevel="0" collapsed="false">
      <c r="A458" s="2"/>
    </row>
    <row r="459" customFormat="false" ht="15.75" hidden="false" customHeight="false" outlineLevel="0" collapsed="false">
      <c r="A459" s="2"/>
    </row>
    <row r="460" customFormat="false" ht="15.75" hidden="false" customHeight="false" outlineLevel="0" collapsed="false">
      <c r="A460" s="2"/>
    </row>
    <row r="461" customFormat="false" ht="15.75" hidden="false" customHeight="false" outlineLevel="0" collapsed="false">
      <c r="A461" s="2"/>
    </row>
    <row r="462" customFormat="false" ht="15.75" hidden="false" customHeight="false" outlineLevel="0" collapsed="false">
      <c r="A462" s="2"/>
    </row>
    <row r="463" customFormat="false" ht="15.75" hidden="false" customHeight="false" outlineLevel="0" collapsed="false">
      <c r="A463" s="2"/>
    </row>
    <row r="464" customFormat="false" ht="15.75" hidden="false" customHeight="false" outlineLevel="0" collapsed="false">
      <c r="A464" s="2"/>
    </row>
    <row r="465" customFormat="false" ht="15.75" hidden="false" customHeight="false" outlineLevel="0" collapsed="false">
      <c r="A465" s="2"/>
    </row>
    <row r="466" customFormat="false" ht="15.75" hidden="false" customHeight="false" outlineLevel="0" collapsed="false">
      <c r="A466" s="2"/>
    </row>
    <row r="467" customFormat="false" ht="15.75" hidden="false" customHeight="false" outlineLevel="0" collapsed="false">
      <c r="A467" s="2"/>
    </row>
    <row r="468" customFormat="false" ht="15.75" hidden="false" customHeight="false" outlineLevel="0" collapsed="false">
      <c r="A468" s="2"/>
    </row>
    <row r="469" customFormat="false" ht="15.75" hidden="false" customHeight="false" outlineLevel="0" collapsed="false">
      <c r="A469" s="2"/>
    </row>
    <row r="470" customFormat="false" ht="15.75" hidden="false" customHeight="false" outlineLevel="0" collapsed="false">
      <c r="A470" s="2"/>
    </row>
    <row r="471" customFormat="false" ht="15.75" hidden="false" customHeight="false" outlineLevel="0" collapsed="false">
      <c r="A471" s="2"/>
    </row>
    <row r="472" customFormat="false" ht="15.75" hidden="false" customHeight="false" outlineLevel="0" collapsed="false">
      <c r="A472" s="2"/>
    </row>
    <row r="473" customFormat="false" ht="15.75" hidden="false" customHeight="false" outlineLevel="0" collapsed="false">
      <c r="A473" s="2"/>
    </row>
    <row r="474" customFormat="false" ht="15.75" hidden="false" customHeight="false" outlineLevel="0" collapsed="false">
      <c r="A474" s="2"/>
    </row>
    <row r="475" customFormat="false" ht="15.75" hidden="false" customHeight="false" outlineLevel="0" collapsed="false">
      <c r="A475" s="2"/>
    </row>
    <row r="476" customFormat="false" ht="15.75" hidden="false" customHeight="false" outlineLevel="0" collapsed="false">
      <c r="A476" s="2"/>
    </row>
    <row r="477" customFormat="false" ht="15.75" hidden="false" customHeight="false" outlineLevel="0" collapsed="false">
      <c r="A477" s="2"/>
    </row>
    <row r="478" customFormat="false" ht="15.75" hidden="false" customHeight="false" outlineLevel="0" collapsed="false">
      <c r="A478" s="2"/>
    </row>
    <row r="479" customFormat="false" ht="15.75" hidden="false" customHeight="false" outlineLevel="0" collapsed="false">
      <c r="A479" s="2"/>
    </row>
    <row r="480" customFormat="false" ht="15.75" hidden="false" customHeight="false" outlineLevel="0" collapsed="false">
      <c r="A480" s="2"/>
    </row>
    <row r="481" customFormat="false" ht="15.75" hidden="false" customHeight="false" outlineLevel="0" collapsed="false">
      <c r="A481" s="2"/>
    </row>
    <row r="482" customFormat="false" ht="15.75" hidden="false" customHeight="false" outlineLevel="0" collapsed="false">
      <c r="A482" s="2"/>
    </row>
    <row r="483" customFormat="false" ht="15.75" hidden="false" customHeight="false" outlineLevel="0" collapsed="false">
      <c r="A483" s="2"/>
    </row>
    <row r="484" customFormat="false" ht="15.75" hidden="false" customHeight="false" outlineLevel="0" collapsed="false">
      <c r="A484" s="2"/>
    </row>
    <row r="485" customFormat="false" ht="15.75" hidden="false" customHeight="false" outlineLevel="0" collapsed="false">
      <c r="A485" s="2"/>
    </row>
    <row r="486" customFormat="false" ht="15.75" hidden="false" customHeight="false" outlineLevel="0" collapsed="false">
      <c r="A486" s="2"/>
    </row>
    <row r="487" customFormat="false" ht="15.75" hidden="false" customHeight="false" outlineLevel="0" collapsed="false">
      <c r="A487" s="2"/>
    </row>
    <row r="488" customFormat="false" ht="15.75" hidden="false" customHeight="false" outlineLevel="0" collapsed="false">
      <c r="A488" s="2"/>
    </row>
    <row r="489" customFormat="false" ht="15.75" hidden="false" customHeight="false" outlineLevel="0" collapsed="false">
      <c r="A489" s="2"/>
    </row>
    <row r="490" customFormat="false" ht="15.75" hidden="false" customHeight="false" outlineLevel="0" collapsed="false">
      <c r="A490" s="2"/>
    </row>
    <row r="491" customFormat="false" ht="15.75" hidden="false" customHeight="false" outlineLevel="0" collapsed="false">
      <c r="A491" s="2"/>
    </row>
    <row r="492" customFormat="false" ht="15.75" hidden="false" customHeight="false" outlineLevel="0" collapsed="false">
      <c r="A492" s="2"/>
    </row>
    <row r="493" customFormat="false" ht="15.75" hidden="false" customHeight="false" outlineLevel="0" collapsed="false">
      <c r="A493" s="2"/>
    </row>
    <row r="494" customFormat="false" ht="15.75" hidden="false" customHeight="false" outlineLevel="0" collapsed="false">
      <c r="A494" s="2"/>
    </row>
    <row r="495" customFormat="false" ht="15.75" hidden="false" customHeight="false" outlineLevel="0" collapsed="false">
      <c r="A495" s="2"/>
    </row>
    <row r="496" customFormat="false" ht="15.75" hidden="false" customHeight="false" outlineLevel="0" collapsed="false">
      <c r="A496" s="2"/>
    </row>
    <row r="497" customFormat="false" ht="15.75" hidden="false" customHeight="false" outlineLevel="0" collapsed="false">
      <c r="A497" s="2"/>
    </row>
    <row r="498" customFormat="false" ht="15.75" hidden="false" customHeight="false" outlineLevel="0" collapsed="false">
      <c r="A498" s="2"/>
    </row>
    <row r="499" customFormat="false" ht="15.75" hidden="false" customHeight="false" outlineLevel="0" collapsed="false">
      <c r="A499" s="2"/>
    </row>
    <row r="500" customFormat="false" ht="15.75" hidden="false" customHeight="false" outlineLevel="0" collapsed="false">
      <c r="A500" s="2"/>
    </row>
    <row r="501" customFormat="false" ht="15.75" hidden="false" customHeight="false" outlineLevel="0" collapsed="false">
      <c r="A501" s="2"/>
    </row>
    <row r="502" customFormat="false" ht="15.75" hidden="false" customHeight="false" outlineLevel="0" collapsed="false">
      <c r="A502" s="2"/>
    </row>
    <row r="503" customFormat="false" ht="15.75" hidden="false" customHeight="false" outlineLevel="0" collapsed="false">
      <c r="A503" s="2"/>
    </row>
    <row r="504" customFormat="false" ht="15.75" hidden="false" customHeight="false" outlineLevel="0" collapsed="false">
      <c r="A504" s="2"/>
    </row>
    <row r="505" customFormat="false" ht="15.75" hidden="false" customHeight="false" outlineLevel="0" collapsed="false">
      <c r="A505" s="2"/>
    </row>
    <row r="506" customFormat="false" ht="15.75" hidden="false" customHeight="false" outlineLevel="0" collapsed="false">
      <c r="A506" s="2"/>
    </row>
    <row r="507" customFormat="false" ht="15.75" hidden="false" customHeight="false" outlineLevel="0" collapsed="false">
      <c r="A507" s="2"/>
    </row>
    <row r="508" customFormat="false" ht="15.75" hidden="false" customHeight="false" outlineLevel="0" collapsed="false">
      <c r="A508" s="2"/>
    </row>
    <row r="509" customFormat="false" ht="15.75" hidden="false" customHeight="false" outlineLevel="0" collapsed="false">
      <c r="A509" s="2"/>
    </row>
    <row r="510" customFormat="false" ht="15.75" hidden="false" customHeight="false" outlineLevel="0" collapsed="false">
      <c r="A510" s="2"/>
    </row>
    <row r="511" customFormat="false" ht="15.75" hidden="false" customHeight="false" outlineLevel="0" collapsed="false">
      <c r="A511" s="2"/>
    </row>
    <row r="512" customFormat="false" ht="15.75" hidden="false" customHeight="false" outlineLevel="0" collapsed="false">
      <c r="A512" s="2"/>
    </row>
    <row r="513" customFormat="false" ht="15.75" hidden="false" customHeight="false" outlineLevel="0" collapsed="false">
      <c r="A513" s="2"/>
    </row>
    <row r="514" customFormat="false" ht="15.75" hidden="false" customHeight="false" outlineLevel="0" collapsed="false">
      <c r="A514" s="2"/>
    </row>
    <row r="515" customFormat="false" ht="15.75" hidden="false" customHeight="false" outlineLevel="0" collapsed="false">
      <c r="A515" s="2"/>
    </row>
    <row r="516" customFormat="false" ht="15.75" hidden="false" customHeight="false" outlineLevel="0" collapsed="false">
      <c r="A516" s="2"/>
    </row>
    <row r="517" customFormat="false" ht="15.75" hidden="false" customHeight="false" outlineLevel="0" collapsed="false">
      <c r="A517" s="2"/>
    </row>
    <row r="518" customFormat="false" ht="15.75" hidden="false" customHeight="false" outlineLevel="0" collapsed="false">
      <c r="A518" s="2"/>
    </row>
    <row r="519" customFormat="false" ht="15.75" hidden="false" customHeight="false" outlineLevel="0" collapsed="false">
      <c r="A519" s="2"/>
    </row>
    <row r="520" customFormat="false" ht="15.75" hidden="false" customHeight="false" outlineLevel="0" collapsed="false">
      <c r="A520" s="2"/>
    </row>
    <row r="521" customFormat="false" ht="15.75" hidden="false" customHeight="false" outlineLevel="0" collapsed="false">
      <c r="A521" s="2"/>
    </row>
    <row r="522" customFormat="false" ht="15.75" hidden="false" customHeight="false" outlineLevel="0" collapsed="false">
      <c r="A522" s="2"/>
    </row>
    <row r="523" customFormat="false" ht="15.75" hidden="false" customHeight="false" outlineLevel="0" collapsed="false">
      <c r="A523" s="2"/>
    </row>
    <row r="524" customFormat="false" ht="15.75" hidden="false" customHeight="false" outlineLevel="0" collapsed="false">
      <c r="A524" s="2"/>
    </row>
    <row r="525" customFormat="false" ht="15.75" hidden="false" customHeight="false" outlineLevel="0" collapsed="false">
      <c r="A525" s="2"/>
    </row>
    <row r="526" customFormat="false" ht="15.75" hidden="false" customHeight="false" outlineLevel="0" collapsed="false">
      <c r="A526" s="2"/>
    </row>
    <row r="527" customFormat="false" ht="15.75" hidden="false" customHeight="false" outlineLevel="0" collapsed="false">
      <c r="A527" s="2"/>
    </row>
    <row r="528" customFormat="false" ht="15.75" hidden="false" customHeight="false" outlineLevel="0" collapsed="false">
      <c r="A528" s="2"/>
    </row>
    <row r="529" customFormat="false" ht="15.75" hidden="false" customHeight="false" outlineLevel="0" collapsed="false">
      <c r="A529" s="2"/>
    </row>
    <row r="530" customFormat="false" ht="15.75" hidden="false" customHeight="false" outlineLevel="0" collapsed="false">
      <c r="A530" s="2"/>
    </row>
    <row r="531" customFormat="false" ht="15.75" hidden="false" customHeight="false" outlineLevel="0" collapsed="false">
      <c r="A531" s="2"/>
    </row>
    <row r="532" customFormat="false" ht="15.75" hidden="false" customHeight="false" outlineLevel="0" collapsed="false">
      <c r="A532" s="2"/>
    </row>
    <row r="533" customFormat="false" ht="15.75" hidden="false" customHeight="false" outlineLevel="0" collapsed="false">
      <c r="A533" s="2"/>
    </row>
    <row r="534" customFormat="false" ht="15.75" hidden="false" customHeight="false" outlineLevel="0" collapsed="false">
      <c r="A534" s="2"/>
    </row>
    <row r="535" customFormat="false" ht="15.75" hidden="false" customHeight="false" outlineLevel="0" collapsed="false">
      <c r="A535" s="2"/>
    </row>
    <row r="536" customFormat="false" ht="15.75" hidden="false" customHeight="false" outlineLevel="0" collapsed="false">
      <c r="A536" s="2"/>
    </row>
    <row r="537" customFormat="false" ht="15.75" hidden="false" customHeight="false" outlineLevel="0" collapsed="false">
      <c r="A537" s="2"/>
    </row>
    <row r="538" customFormat="false" ht="15.75" hidden="false" customHeight="false" outlineLevel="0" collapsed="false">
      <c r="A538" s="2"/>
    </row>
    <row r="539" customFormat="false" ht="15.75" hidden="false" customHeight="false" outlineLevel="0" collapsed="false">
      <c r="A539" s="2"/>
    </row>
    <row r="540" customFormat="false" ht="15.75" hidden="false" customHeight="false" outlineLevel="0" collapsed="false">
      <c r="A540" s="2"/>
    </row>
    <row r="541" customFormat="false" ht="15.75" hidden="false" customHeight="false" outlineLevel="0" collapsed="false">
      <c r="A541" s="2"/>
    </row>
    <row r="542" customFormat="false" ht="15.75" hidden="false" customHeight="false" outlineLevel="0" collapsed="false">
      <c r="A542" s="2"/>
    </row>
    <row r="543" customFormat="false" ht="15.75" hidden="false" customHeight="false" outlineLevel="0" collapsed="false">
      <c r="A543" s="2"/>
    </row>
    <row r="544" customFormat="false" ht="15.75" hidden="false" customHeight="false" outlineLevel="0" collapsed="false">
      <c r="A544" s="2"/>
    </row>
    <row r="545" customFormat="false" ht="15.75" hidden="false" customHeight="false" outlineLevel="0" collapsed="false">
      <c r="A545" s="2"/>
    </row>
    <row r="546" customFormat="false" ht="15.75" hidden="false" customHeight="false" outlineLevel="0" collapsed="false">
      <c r="A546" s="2"/>
    </row>
    <row r="547" customFormat="false" ht="15.75" hidden="false" customHeight="false" outlineLevel="0" collapsed="false">
      <c r="A547" s="2"/>
    </row>
    <row r="548" customFormat="false" ht="15.75" hidden="false" customHeight="false" outlineLevel="0" collapsed="false">
      <c r="A548" s="2"/>
    </row>
    <row r="549" customFormat="false" ht="15.75" hidden="false" customHeight="false" outlineLevel="0" collapsed="false">
      <c r="A549" s="2"/>
    </row>
    <row r="550" customFormat="false" ht="15.75" hidden="false" customHeight="false" outlineLevel="0" collapsed="false">
      <c r="A550" s="2"/>
    </row>
    <row r="551" customFormat="false" ht="15.75" hidden="false" customHeight="false" outlineLevel="0" collapsed="false">
      <c r="A551" s="2"/>
    </row>
    <row r="552" customFormat="false" ht="15.75" hidden="false" customHeight="false" outlineLevel="0" collapsed="false">
      <c r="A552" s="2"/>
    </row>
    <row r="553" customFormat="false" ht="15.75" hidden="false" customHeight="false" outlineLevel="0" collapsed="false">
      <c r="A553" s="2"/>
    </row>
    <row r="554" customFormat="false" ht="15.75" hidden="false" customHeight="false" outlineLevel="0" collapsed="false">
      <c r="A554" s="2"/>
    </row>
    <row r="555" customFormat="false" ht="15.75" hidden="false" customHeight="false" outlineLevel="0" collapsed="false">
      <c r="A555" s="2"/>
    </row>
    <row r="556" customFormat="false" ht="15.75" hidden="false" customHeight="false" outlineLevel="0" collapsed="false">
      <c r="A556" s="2"/>
    </row>
    <row r="557" customFormat="false" ht="15.75" hidden="false" customHeight="false" outlineLevel="0" collapsed="false">
      <c r="A557" s="2"/>
    </row>
    <row r="558" customFormat="false" ht="15.75" hidden="false" customHeight="false" outlineLevel="0" collapsed="false">
      <c r="A558" s="2"/>
    </row>
    <row r="559" customFormat="false" ht="15.75" hidden="false" customHeight="false" outlineLevel="0" collapsed="false">
      <c r="A559" s="2"/>
    </row>
    <row r="560" customFormat="false" ht="15.75" hidden="false" customHeight="false" outlineLevel="0" collapsed="false">
      <c r="A560" s="2"/>
    </row>
    <row r="561" customFormat="false" ht="15.75" hidden="false" customHeight="false" outlineLevel="0" collapsed="false">
      <c r="A561" s="2"/>
    </row>
    <row r="562" customFormat="false" ht="15.75" hidden="false" customHeight="false" outlineLevel="0" collapsed="false">
      <c r="A562" s="2"/>
    </row>
    <row r="563" customFormat="false" ht="15.75" hidden="false" customHeight="false" outlineLevel="0" collapsed="false">
      <c r="A563" s="2"/>
    </row>
    <row r="564" customFormat="false" ht="15.75" hidden="false" customHeight="false" outlineLevel="0" collapsed="false">
      <c r="A564" s="2"/>
    </row>
    <row r="565" customFormat="false" ht="15.75" hidden="false" customHeight="false" outlineLevel="0" collapsed="false">
      <c r="A565" s="2"/>
    </row>
    <row r="566" customFormat="false" ht="15.75" hidden="false" customHeight="false" outlineLevel="0" collapsed="false">
      <c r="A566" s="2"/>
    </row>
    <row r="567" customFormat="false" ht="15.75" hidden="false" customHeight="false" outlineLevel="0" collapsed="false">
      <c r="A567" s="2"/>
    </row>
    <row r="568" customFormat="false" ht="15.75" hidden="false" customHeight="false" outlineLevel="0" collapsed="false">
      <c r="A568" s="2"/>
    </row>
    <row r="569" customFormat="false" ht="15.75" hidden="false" customHeight="false" outlineLevel="0" collapsed="false">
      <c r="A569" s="2"/>
    </row>
    <row r="570" customFormat="false" ht="15.75" hidden="false" customHeight="false" outlineLevel="0" collapsed="false">
      <c r="A570" s="2"/>
    </row>
    <row r="571" customFormat="false" ht="15.75" hidden="false" customHeight="false" outlineLevel="0" collapsed="false">
      <c r="A571" s="2"/>
    </row>
    <row r="572" customFormat="false" ht="15.75" hidden="false" customHeight="false" outlineLevel="0" collapsed="false">
      <c r="A572" s="2"/>
    </row>
    <row r="573" customFormat="false" ht="15.75" hidden="false" customHeight="false" outlineLevel="0" collapsed="false">
      <c r="A573" s="2"/>
    </row>
    <row r="574" customFormat="false" ht="15.75" hidden="false" customHeight="false" outlineLevel="0" collapsed="false">
      <c r="A574" s="2"/>
    </row>
    <row r="575" customFormat="false" ht="15.75" hidden="false" customHeight="false" outlineLevel="0" collapsed="false">
      <c r="A575" s="2"/>
    </row>
    <row r="576" customFormat="false" ht="15.75" hidden="false" customHeight="false" outlineLevel="0" collapsed="false">
      <c r="A576" s="2"/>
    </row>
    <row r="577" customFormat="false" ht="15.75" hidden="false" customHeight="false" outlineLevel="0" collapsed="false">
      <c r="A577" s="2"/>
    </row>
    <row r="578" customFormat="false" ht="15.75" hidden="false" customHeight="false" outlineLevel="0" collapsed="false">
      <c r="A578" s="2"/>
    </row>
    <row r="579" customFormat="false" ht="15.75" hidden="false" customHeight="false" outlineLevel="0" collapsed="false">
      <c r="A579" s="2"/>
    </row>
    <row r="580" customFormat="false" ht="15.75" hidden="false" customHeight="false" outlineLevel="0" collapsed="false">
      <c r="A580" s="2"/>
    </row>
    <row r="581" customFormat="false" ht="15.75" hidden="false" customHeight="false" outlineLevel="0" collapsed="false">
      <c r="A581" s="2"/>
    </row>
    <row r="582" customFormat="false" ht="15.75" hidden="false" customHeight="false" outlineLevel="0" collapsed="false">
      <c r="A582" s="2"/>
    </row>
    <row r="583" customFormat="false" ht="15.75" hidden="false" customHeight="false" outlineLevel="0" collapsed="false">
      <c r="A583" s="2"/>
    </row>
    <row r="584" customFormat="false" ht="15.75" hidden="false" customHeight="false" outlineLevel="0" collapsed="false">
      <c r="A584" s="2"/>
    </row>
    <row r="585" customFormat="false" ht="15.75" hidden="false" customHeight="false" outlineLevel="0" collapsed="false">
      <c r="A585" s="2"/>
    </row>
    <row r="586" customFormat="false" ht="15.75" hidden="false" customHeight="false" outlineLevel="0" collapsed="false">
      <c r="A586" s="2"/>
    </row>
    <row r="587" customFormat="false" ht="15.75" hidden="false" customHeight="false" outlineLevel="0" collapsed="false">
      <c r="A587" s="2"/>
    </row>
    <row r="588" customFormat="false" ht="15.75" hidden="false" customHeight="false" outlineLevel="0" collapsed="false">
      <c r="A588" s="2"/>
    </row>
    <row r="589" customFormat="false" ht="15.75" hidden="false" customHeight="false" outlineLevel="0" collapsed="false">
      <c r="A589" s="2"/>
    </row>
    <row r="590" customFormat="false" ht="15.75" hidden="false" customHeight="false" outlineLevel="0" collapsed="false">
      <c r="A590" s="2"/>
    </row>
    <row r="591" customFormat="false" ht="15.75" hidden="false" customHeight="false" outlineLevel="0" collapsed="false">
      <c r="A591" s="2"/>
    </row>
    <row r="592" customFormat="false" ht="15.75" hidden="false" customHeight="false" outlineLevel="0" collapsed="false">
      <c r="A592" s="2"/>
    </row>
    <row r="593" customFormat="false" ht="15.75" hidden="false" customHeight="false" outlineLevel="0" collapsed="false">
      <c r="A593" s="2"/>
    </row>
    <row r="594" customFormat="false" ht="15.75" hidden="false" customHeight="false" outlineLevel="0" collapsed="false">
      <c r="A594" s="2"/>
    </row>
    <row r="595" customFormat="false" ht="15.75" hidden="false" customHeight="false" outlineLevel="0" collapsed="false">
      <c r="A595" s="2"/>
    </row>
    <row r="596" customFormat="false" ht="15.75" hidden="false" customHeight="false" outlineLevel="0" collapsed="false">
      <c r="A596" s="2"/>
    </row>
    <row r="597" customFormat="false" ht="15.75" hidden="false" customHeight="false" outlineLevel="0" collapsed="false">
      <c r="A597" s="2"/>
    </row>
    <row r="598" customFormat="false" ht="15.75" hidden="false" customHeight="false" outlineLevel="0" collapsed="false">
      <c r="A598" s="2"/>
    </row>
    <row r="599" customFormat="false" ht="15.75" hidden="false" customHeight="false" outlineLevel="0" collapsed="false">
      <c r="A599" s="2"/>
    </row>
    <row r="600" customFormat="false" ht="15.75" hidden="false" customHeight="false" outlineLevel="0" collapsed="false">
      <c r="A600" s="2"/>
    </row>
    <row r="601" customFormat="false" ht="15.75" hidden="false" customHeight="false" outlineLevel="0" collapsed="false">
      <c r="A601" s="2"/>
    </row>
    <row r="602" customFormat="false" ht="15.75" hidden="false" customHeight="false" outlineLevel="0" collapsed="false">
      <c r="A602" s="2"/>
    </row>
    <row r="603" customFormat="false" ht="15.75" hidden="false" customHeight="false" outlineLevel="0" collapsed="false">
      <c r="A603" s="2"/>
    </row>
    <row r="604" customFormat="false" ht="15.75" hidden="false" customHeight="false" outlineLevel="0" collapsed="false">
      <c r="A604" s="2"/>
    </row>
    <row r="605" customFormat="false" ht="15.75" hidden="false" customHeight="false" outlineLevel="0" collapsed="false">
      <c r="A605" s="2"/>
    </row>
    <row r="606" customFormat="false" ht="15.75" hidden="false" customHeight="false" outlineLevel="0" collapsed="false">
      <c r="A606" s="2"/>
    </row>
    <row r="607" customFormat="false" ht="15.75" hidden="false" customHeight="false" outlineLevel="0" collapsed="false">
      <c r="A607" s="2"/>
    </row>
    <row r="608" customFormat="false" ht="15.75" hidden="false" customHeight="false" outlineLevel="0" collapsed="false">
      <c r="A608" s="2"/>
    </row>
    <row r="609" customFormat="false" ht="15.75" hidden="false" customHeight="false" outlineLevel="0" collapsed="false">
      <c r="A609" s="2"/>
    </row>
    <row r="610" customFormat="false" ht="15.75" hidden="false" customHeight="false" outlineLevel="0" collapsed="false">
      <c r="A610" s="2"/>
    </row>
    <row r="611" customFormat="false" ht="15.75" hidden="false" customHeight="false" outlineLevel="0" collapsed="false">
      <c r="A611" s="2"/>
    </row>
    <row r="612" customFormat="false" ht="15.75" hidden="false" customHeight="false" outlineLevel="0" collapsed="false">
      <c r="A612" s="2"/>
    </row>
    <row r="613" customFormat="false" ht="15.75" hidden="false" customHeight="false" outlineLevel="0" collapsed="false">
      <c r="A613" s="2"/>
    </row>
    <row r="614" customFormat="false" ht="15.75" hidden="false" customHeight="false" outlineLevel="0" collapsed="false">
      <c r="A614" s="2"/>
    </row>
    <row r="615" customFormat="false" ht="15.75" hidden="false" customHeight="false" outlineLevel="0" collapsed="false">
      <c r="A615" s="2"/>
    </row>
    <row r="616" customFormat="false" ht="15.75" hidden="false" customHeight="false" outlineLevel="0" collapsed="false">
      <c r="A616" s="2"/>
    </row>
    <row r="617" customFormat="false" ht="15.75" hidden="false" customHeight="false" outlineLevel="0" collapsed="false">
      <c r="A617" s="2"/>
    </row>
    <row r="618" customFormat="false" ht="15.75" hidden="false" customHeight="false" outlineLevel="0" collapsed="false">
      <c r="A618" s="2"/>
    </row>
    <row r="619" customFormat="false" ht="15.75" hidden="false" customHeight="false" outlineLevel="0" collapsed="false">
      <c r="A619" s="2"/>
    </row>
    <row r="620" customFormat="false" ht="15.75" hidden="false" customHeight="false" outlineLevel="0" collapsed="false">
      <c r="A620" s="2"/>
    </row>
    <row r="621" customFormat="false" ht="15.75" hidden="false" customHeight="false" outlineLevel="0" collapsed="false">
      <c r="A621" s="2"/>
    </row>
    <row r="622" customFormat="false" ht="15.75" hidden="false" customHeight="false" outlineLevel="0" collapsed="false">
      <c r="A622" s="2"/>
    </row>
    <row r="623" customFormat="false" ht="15.75" hidden="false" customHeight="false" outlineLevel="0" collapsed="false">
      <c r="A623" s="2"/>
    </row>
    <row r="624" customFormat="false" ht="15.75" hidden="false" customHeight="false" outlineLevel="0" collapsed="false">
      <c r="A624" s="2"/>
    </row>
    <row r="625" customFormat="false" ht="15.75" hidden="false" customHeight="false" outlineLevel="0" collapsed="false">
      <c r="A625" s="2"/>
    </row>
    <row r="626" customFormat="false" ht="15.75" hidden="false" customHeight="false" outlineLevel="0" collapsed="false">
      <c r="A626" s="2"/>
    </row>
    <row r="627" customFormat="false" ht="15.75" hidden="false" customHeight="false" outlineLevel="0" collapsed="false">
      <c r="A627" s="2"/>
    </row>
    <row r="628" customFormat="false" ht="15.75" hidden="false" customHeight="false" outlineLevel="0" collapsed="false">
      <c r="A628" s="2"/>
    </row>
    <row r="629" customFormat="false" ht="15.75" hidden="false" customHeight="false" outlineLevel="0" collapsed="false">
      <c r="A629" s="2"/>
    </row>
    <row r="630" customFormat="false" ht="15.75" hidden="false" customHeight="false" outlineLevel="0" collapsed="false">
      <c r="A630" s="2"/>
    </row>
    <row r="631" customFormat="false" ht="15.75" hidden="false" customHeight="false" outlineLevel="0" collapsed="false">
      <c r="A631" s="2"/>
    </row>
    <row r="632" customFormat="false" ht="15.75" hidden="false" customHeight="false" outlineLevel="0" collapsed="false">
      <c r="A632" s="2"/>
    </row>
    <row r="633" customFormat="false" ht="15.75" hidden="false" customHeight="false" outlineLevel="0" collapsed="false">
      <c r="A633" s="2"/>
    </row>
    <row r="634" customFormat="false" ht="15.75" hidden="false" customHeight="false" outlineLevel="0" collapsed="false">
      <c r="A634" s="2"/>
    </row>
    <row r="635" customFormat="false" ht="15.75" hidden="false" customHeight="false" outlineLevel="0" collapsed="false">
      <c r="A635" s="2"/>
    </row>
    <row r="636" customFormat="false" ht="15.75" hidden="false" customHeight="false" outlineLevel="0" collapsed="false">
      <c r="A636" s="2"/>
    </row>
    <row r="637" customFormat="false" ht="15.75" hidden="false" customHeight="false" outlineLevel="0" collapsed="false">
      <c r="A637" s="2"/>
    </row>
    <row r="638" customFormat="false" ht="15.75" hidden="false" customHeight="false" outlineLevel="0" collapsed="false">
      <c r="A638" s="2"/>
    </row>
    <row r="639" customFormat="false" ht="15.75" hidden="false" customHeight="false" outlineLevel="0" collapsed="false">
      <c r="A639" s="2"/>
    </row>
    <row r="640" customFormat="false" ht="15.75" hidden="false" customHeight="false" outlineLevel="0" collapsed="false">
      <c r="A640" s="2"/>
    </row>
    <row r="641" customFormat="false" ht="15.75" hidden="false" customHeight="false" outlineLevel="0" collapsed="false">
      <c r="A641" s="2"/>
    </row>
    <row r="642" customFormat="false" ht="15.75" hidden="false" customHeight="false" outlineLevel="0" collapsed="false">
      <c r="A642" s="2"/>
    </row>
    <row r="643" customFormat="false" ht="15.75" hidden="false" customHeight="false" outlineLevel="0" collapsed="false">
      <c r="A643" s="2"/>
    </row>
    <row r="644" customFormat="false" ht="15.75" hidden="false" customHeight="false" outlineLevel="0" collapsed="false">
      <c r="A644" s="2"/>
    </row>
    <row r="645" customFormat="false" ht="15.75" hidden="false" customHeight="false" outlineLevel="0" collapsed="false">
      <c r="A645" s="2"/>
    </row>
    <row r="646" customFormat="false" ht="15.75" hidden="false" customHeight="false" outlineLevel="0" collapsed="false">
      <c r="A646" s="2"/>
    </row>
    <row r="647" customFormat="false" ht="15.75" hidden="false" customHeight="false" outlineLevel="0" collapsed="false">
      <c r="A647" s="2"/>
    </row>
    <row r="648" customFormat="false" ht="15.75" hidden="false" customHeight="false" outlineLevel="0" collapsed="false">
      <c r="A648" s="2"/>
    </row>
    <row r="649" customFormat="false" ht="15.75" hidden="false" customHeight="false" outlineLevel="0" collapsed="false">
      <c r="A649" s="2"/>
    </row>
    <row r="650" customFormat="false" ht="15.75" hidden="false" customHeight="false" outlineLevel="0" collapsed="false">
      <c r="A650" s="2"/>
    </row>
    <row r="651" customFormat="false" ht="15.75" hidden="false" customHeight="false" outlineLevel="0" collapsed="false">
      <c r="A651" s="2"/>
    </row>
    <row r="652" customFormat="false" ht="15.75" hidden="false" customHeight="false" outlineLevel="0" collapsed="false">
      <c r="A652" s="2"/>
    </row>
    <row r="653" customFormat="false" ht="15.75" hidden="false" customHeight="false" outlineLevel="0" collapsed="false">
      <c r="A653" s="2"/>
    </row>
    <row r="654" customFormat="false" ht="15.75" hidden="false" customHeight="false" outlineLevel="0" collapsed="false">
      <c r="A654" s="2"/>
    </row>
    <row r="655" customFormat="false" ht="15.75" hidden="false" customHeight="false" outlineLevel="0" collapsed="false">
      <c r="A655" s="2"/>
    </row>
    <row r="656" customFormat="false" ht="15.75" hidden="false" customHeight="false" outlineLevel="0" collapsed="false">
      <c r="A656" s="2"/>
    </row>
    <row r="657" customFormat="false" ht="15.75" hidden="false" customHeight="false" outlineLevel="0" collapsed="false">
      <c r="A657" s="2"/>
    </row>
    <row r="658" customFormat="false" ht="15.75" hidden="false" customHeight="false" outlineLevel="0" collapsed="false">
      <c r="A658" s="2"/>
    </row>
    <row r="659" customFormat="false" ht="15.75" hidden="false" customHeight="false" outlineLevel="0" collapsed="false">
      <c r="A659" s="2"/>
    </row>
    <row r="660" customFormat="false" ht="15.75" hidden="false" customHeight="false" outlineLevel="0" collapsed="false">
      <c r="A660" s="2"/>
    </row>
    <row r="661" customFormat="false" ht="15.75" hidden="false" customHeight="false" outlineLevel="0" collapsed="false">
      <c r="A661" s="2"/>
    </row>
    <row r="662" customFormat="false" ht="15.75" hidden="false" customHeight="false" outlineLevel="0" collapsed="false">
      <c r="A662" s="2"/>
    </row>
    <row r="663" customFormat="false" ht="15.75" hidden="false" customHeight="false" outlineLevel="0" collapsed="false">
      <c r="A663" s="2"/>
    </row>
    <row r="664" customFormat="false" ht="15.75" hidden="false" customHeight="false" outlineLevel="0" collapsed="false">
      <c r="A664" s="2"/>
    </row>
    <row r="665" customFormat="false" ht="15.75" hidden="false" customHeight="false" outlineLevel="0" collapsed="false">
      <c r="A665" s="2"/>
    </row>
    <row r="666" customFormat="false" ht="15.75" hidden="false" customHeight="false" outlineLevel="0" collapsed="false">
      <c r="A666" s="2"/>
    </row>
    <row r="667" customFormat="false" ht="15.75" hidden="false" customHeight="false" outlineLevel="0" collapsed="false">
      <c r="A667" s="2"/>
    </row>
    <row r="668" customFormat="false" ht="15.75" hidden="false" customHeight="false" outlineLevel="0" collapsed="false">
      <c r="A668" s="2"/>
    </row>
    <row r="669" customFormat="false" ht="15.75" hidden="false" customHeight="false" outlineLevel="0" collapsed="false">
      <c r="A669" s="2"/>
    </row>
    <row r="670" customFormat="false" ht="15.75" hidden="false" customHeight="false" outlineLevel="0" collapsed="false">
      <c r="A670" s="2"/>
    </row>
    <row r="671" customFormat="false" ht="15.75" hidden="false" customHeight="false" outlineLevel="0" collapsed="false">
      <c r="A671" s="2"/>
    </row>
    <row r="672" customFormat="false" ht="15.75" hidden="false" customHeight="false" outlineLevel="0" collapsed="false">
      <c r="A672" s="2"/>
    </row>
    <row r="673" customFormat="false" ht="15.75" hidden="false" customHeight="false" outlineLevel="0" collapsed="false">
      <c r="A673" s="2"/>
    </row>
    <row r="674" customFormat="false" ht="15.75" hidden="false" customHeight="false" outlineLevel="0" collapsed="false">
      <c r="A674" s="2"/>
    </row>
    <row r="675" customFormat="false" ht="15.75" hidden="false" customHeight="false" outlineLevel="0" collapsed="false">
      <c r="A675" s="2"/>
    </row>
    <row r="676" customFormat="false" ht="15.75" hidden="false" customHeight="false" outlineLevel="0" collapsed="false">
      <c r="A676" s="2"/>
    </row>
    <row r="677" customFormat="false" ht="15.75" hidden="false" customHeight="false" outlineLevel="0" collapsed="false">
      <c r="A677" s="2"/>
    </row>
    <row r="678" customFormat="false" ht="15.75" hidden="false" customHeight="false" outlineLevel="0" collapsed="false">
      <c r="A678" s="2"/>
    </row>
    <row r="679" customFormat="false" ht="15.75" hidden="false" customHeight="false" outlineLevel="0" collapsed="false">
      <c r="A679" s="2"/>
    </row>
    <row r="680" customFormat="false" ht="15.75" hidden="false" customHeight="false" outlineLevel="0" collapsed="false">
      <c r="A680" s="2"/>
    </row>
    <row r="681" customFormat="false" ht="15.75" hidden="false" customHeight="false" outlineLevel="0" collapsed="false">
      <c r="A681" s="2"/>
    </row>
    <row r="682" customFormat="false" ht="15.75" hidden="false" customHeight="false" outlineLevel="0" collapsed="false">
      <c r="A682" s="2"/>
    </row>
    <row r="683" customFormat="false" ht="15.75" hidden="false" customHeight="false" outlineLevel="0" collapsed="false">
      <c r="A683" s="2"/>
    </row>
    <row r="684" customFormat="false" ht="15.75" hidden="false" customHeight="false" outlineLevel="0" collapsed="false">
      <c r="A684" s="2"/>
    </row>
    <row r="685" customFormat="false" ht="15.75" hidden="false" customHeight="false" outlineLevel="0" collapsed="false">
      <c r="A685" s="2"/>
    </row>
    <row r="686" customFormat="false" ht="15.75" hidden="false" customHeight="false" outlineLevel="0" collapsed="false">
      <c r="A686" s="2"/>
    </row>
    <row r="687" customFormat="false" ht="15.75" hidden="false" customHeight="false" outlineLevel="0" collapsed="false">
      <c r="A687" s="2"/>
    </row>
    <row r="688" customFormat="false" ht="15.75" hidden="false" customHeight="false" outlineLevel="0" collapsed="false">
      <c r="A688" s="2"/>
    </row>
    <row r="689" customFormat="false" ht="15.75" hidden="false" customHeight="false" outlineLevel="0" collapsed="false">
      <c r="A689" s="2"/>
    </row>
    <row r="690" customFormat="false" ht="15.75" hidden="false" customHeight="false" outlineLevel="0" collapsed="false">
      <c r="A690" s="2"/>
    </row>
    <row r="691" customFormat="false" ht="15.75" hidden="false" customHeight="false" outlineLevel="0" collapsed="false">
      <c r="A691" s="2"/>
    </row>
    <row r="692" customFormat="false" ht="15.75" hidden="false" customHeight="false" outlineLevel="0" collapsed="false">
      <c r="A692" s="2"/>
    </row>
    <row r="693" customFormat="false" ht="15.75" hidden="false" customHeight="false" outlineLevel="0" collapsed="false">
      <c r="A693" s="2"/>
    </row>
    <row r="694" customFormat="false" ht="15.75" hidden="false" customHeight="false" outlineLevel="0" collapsed="false">
      <c r="A694" s="2"/>
    </row>
    <row r="695" customFormat="false" ht="15.75" hidden="false" customHeight="false" outlineLevel="0" collapsed="false">
      <c r="A695" s="2"/>
    </row>
    <row r="696" customFormat="false" ht="15.75" hidden="false" customHeight="false" outlineLevel="0" collapsed="false">
      <c r="A696" s="2"/>
    </row>
    <row r="697" customFormat="false" ht="15.75" hidden="false" customHeight="false" outlineLevel="0" collapsed="false">
      <c r="A697" s="2"/>
    </row>
    <row r="698" customFormat="false" ht="15.75" hidden="false" customHeight="false" outlineLevel="0" collapsed="false">
      <c r="A698" s="2"/>
    </row>
    <row r="699" customFormat="false" ht="15.75" hidden="false" customHeight="false" outlineLevel="0" collapsed="false">
      <c r="A699" s="2"/>
    </row>
    <row r="700" customFormat="false" ht="15.75" hidden="false" customHeight="false" outlineLevel="0" collapsed="false">
      <c r="A700" s="2"/>
    </row>
    <row r="701" customFormat="false" ht="15.75" hidden="false" customHeight="false" outlineLevel="0" collapsed="false">
      <c r="A701" s="2"/>
    </row>
    <row r="702" customFormat="false" ht="15.75" hidden="false" customHeight="false" outlineLevel="0" collapsed="false">
      <c r="A702" s="2"/>
    </row>
    <row r="703" customFormat="false" ht="15.75" hidden="false" customHeight="false" outlineLevel="0" collapsed="false">
      <c r="A703" s="2"/>
    </row>
    <row r="704" customFormat="false" ht="15.75" hidden="false" customHeight="false" outlineLevel="0" collapsed="false">
      <c r="A704" s="2"/>
    </row>
    <row r="705" customFormat="false" ht="15.75" hidden="false" customHeight="false" outlineLevel="0" collapsed="false">
      <c r="A705" s="2"/>
    </row>
    <row r="706" customFormat="false" ht="15.75" hidden="false" customHeight="false" outlineLevel="0" collapsed="false">
      <c r="A706" s="2"/>
    </row>
    <row r="707" customFormat="false" ht="15.75" hidden="false" customHeight="false" outlineLevel="0" collapsed="false">
      <c r="A707" s="2"/>
    </row>
    <row r="708" customFormat="false" ht="15.75" hidden="false" customHeight="false" outlineLevel="0" collapsed="false">
      <c r="A708" s="2"/>
    </row>
    <row r="709" customFormat="false" ht="15.75" hidden="false" customHeight="false" outlineLevel="0" collapsed="false">
      <c r="A709" s="2"/>
    </row>
    <row r="710" customFormat="false" ht="15.75" hidden="false" customHeight="false" outlineLevel="0" collapsed="false">
      <c r="A710" s="2"/>
    </row>
    <row r="711" customFormat="false" ht="15.75" hidden="false" customHeight="false" outlineLevel="0" collapsed="false">
      <c r="A711" s="2"/>
    </row>
    <row r="712" customFormat="false" ht="15.75" hidden="false" customHeight="false" outlineLevel="0" collapsed="false">
      <c r="A712" s="2"/>
    </row>
    <row r="713" customFormat="false" ht="15.75" hidden="false" customHeight="false" outlineLevel="0" collapsed="false">
      <c r="A713" s="2"/>
    </row>
    <row r="714" customFormat="false" ht="15.75" hidden="false" customHeight="false" outlineLevel="0" collapsed="false">
      <c r="A714" s="2"/>
    </row>
    <row r="715" customFormat="false" ht="15.75" hidden="false" customHeight="false" outlineLevel="0" collapsed="false">
      <c r="A715" s="2"/>
    </row>
    <row r="716" customFormat="false" ht="15.75" hidden="false" customHeight="false" outlineLevel="0" collapsed="false">
      <c r="A716" s="2"/>
    </row>
    <row r="717" customFormat="false" ht="15.75" hidden="false" customHeight="false" outlineLevel="0" collapsed="false">
      <c r="A717" s="2"/>
    </row>
    <row r="718" customFormat="false" ht="15.75" hidden="false" customHeight="false" outlineLevel="0" collapsed="false">
      <c r="A718" s="2"/>
    </row>
    <row r="719" customFormat="false" ht="15.75" hidden="false" customHeight="false" outlineLevel="0" collapsed="false">
      <c r="A719" s="2"/>
    </row>
    <row r="720" customFormat="false" ht="15.75" hidden="false" customHeight="false" outlineLevel="0" collapsed="false">
      <c r="A720" s="2"/>
    </row>
    <row r="721" customFormat="false" ht="15.75" hidden="false" customHeight="false" outlineLevel="0" collapsed="false">
      <c r="A721" s="2"/>
    </row>
    <row r="722" customFormat="false" ht="15.75" hidden="false" customHeight="false" outlineLevel="0" collapsed="false">
      <c r="A722" s="2"/>
    </row>
    <row r="723" customFormat="false" ht="15.75" hidden="false" customHeight="false" outlineLevel="0" collapsed="false">
      <c r="A723" s="2"/>
    </row>
    <row r="724" customFormat="false" ht="15.75" hidden="false" customHeight="false" outlineLevel="0" collapsed="false">
      <c r="A724" s="2"/>
    </row>
    <row r="725" customFormat="false" ht="15.75" hidden="false" customHeight="false" outlineLevel="0" collapsed="false">
      <c r="A725" s="2"/>
    </row>
    <row r="726" customFormat="false" ht="15.75" hidden="false" customHeight="false" outlineLevel="0" collapsed="false">
      <c r="A726" s="2"/>
    </row>
    <row r="727" customFormat="false" ht="15.75" hidden="false" customHeight="false" outlineLevel="0" collapsed="false">
      <c r="A727" s="2"/>
    </row>
    <row r="728" customFormat="false" ht="15.75" hidden="false" customHeight="false" outlineLevel="0" collapsed="false">
      <c r="A728" s="2"/>
    </row>
    <row r="729" customFormat="false" ht="15.75" hidden="false" customHeight="false" outlineLevel="0" collapsed="false">
      <c r="A729" s="2"/>
    </row>
    <row r="730" customFormat="false" ht="15.75" hidden="false" customHeight="false" outlineLevel="0" collapsed="false">
      <c r="A730" s="2"/>
    </row>
    <row r="731" customFormat="false" ht="15.75" hidden="false" customHeight="false" outlineLevel="0" collapsed="false">
      <c r="A731" s="2"/>
    </row>
    <row r="732" customFormat="false" ht="15.75" hidden="false" customHeight="false" outlineLevel="0" collapsed="false">
      <c r="A732" s="2"/>
    </row>
    <row r="733" customFormat="false" ht="15.75" hidden="false" customHeight="false" outlineLevel="0" collapsed="false">
      <c r="A733" s="2"/>
    </row>
    <row r="734" customFormat="false" ht="15.75" hidden="false" customHeight="false" outlineLevel="0" collapsed="false">
      <c r="A734" s="2"/>
    </row>
    <row r="735" customFormat="false" ht="15.75" hidden="false" customHeight="false" outlineLevel="0" collapsed="false">
      <c r="A735" s="2"/>
    </row>
    <row r="736" customFormat="false" ht="15.75" hidden="false" customHeight="false" outlineLevel="0" collapsed="false">
      <c r="A736" s="2"/>
    </row>
    <row r="737" customFormat="false" ht="15.75" hidden="false" customHeight="false" outlineLevel="0" collapsed="false">
      <c r="A737" s="2"/>
    </row>
    <row r="738" customFormat="false" ht="15.75" hidden="false" customHeight="false" outlineLevel="0" collapsed="false">
      <c r="A738" s="2"/>
    </row>
    <row r="739" customFormat="false" ht="15.75" hidden="false" customHeight="false" outlineLevel="0" collapsed="false">
      <c r="A739" s="2"/>
    </row>
    <row r="740" customFormat="false" ht="15.75" hidden="false" customHeight="false" outlineLevel="0" collapsed="false">
      <c r="A740" s="2"/>
    </row>
    <row r="741" customFormat="false" ht="15.75" hidden="false" customHeight="false" outlineLevel="0" collapsed="false">
      <c r="A741" s="2"/>
    </row>
    <row r="742" customFormat="false" ht="15.75" hidden="false" customHeight="false" outlineLevel="0" collapsed="false">
      <c r="A742" s="2"/>
    </row>
    <row r="743" customFormat="false" ht="15.75" hidden="false" customHeight="false" outlineLevel="0" collapsed="false">
      <c r="A743" s="2"/>
    </row>
    <row r="744" customFormat="false" ht="15.75" hidden="false" customHeight="false" outlineLevel="0" collapsed="false">
      <c r="A744" s="2"/>
    </row>
    <row r="745" customFormat="false" ht="15.75" hidden="false" customHeight="false" outlineLevel="0" collapsed="false">
      <c r="A745" s="2"/>
    </row>
    <row r="746" customFormat="false" ht="15.75" hidden="false" customHeight="false" outlineLevel="0" collapsed="false">
      <c r="A746" s="2"/>
    </row>
    <row r="747" customFormat="false" ht="15.75" hidden="false" customHeight="false" outlineLevel="0" collapsed="false">
      <c r="A747" s="2"/>
    </row>
    <row r="748" customFormat="false" ht="15.75" hidden="false" customHeight="false" outlineLevel="0" collapsed="false">
      <c r="A748" s="2"/>
    </row>
    <row r="749" customFormat="false" ht="15.75" hidden="false" customHeight="false" outlineLevel="0" collapsed="false">
      <c r="A749" s="2"/>
    </row>
    <row r="750" customFormat="false" ht="15.75" hidden="false" customHeight="false" outlineLevel="0" collapsed="false">
      <c r="A750" s="2"/>
    </row>
    <row r="751" customFormat="false" ht="15.75" hidden="false" customHeight="false" outlineLevel="0" collapsed="false">
      <c r="A751" s="2"/>
    </row>
    <row r="752" customFormat="false" ht="15.75" hidden="false" customHeight="false" outlineLevel="0" collapsed="false">
      <c r="A752" s="2"/>
    </row>
    <row r="753" customFormat="false" ht="15.75" hidden="false" customHeight="false" outlineLevel="0" collapsed="false">
      <c r="A753" s="2"/>
    </row>
    <row r="754" customFormat="false" ht="15.75" hidden="false" customHeight="false" outlineLevel="0" collapsed="false">
      <c r="A754" s="2"/>
    </row>
    <row r="755" customFormat="false" ht="15.75" hidden="false" customHeight="false" outlineLevel="0" collapsed="false">
      <c r="A755" s="2"/>
    </row>
    <row r="756" customFormat="false" ht="15.75" hidden="false" customHeight="false" outlineLevel="0" collapsed="false">
      <c r="A756" s="2"/>
    </row>
    <row r="757" customFormat="false" ht="15.75" hidden="false" customHeight="false" outlineLevel="0" collapsed="false">
      <c r="A757" s="2"/>
    </row>
    <row r="758" customFormat="false" ht="15.75" hidden="false" customHeight="false" outlineLevel="0" collapsed="false">
      <c r="A758" s="2"/>
    </row>
    <row r="759" customFormat="false" ht="15.75" hidden="false" customHeight="false" outlineLevel="0" collapsed="false">
      <c r="A759" s="2"/>
    </row>
    <row r="760" customFormat="false" ht="15.75" hidden="false" customHeight="false" outlineLevel="0" collapsed="false">
      <c r="A760" s="2"/>
    </row>
    <row r="761" customFormat="false" ht="15.75" hidden="false" customHeight="false" outlineLevel="0" collapsed="false">
      <c r="A761" s="2"/>
    </row>
    <row r="762" customFormat="false" ht="15.75" hidden="false" customHeight="false" outlineLevel="0" collapsed="false">
      <c r="A762" s="2"/>
    </row>
    <row r="763" customFormat="false" ht="15.75" hidden="false" customHeight="false" outlineLevel="0" collapsed="false">
      <c r="A763" s="2"/>
    </row>
    <row r="764" customFormat="false" ht="15.75" hidden="false" customHeight="false" outlineLevel="0" collapsed="false">
      <c r="A764" s="2"/>
    </row>
    <row r="765" customFormat="false" ht="15.75" hidden="false" customHeight="false" outlineLevel="0" collapsed="false">
      <c r="A765" s="2"/>
    </row>
    <row r="766" customFormat="false" ht="15.75" hidden="false" customHeight="false" outlineLevel="0" collapsed="false">
      <c r="A766" s="2"/>
    </row>
    <row r="767" customFormat="false" ht="15.75" hidden="false" customHeight="false" outlineLevel="0" collapsed="false">
      <c r="A767" s="2"/>
    </row>
    <row r="768" customFormat="false" ht="15.75" hidden="false" customHeight="false" outlineLevel="0" collapsed="false">
      <c r="A768" s="2"/>
    </row>
    <row r="769" customFormat="false" ht="15.75" hidden="false" customHeight="false" outlineLevel="0" collapsed="false">
      <c r="A769" s="2"/>
    </row>
    <row r="770" customFormat="false" ht="15.75" hidden="false" customHeight="false" outlineLevel="0" collapsed="false">
      <c r="A770" s="2"/>
    </row>
    <row r="771" customFormat="false" ht="15.75" hidden="false" customHeight="false" outlineLevel="0" collapsed="false">
      <c r="A771" s="2"/>
    </row>
    <row r="772" customFormat="false" ht="15.75" hidden="false" customHeight="false" outlineLevel="0" collapsed="false">
      <c r="A772" s="2"/>
    </row>
    <row r="773" customFormat="false" ht="15.75" hidden="false" customHeight="false" outlineLevel="0" collapsed="false">
      <c r="A773" s="2"/>
    </row>
    <row r="774" customFormat="false" ht="15.75" hidden="false" customHeight="false" outlineLevel="0" collapsed="false">
      <c r="A774" s="2"/>
    </row>
    <row r="775" customFormat="false" ht="15.75" hidden="false" customHeight="false" outlineLevel="0" collapsed="false">
      <c r="A775" s="2"/>
    </row>
    <row r="776" customFormat="false" ht="15.75" hidden="false" customHeight="false" outlineLevel="0" collapsed="false">
      <c r="A776" s="2"/>
    </row>
    <row r="777" customFormat="false" ht="15.75" hidden="false" customHeight="false" outlineLevel="0" collapsed="false">
      <c r="A777" s="2"/>
    </row>
    <row r="778" customFormat="false" ht="15.75" hidden="false" customHeight="false" outlineLevel="0" collapsed="false">
      <c r="A778" s="2"/>
    </row>
    <row r="779" customFormat="false" ht="15.75" hidden="false" customHeight="false" outlineLevel="0" collapsed="false">
      <c r="A779" s="2"/>
    </row>
    <row r="780" customFormat="false" ht="15.75" hidden="false" customHeight="false" outlineLevel="0" collapsed="false">
      <c r="A780" s="2"/>
    </row>
    <row r="781" customFormat="false" ht="15.75" hidden="false" customHeight="false" outlineLevel="0" collapsed="false">
      <c r="A781" s="2"/>
    </row>
    <row r="782" customFormat="false" ht="15.75" hidden="false" customHeight="false" outlineLevel="0" collapsed="false">
      <c r="A782" s="2"/>
    </row>
    <row r="783" customFormat="false" ht="15.75" hidden="false" customHeight="false" outlineLevel="0" collapsed="false">
      <c r="A783" s="2"/>
    </row>
    <row r="784" customFormat="false" ht="15.75" hidden="false" customHeight="false" outlineLevel="0" collapsed="false">
      <c r="A784" s="2"/>
    </row>
    <row r="785" customFormat="false" ht="15.75" hidden="false" customHeight="false" outlineLevel="0" collapsed="false">
      <c r="A785" s="2"/>
    </row>
    <row r="786" customFormat="false" ht="15.75" hidden="false" customHeight="false" outlineLevel="0" collapsed="false">
      <c r="A786" s="2"/>
    </row>
    <row r="787" customFormat="false" ht="15.75" hidden="false" customHeight="false" outlineLevel="0" collapsed="false">
      <c r="A787" s="2"/>
    </row>
    <row r="788" customFormat="false" ht="15.75" hidden="false" customHeight="false" outlineLevel="0" collapsed="false">
      <c r="A788" s="2"/>
    </row>
    <row r="789" customFormat="false" ht="15.75" hidden="false" customHeight="false" outlineLevel="0" collapsed="false">
      <c r="A789" s="2"/>
    </row>
    <row r="790" customFormat="false" ht="15.75" hidden="false" customHeight="false" outlineLevel="0" collapsed="false">
      <c r="A790" s="2"/>
    </row>
    <row r="791" customFormat="false" ht="15.75" hidden="false" customHeight="false" outlineLevel="0" collapsed="false">
      <c r="A791" s="2"/>
    </row>
    <row r="792" customFormat="false" ht="15.75" hidden="false" customHeight="false" outlineLevel="0" collapsed="false">
      <c r="A792" s="2"/>
    </row>
    <row r="793" customFormat="false" ht="15.75" hidden="false" customHeight="false" outlineLevel="0" collapsed="false">
      <c r="A793" s="2"/>
    </row>
    <row r="794" customFormat="false" ht="15.75" hidden="false" customHeight="false" outlineLevel="0" collapsed="false">
      <c r="A794" s="2"/>
    </row>
    <row r="795" customFormat="false" ht="15.75" hidden="false" customHeight="false" outlineLevel="0" collapsed="false">
      <c r="A795" s="2"/>
    </row>
    <row r="796" customFormat="false" ht="15.75" hidden="false" customHeight="false" outlineLevel="0" collapsed="false">
      <c r="A796" s="2"/>
    </row>
    <row r="797" customFormat="false" ht="15.75" hidden="false" customHeight="false" outlineLevel="0" collapsed="false">
      <c r="A797" s="2"/>
    </row>
    <row r="798" customFormat="false" ht="15.75" hidden="false" customHeight="false" outlineLevel="0" collapsed="false">
      <c r="A798" s="2"/>
    </row>
    <row r="799" customFormat="false" ht="15.75" hidden="false" customHeight="false" outlineLevel="0" collapsed="false">
      <c r="A799" s="2"/>
    </row>
    <row r="800" customFormat="false" ht="15.75" hidden="false" customHeight="false" outlineLevel="0" collapsed="false">
      <c r="A800" s="2"/>
    </row>
    <row r="801" customFormat="false" ht="15.75" hidden="false" customHeight="false" outlineLevel="0" collapsed="false">
      <c r="A801" s="2"/>
    </row>
    <row r="802" customFormat="false" ht="15.75" hidden="false" customHeight="false" outlineLevel="0" collapsed="false">
      <c r="A802" s="2"/>
    </row>
    <row r="803" customFormat="false" ht="15.75" hidden="false" customHeight="false" outlineLevel="0" collapsed="false">
      <c r="A803" s="2"/>
    </row>
    <row r="804" customFormat="false" ht="15.75" hidden="false" customHeight="false" outlineLevel="0" collapsed="false">
      <c r="A804" s="2"/>
    </row>
    <row r="805" customFormat="false" ht="15.75" hidden="false" customHeight="false" outlineLevel="0" collapsed="false">
      <c r="A805" s="2"/>
    </row>
    <row r="806" customFormat="false" ht="15.75" hidden="false" customHeight="false" outlineLevel="0" collapsed="false">
      <c r="A806" s="2"/>
    </row>
    <row r="807" customFormat="false" ht="15.75" hidden="false" customHeight="false" outlineLevel="0" collapsed="false">
      <c r="A807" s="2"/>
    </row>
    <row r="808" customFormat="false" ht="15.75" hidden="false" customHeight="false" outlineLevel="0" collapsed="false">
      <c r="A808" s="2"/>
    </row>
    <row r="809" customFormat="false" ht="15.75" hidden="false" customHeight="false" outlineLevel="0" collapsed="false">
      <c r="A809" s="2"/>
    </row>
    <row r="810" customFormat="false" ht="15.75" hidden="false" customHeight="false" outlineLevel="0" collapsed="false">
      <c r="A810" s="2"/>
    </row>
    <row r="811" customFormat="false" ht="15.75" hidden="false" customHeight="false" outlineLevel="0" collapsed="false">
      <c r="A811" s="2"/>
    </row>
    <row r="812" customFormat="false" ht="15.75" hidden="false" customHeight="false" outlineLevel="0" collapsed="false">
      <c r="A812" s="2"/>
    </row>
    <row r="813" customFormat="false" ht="15.75" hidden="false" customHeight="false" outlineLevel="0" collapsed="false">
      <c r="A813" s="2"/>
    </row>
    <row r="814" customFormat="false" ht="15.75" hidden="false" customHeight="false" outlineLevel="0" collapsed="false">
      <c r="A814" s="2"/>
    </row>
    <row r="815" customFormat="false" ht="15.75" hidden="false" customHeight="false" outlineLevel="0" collapsed="false">
      <c r="A815" s="2"/>
    </row>
    <row r="816" customFormat="false" ht="15.75" hidden="false" customHeight="false" outlineLevel="0" collapsed="false">
      <c r="A816" s="2"/>
    </row>
    <row r="817" customFormat="false" ht="15.75" hidden="false" customHeight="false" outlineLevel="0" collapsed="false">
      <c r="A817" s="2"/>
    </row>
    <row r="818" customFormat="false" ht="15.75" hidden="false" customHeight="false" outlineLevel="0" collapsed="false">
      <c r="A818" s="2"/>
    </row>
    <row r="819" customFormat="false" ht="15.75" hidden="false" customHeight="false" outlineLevel="0" collapsed="false">
      <c r="A819" s="2"/>
    </row>
    <row r="820" customFormat="false" ht="15.75" hidden="false" customHeight="false" outlineLevel="0" collapsed="false">
      <c r="A820" s="2"/>
    </row>
    <row r="821" customFormat="false" ht="15.75" hidden="false" customHeight="false" outlineLevel="0" collapsed="false">
      <c r="A821" s="2"/>
    </row>
    <row r="822" customFormat="false" ht="15.75" hidden="false" customHeight="false" outlineLevel="0" collapsed="false">
      <c r="A822" s="2"/>
    </row>
    <row r="823" customFormat="false" ht="15.75" hidden="false" customHeight="false" outlineLevel="0" collapsed="false">
      <c r="A823" s="2"/>
    </row>
    <row r="824" customFormat="false" ht="15.75" hidden="false" customHeight="false" outlineLevel="0" collapsed="false">
      <c r="A824" s="2"/>
    </row>
    <row r="825" customFormat="false" ht="15.75" hidden="false" customHeight="false" outlineLevel="0" collapsed="false">
      <c r="A825" s="2"/>
    </row>
    <row r="826" customFormat="false" ht="15.75" hidden="false" customHeight="false" outlineLevel="0" collapsed="false">
      <c r="A826" s="2"/>
    </row>
    <row r="827" customFormat="false" ht="15.75" hidden="false" customHeight="false" outlineLevel="0" collapsed="false">
      <c r="A827" s="2"/>
    </row>
    <row r="828" customFormat="false" ht="15.75" hidden="false" customHeight="false" outlineLevel="0" collapsed="false">
      <c r="A828" s="2"/>
    </row>
    <row r="829" customFormat="false" ht="15.75" hidden="false" customHeight="false" outlineLevel="0" collapsed="false">
      <c r="A829" s="2"/>
    </row>
    <row r="830" customFormat="false" ht="15.75" hidden="false" customHeight="false" outlineLevel="0" collapsed="false">
      <c r="A830" s="2"/>
    </row>
    <row r="831" customFormat="false" ht="15.75" hidden="false" customHeight="false" outlineLevel="0" collapsed="false">
      <c r="A831" s="2"/>
    </row>
    <row r="832" customFormat="false" ht="15.75" hidden="false" customHeight="false" outlineLevel="0" collapsed="false">
      <c r="A832" s="2"/>
    </row>
    <row r="833" customFormat="false" ht="15.75" hidden="false" customHeight="false" outlineLevel="0" collapsed="false">
      <c r="A833" s="2"/>
    </row>
    <row r="834" customFormat="false" ht="15.75" hidden="false" customHeight="false" outlineLevel="0" collapsed="false">
      <c r="A834" s="2"/>
    </row>
    <row r="835" customFormat="false" ht="15.75" hidden="false" customHeight="false" outlineLevel="0" collapsed="false">
      <c r="A835" s="2"/>
    </row>
    <row r="836" customFormat="false" ht="15.75" hidden="false" customHeight="false" outlineLevel="0" collapsed="false">
      <c r="A836" s="2"/>
    </row>
    <row r="837" customFormat="false" ht="15.75" hidden="false" customHeight="false" outlineLevel="0" collapsed="false">
      <c r="A837" s="2"/>
    </row>
    <row r="838" customFormat="false" ht="15.75" hidden="false" customHeight="false" outlineLevel="0" collapsed="false">
      <c r="A838" s="2"/>
    </row>
    <row r="839" customFormat="false" ht="15.75" hidden="false" customHeight="false" outlineLevel="0" collapsed="false">
      <c r="A839" s="2"/>
    </row>
    <row r="840" customFormat="false" ht="15.75" hidden="false" customHeight="false" outlineLevel="0" collapsed="false">
      <c r="A840" s="2"/>
    </row>
    <row r="841" customFormat="false" ht="15.75" hidden="false" customHeight="false" outlineLevel="0" collapsed="false">
      <c r="A841" s="2"/>
    </row>
    <row r="842" customFormat="false" ht="15.75" hidden="false" customHeight="false" outlineLevel="0" collapsed="false">
      <c r="A842" s="2"/>
    </row>
    <row r="843" customFormat="false" ht="15.75" hidden="false" customHeight="false" outlineLevel="0" collapsed="false">
      <c r="A843" s="2"/>
    </row>
    <row r="844" customFormat="false" ht="15.75" hidden="false" customHeight="false" outlineLevel="0" collapsed="false">
      <c r="A844" s="2"/>
    </row>
    <row r="845" customFormat="false" ht="15.75" hidden="false" customHeight="false" outlineLevel="0" collapsed="false">
      <c r="A845" s="2"/>
    </row>
    <row r="846" customFormat="false" ht="15.75" hidden="false" customHeight="false" outlineLevel="0" collapsed="false">
      <c r="A846" s="2"/>
    </row>
    <row r="847" customFormat="false" ht="15.75" hidden="false" customHeight="false" outlineLevel="0" collapsed="false">
      <c r="A847" s="2"/>
    </row>
    <row r="848" customFormat="false" ht="15.75" hidden="false" customHeight="false" outlineLevel="0" collapsed="false">
      <c r="A848" s="2"/>
    </row>
    <row r="849" customFormat="false" ht="15.75" hidden="false" customHeight="false" outlineLevel="0" collapsed="false">
      <c r="A849" s="2"/>
    </row>
    <row r="850" customFormat="false" ht="15.75" hidden="false" customHeight="false" outlineLevel="0" collapsed="false">
      <c r="A850" s="2"/>
    </row>
    <row r="851" customFormat="false" ht="15.75" hidden="false" customHeight="false" outlineLevel="0" collapsed="false">
      <c r="A851" s="2"/>
    </row>
    <row r="852" customFormat="false" ht="15.75" hidden="false" customHeight="false" outlineLevel="0" collapsed="false">
      <c r="A852" s="2"/>
    </row>
    <row r="853" customFormat="false" ht="15.75" hidden="false" customHeight="false" outlineLevel="0" collapsed="false">
      <c r="A853" s="2"/>
    </row>
    <row r="854" customFormat="false" ht="15.75" hidden="false" customHeight="false" outlineLevel="0" collapsed="false">
      <c r="A854" s="2"/>
    </row>
    <row r="855" customFormat="false" ht="15.75" hidden="false" customHeight="false" outlineLevel="0" collapsed="false">
      <c r="A855" s="2"/>
    </row>
    <row r="856" customFormat="false" ht="15.75" hidden="false" customHeight="false" outlineLevel="0" collapsed="false">
      <c r="A856" s="2"/>
    </row>
    <row r="857" customFormat="false" ht="15.75" hidden="false" customHeight="false" outlineLevel="0" collapsed="false">
      <c r="A857" s="2"/>
    </row>
    <row r="858" customFormat="false" ht="15.75" hidden="false" customHeight="false" outlineLevel="0" collapsed="false">
      <c r="A858" s="2"/>
    </row>
    <row r="859" customFormat="false" ht="15.75" hidden="false" customHeight="false" outlineLevel="0" collapsed="false">
      <c r="A859" s="2"/>
    </row>
    <row r="860" customFormat="false" ht="15.75" hidden="false" customHeight="false" outlineLevel="0" collapsed="false">
      <c r="A860" s="2"/>
    </row>
    <row r="861" customFormat="false" ht="15.75" hidden="false" customHeight="false" outlineLevel="0" collapsed="false">
      <c r="A861" s="2"/>
    </row>
    <row r="862" customFormat="false" ht="15.75" hidden="false" customHeight="false" outlineLevel="0" collapsed="false">
      <c r="A862" s="2"/>
    </row>
    <row r="863" customFormat="false" ht="15.75" hidden="false" customHeight="false" outlineLevel="0" collapsed="false">
      <c r="A863" s="2"/>
    </row>
    <row r="864" customFormat="false" ht="15.75" hidden="false" customHeight="false" outlineLevel="0" collapsed="false">
      <c r="A864" s="2"/>
    </row>
    <row r="865" customFormat="false" ht="15.75" hidden="false" customHeight="false" outlineLevel="0" collapsed="false">
      <c r="A865" s="2"/>
    </row>
    <row r="866" customFormat="false" ht="15.75" hidden="false" customHeight="false" outlineLevel="0" collapsed="false">
      <c r="A866" s="2"/>
    </row>
    <row r="867" customFormat="false" ht="15.75" hidden="false" customHeight="false" outlineLevel="0" collapsed="false">
      <c r="A867" s="2"/>
    </row>
    <row r="868" customFormat="false" ht="15.75" hidden="false" customHeight="false" outlineLevel="0" collapsed="false">
      <c r="A868" s="2"/>
    </row>
    <row r="869" customFormat="false" ht="15.75" hidden="false" customHeight="false" outlineLevel="0" collapsed="false">
      <c r="A869" s="2"/>
    </row>
    <row r="870" customFormat="false" ht="15.75" hidden="false" customHeight="false" outlineLevel="0" collapsed="false">
      <c r="A870" s="2"/>
    </row>
    <row r="871" customFormat="false" ht="15.75" hidden="false" customHeight="false" outlineLevel="0" collapsed="false">
      <c r="A871" s="2"/>
    </row>
    <row r="872" customFormat="false" ht="15.75" hidden="false" customHeight="false" outlineLevel="0" collapsed="false">
      <c r="A872" s="2"/>
    </row>
    <row r="873" customFormat="false" ht="15.75" hidden="false" customHeight="false" outlineLevel="0" collapsed="false">
      <c r="A873" s="2"/>
    </row>
    <row r="874" customFormat="false" ht="15.75" hidden="false" customHeight="false" outlineLevel="0" collapsed="false">
      <c r="A874" s="2"/>
    </row>
    <row r="875" customFormat="false" ht="15.75" hidden="false" customHeight="false" outlineLevel="0" collapsed="false">
      <c r="A875" s="2"/>
    </row>
    <row r="876" customFormat="false" ht="15.75" hidden="false" customHeight="false" outlineLevel="0" collapsed="false">
      <c r="A876" s="2"/>
    </row>
    <row r="877" customFormat="false" ht="15.75" hidden="false" customHeight="false" outlineLevel="0" collapsed="false">
      <c r="A877" s="2"/>
    </row>
    <row r="878" customFormat="false" ht="15.75" hidden="false" customHeight="false" outlineLevel="0" collapsed="false">
      <c r="A878" s="2"/>
    </row>
    <row r="879" customFormat="false" ht="15.75" hidden="false" customHeight="false" outlineLevel="0" collapsed="false">
      <c r="A879" s="2"/>
    </row>
    <row r="880" customFormat="false" ht="15.75" hidden="false" customHeight="false" outlineLevel="0" collapsed="false">
      <c r="A880" s="2"/>
    </row>
    <row r="881" customFormat="false" ht="15.75" hidden="false" customHeight="false" outlineLevel="0" collapsed="false">
      <c r="A881" s="2"/>
    </row>
    <row r="882" customFormat="false" ht="15.75" hidden="false" customHeight="false" outlineLevel="0" collapsed="false">
      <c r="A882" s="2"/>
    </row>
    <row r="883" customFormat="false" ht="15.75" hidden="false" customHeight="false" outlineLevel="0" collapsed="false">
      <c r="A883" s="2"/>
    </row>
    <row r="884" customFormat="false" ht="15.75" hidden="false" customHeight="false" outlineLevel="0" collapsed="false">
      <c r="A884" s="2"/>
    </row>
    <row r="885" customFormat="false" ht="15.75" hidden="false" customHeight="false" outlineLevel="0" collapsed="false">
      <c r="A885" s="2"/>
    </row>
    <row r="886" customFormat="false" ht="15.75" hidden="false" customHeight="false" outlineLevel="0" collapsed="false">
      <c r="A886" s="2"/>
    </row>
    <row r="887" customFormat="false" ht="15.75" hidden="false" customHeight="false" outlineLevel="0" collapsed="false">
      <c r="A887" s="2"/>
    </row>
    <row r="888" customFormat="false" ht="15.75" hidden="false" customHeight="false" outlineLevel="0" collapsed="false">
      <c r="A888" s="2"/>
    </row>
    <row r="889" customFormat="false" ht="15.75" hidden="false" customHeight="false" outlineLevel="0" collapsed="false">
      <c r="A889" s="2"/>
    </row>
    <row r="890" customFormat="false" ht="15.75" hidden="false" customHeight="false" outlineLevel="0" collapsed="false">
      <c r="A890" s="2"/>
    </row>
    <row r="891" customFormat="false" ht="15.75" hidden="false" customHeight="false" outlineLevel="0" collapsed="false">
      <c r="A891" s="2"/>
    </row>
    <row r="892" customFormat="false" ht="15.75" hidden="false" customHeight="false" outlineLevel="0" collapsed="false">
      <c r="A892" s="2"/>
    </row>
    <row r="893" customFormat="false" ht="15.75" hidden="false" customHeight="false" outlineLevel="0" collapsed="false">
      <c r="A893" s="2"/>
    </row>
    <row r="894" customFormat="false" ht="15.75" hidden="false" customHeight="false" outlineLevel="0" collapsed="false">
      <c r="A894" s="2"/>
    </row>
    <row r="895" customFormat="false" ht="15.75" hidden="false" customHeight="false" outlineLevel="0" collapsed="false">
      <c r="A895" s="2"/>
    </row>
    <row r="896" customFormat="false" ht="15.75" hidden="false" customHeight="false" outlineLevel="0" collapsed="false">
      <c r="A896" s="2"/>
    </row>
    <row r="897" customFormat="false" ht="15.75" hidden="false" customHeight="false" outlineLevel="0" collapsed="false">
      <c r="A897" s="2"/>
    </row>
    <row r="898" customFormat="false" ht="15.75" hidden="false" customHeight="false" outlineLevel="0" collapsed="false">
      <c r="A898" s="2"/>
    </row>
    <row r="899" customFormat="false" ht="15.75" hidden="false" customHeight="false" outlineLevel="0" collapsed="false">
      <c r="A899" s="2"/>
    </row>
    <row r="900" customFormat="false" ht="15.75" hidden="false" customHeight="false" outlineLevel="0" collapsed="false">
      <c r="A900" s="2"/>
    </row>
    <row r="901" customFormat="false" ht="15.75" hidden="false" customHeight="false" outlineLevel="0" collapsed="false">
      <c r="A901" s="2"/>
    </row>
    <row r="902" customFormat="false" ht="15.75" hidden="false" customHeight="false" outlineLevel="0" collapsed="false">
      <c r="A902" s="2"/>
    </row>
    <row r="903" customFormat="false" ht="15.75" hidden="false" customHeight="false" outlineLevel="0" collapsed="false">
      <c r="A903" s="2"/>
    </row>
    <row r="904" customFormat="false" ht="15.75" hidden="false" customHeight="false" outlineLevel="0" collapsed="false">
      <c r="A904" s="2"/>
    </row>
    <row r="905" customFormat="false" ht="15.75" hidden="false" customHeight="false" outlineLevel="0" collapsed="false">
      <c r="A905" s="2"/>
    </row>
    <row r="906" customFormat="false" ht="15.75" hidden="false" customHeight="false" outlineLevel="0" collapsed="false">
      <c r="A906" s="2"/>
    </row>
    <row r="907" customFormat="false" ht="15.75" hidden="false" customHeight="false" outlineLevel="0" collapsed="false">
      <c r="A907" s="2"/>
    </row>
    <row r="908" customFormat="false" ht="15.75" hidden="false" customHeight="false" outlineLevel="0" collapsed="false">
      <c r="A908" s="2"/>
    </row>
    <row r="909" customFormat="false" ht="15.75" hidden="false" customHeight="false" outlineLevel="0" collapsed="false">
      <c r="A909" s="2"/>
    </row>
    <row r="910" customFormat="false" ht="15.75" hidden="false" customHeight="false" outlineLevel="0" collapsed="false">
      <c r="A910" s="2"/>
    </row>
    <row r="911" customFormat="false" ht="15.75" hidden="false" customHeight="false" outlineLevel="0" collapsed="false">
      <c r="A911" s="2"/>
    </row>
    <row r="912" customFormat="false" ht="15.75" hidden="false" customHeight="false" outlineLevel="0" collapsed="false">
      <c r="A912" s="2"/>
    </row>
    <row r="913" customFormat="false" ht="15.75" hidden="false" customHeight="false" outlineLevel="0" collapsed="false">
      <c r="A913" s="2"/>
    </row>
    <row r="914" customFormat="false" ht="15.75" hidden="false" customHeight="false" outlineLevel="0" collapsed="false">
      <c r="A914" s="2"/>
    </row>
    <row r="915" customFormat="false" ht="15.75" hidden="false" customHeight="false" outlineLevel="0" collapsed="false">
      <c r="A915" s="2"/>
    </row>
    <row r="916" customFormat="false" ht="15.75" hidden="false" customHeight="false" outlineLevel="0" collapsed="false">
      <c r="A916" s="2"/>
    </row>
    <row r="917" customFormat="false" ht="15.75" hidden="false" customHeight="false" outlineLevel="0" collapsed="false">
      <c r="A917" s="2"/>
    </row>
    <row r="918" customFormat="false" ht="15.75" hidden="false" customHeight="false" outlineLevel="0" collapsed="false">
      <c r="A918" s="2"/>
    </row>
    <row r="919" customFormat="false" ht="15.75" hidden="false" customHeight="false" outlineLevel="0" collapsed="false">
      <c r="A919" s="2"/>
    </row>
    <row r="920" customFormat="false" ht="15.75" hidden="false" customHeight="false" outlineLevel="0" collapsed="false">
      <c r="A920" s="2"/>
    </row>
    <row r="921" customFormat="false" ht="15.75" hidden="false" customHeight="false" outlineLevel="0" collapsed="false">
      <c r="A921" s="2"/>
    </row>
    <row r="922" customFormat="false" ht="15.75" hidden="false" customHeight="false" outlineLevel="0" collapsed="false">
      <c r="A922" s="2"/>
    </row>
    <row r="923" customFormat="false" ht="15.75" hidden="false" customHeight="false" outlineLevel="0" collapsed="false">
      <c r="A923" s="2"/>
    </row>
    <row r="924" customFormat="false" ht="15.75" hidden="false" customHeight="false" outlineLevel="0" collapsed="false">
      <c r="A924" s="2"/>
    </row>
    <row r="925" customFormat="false" ht="15.75" hidden="false" customHeight="false" outlineLevel="0" collapsed="false">
      <c r="A925" s="2"/>
    </row>
    <row r="926" customFormat="false" ht="15.75" hidden="false" customHeight="false" outlineLevel="0" collapsed="false">
      <c r="A926" s="2"/>
    </row>
    <row r="927" customFormat="false" ht="15.75" hidden="false" customHeight="false" outlineLevel="0" collapsed="false">
      <c r="A927" s="2"/>
    </row>
    <row r="928" customFormat="false" ht="15.75" hidden="false" customHeight="false" outlineLevel="0" collapsed="false">
      <c r="A928" s="2"/>
    </row>
    <row r="929" customFormat="false" ht="15.75" hidden="false" customHeight="false" outlineLevel="0" collapsed="false">
      <c r="A929" s="2"/>
    </row>
    <row r="930" customFormat="false" ht="15.75" hidden="false" customHeight="false" outlineLevel="0" collapsed="false">
      <c r="A930" s="2"/>
    </row>
    <row r="931" customFormat="false" ht="15.75" hidden="false" customHeight="false" outlineLevel="0" collapsed="false">
      <c r="A931" s="2"/>
    </row>
    <row r="932" customFormat="false" ht="15.75" hidden="false" customHeight="false" outlineLevel="0" collapsed="false">
      <c r="A932" s="2"/>
    </row>
    <row r="933" customFormat="false" ht="15.75" hidden="false" customHeight="false" outlineLevel="0" collapsed="false">
      <c r="A933" s="2"/>
    </row>
    <row r="934" customFormat="false" ht="15.75" hidden="false" customHeight="false" outlineLevel="0" collapsed="false">
      <c r="A934" s="2"/>
    </row>
    <row r="935" customFormat="false" ht="15.75" hidden="false" customHeight="false" outlineLevel="0" collapsed="false">
      <c r="A935" s="2"/>
    </row>
    <row r="936" customFormat="false" ht="15.75" hidden="false" customHeight="false" outlineLevel="0" collapsed="false">
      <c r="A936" s="2"/>
    </row>
    <row r="937" customFormat="false" ht="15.75" hidden="false" customHeight="false" outlineLevel="0" collapsed="false">
      <c r="A937" s="2"/>
    </row>
    <row r="938" customFormat="false" ht="15.75" hidden="false" customHeight="false" outlineLevel="0" collapsed="false">
      <c r="A938" s="2"/>
    </row>
    <row r="939" customFormat="false" ht="15.75" hidden="false" customHeight="false" outlineLevel="0" collapsed="false">
      <c r="A939" s="2"/>
    </row>
    <row r="940" customFormat="false" ht="15.75" hidden="false" customHeight="false" outlineLevel="0" collapsed="false">
      <c r="A940" s="2"/>
    </row>
    <row r="941" customFormat="false" ht="15.75" hidden="false" customHeight="false" outlineLevel="0" collapsed="false">
      <c r="A941" s="2"/>
    </row>
    <row r="942" customFormat="false" ht="15.75" hidden="false" customHeight="false" outlineLevel="0" collapsed="false">
      <c r="A942" s="2"/>
    </row>
    <row r="943" customFormat="false" ht="15.75" hidden="false" customHeight="false" outlineLevel="0" collapsed="false">
      <c r="A943" s="2"/>
    </row>
    <row r="944" customFormat="false" ht="15.75" hidden="false" customHeight="false" outlineLevel="0" collapsed="false">
      <c r="A944" s="2"/>
    </row>
    <row r="945" customFormat="false" ht="15.75" hidden="false" customHeight="false" outlineLevel="0" collapsed="false">
      <c r="A945" s="2"/>
    </row>
    <row r="946" customFormat="false" ht="15.75" hidden="false" customHeight="false" outlineLevel="0" collapsed="false">
      <c r="A946" s="2"/>
    </row>
    <row r="947" customFormat="false" ht="15.75" hidden="false" customHeight="false" outlineLevel="0" collapsed="false">
      <c r="A947" s="2"/>
    </row>
    <row r="948" customFormat="false" ht="15.75" hidden="false" customHeight="false" outlineLevel="0" collapsed="false">
      <c r="A948" s="2"/>
    </row>
    <row r="949" customFormat="false" ht="15.75" hidden="false" customHeight="false" outlineLevel="0" collapsed="false">
      <c r="A949" s="2"/>
    </row>
    <row r="950" customFormat="false" ht="15.75" hidden="false" customHeight="false" outlineLevel="0" collapsed="false">
      <c r="A950" s="2"/>
    </row>
    <row r="951" customFormat="false" ht="15.75" hidden="false" customHeight="false" outlineLevel="0" collapsed="false">
      <c r="A951" s="2"/>
    </row>
    <row r="952" customFormat="false" ht="15.75" hidden="false" customHeight="false" outlineLevel="0" collapsed="false">
      <c r="A952" s="2"/>
    </row>
    <row r="953" customFormat="false" ht="15.75" hidden="false" customHeight="false" outlineLevel="0" collapsed="false">
      <c r="A953" s="2"/>
    </row>
    <row r="954" customFormat="false" ht="15.75" hidden="false" customHeight="false" outlineLevel="0" collapsed="false">
      <c r="A954" s="2"/>
    </row>
    <row r="955" customFormat="false" ht="15.75" hidden="false" customHeight="false" outlineLevel="0" collapsed="false">
      <c r="A955" s="2"/>
    </row>
    <row r="956" customFormat="false" ht="15.75" hidden="false" customHeight="false" outlineLevel="0" collapsed="false">
      <c r="A956" s="2"/>
    </row>
    <row r="957" customFormat="false" ht="15.75" hidden="false" customHeight="false" outlineLevel="0" collapsed="false">
      <c r="A957" s="2"/>
    </row>
    <row r="958" customFormat="false" ht="15.75" hidden="false" customHeight="false" outlineLevel="0" collapsed="false">
      <c r="A958" s="2"/>
    </row>
    <row r="959" customFormat="false" ht="15.75" hidden="false" customHeight="false" outlineLevel="0" collapsed="false">
      <c r="A959" s="2"/>
    </row>
    <row r="960" customFormat="false" ht="15.75" hidden="false" customHeight="false" outlineLevel="0" collapsed="false">
      <c r="A960" s="2"/>
    </row>
    <row r="961" customFormat="false" ht="15.75" hidden="false" customHeight="false" outlineLevel="0" collapsed="false">
      <c r="A961" s="2"/>
    </row>
    <row r="962" customFormat="false" ht="15.75" hidden="false" customHeight="false" outlineLevel="0" collapsed="false">
      <c r="A962" s="2"/>
    </row>
    <row r="963" customFormat="false" ht="15.75" hidden="false" customHeight="false" outlineLevel="0" collapsed="false">
      <c r="A963" s="2"/>
    </row>
    <row r="964" customFormat="false" ht="15.75" hidden="false" customHeight="false" outlineLevel="0" collapsed="false">
      <c r="A964" s="2"/>
    </row>
    <row r="965" customFormat="false" ht="15.75" hidden="false" customHeight="false" outlineLevel="0" collapsed="false">
      <c r="A965" s="2"/>
    </row>
    <row r="966" customFormat="false" ht="15.75" hidden="false" customHeight="false" outlineLevel="0" collapsed="false">
      <c r="A966" s="2"/>
    </row>
    <row r="967" customFormat="false" ht="15.75" hidden="false" customHeight="false" outlineLevel="0" collapsed="false">
      <c r="A967" s="2"/>
    </row>
    <row r="968" customFormat="false" ht="15.75" hidden="false" customHeight="false" outlineLevel="0" collapsed="false">
      <c r="A968" s="2"/>
    </row>
    <row r="969" customFormat="false" ht="15.75" hidden="false" customHeight="false" outlineLevel="0" collapsed="false">
      <c r="A969" s="2"/>
    </row>
    <row r="970" customFormat="false" ht="15.75" hidden="false" customHeight="false" outlineLevel="0" collapsed="false">
      <c r="A970" s="2"/>
    </row>
    <row r="971" customFormat="false" ht="15.75" hidden="false" customHeight="false" outlineLevel="0" collapsed="false">
      <c r="A971" s="2"/>
    </row>
    <row r="972" customFormat="false" ht="15.75" hidden="false" customHeight="false" outlineLevel="0" collapsed="false">
      <c r="A972" s="2"/>
    </row>
    <row r="973" customFormat="false" ht="15.75" hidden="false" customHeight="false" outlineLevel="0" collapsed="false">
      <c r="A973" s="2"/>
    </row>
    <row r="974" customFormat="false" ht="15.75" hidden="false" customHeight="false" outlineLevel="0" collapsed="false">
      <c r="A974" s="2"/>
    </row>
    <row r="975" customFormat="false" ht="15.75" hidden="false" customHeight="false" outlineLevel="0" collapsed="false">
      <c r="A975" s="2"/>
    </row>
    <row r="976" customFormat="false" ht="15.75" hidden="false" customHeight="false" outlineLevel="0" collapsed="false">
      <c r="A976" s="2"/>
    </row>
    <row r="977" customFormat="false" ht="15.75" hidden="false" customHeight="false" outlineLevel="0" collapsed="false">
      <c r="A977" s="2"/>
    </row>
    <row r="978" customFormat="false" ht="15.75" hidden="false" customHeight="false" outlineLevel="0" collapsed="false">
      <c r="A978" s="2"/>
    </row>
    <row r="979" customFormat="false" ht="15.75" hidden="false" customHeight="false" outlineLevel="0" collapsed="false">
      <c r="A979" s="2"/>
    </row>
    <row r="980" customFormat="false" ht="15.75" hidden="false" customHeight="false" outlineLevel="0" collapsed="false">
      <c r="A980" s="2"/>
    </row>
    <row r="981" customFormat="false" ht="15.75" hidden="false" customHeight="false" outlineLevel="0" collapsed="false">
      <c r="A981" s="2"/>
    </row>
    <row r="982" customFormat="false" ht="15.75" hidden="false" customHeight="false" outlineLevel="0" collapsed="false">
      <c r="A982" s="2"/>
    </row>
    <row r="983" customFormat="false" ht="15.75" hidden="false" customHeight="false" outlineLevel="0" collapsed="false">
      <c r="A983" s="2"/>
    </row>
    <row r="984" customFormat="false" ht="15.75" hidden="false" customHeight="false" outlineLevel="0" collapsed="false">
      <c r="A984" s="2"/>
    </row>
    <row r="985" customFormat="false" ht="15.75" hidden="false" customHeight="false" outlineLevel="0" collapsed="false">
      <c r="A985" s="2"/>
    </row>
    <row r="986" customFormat="false" ht="15.75" hidden="false" customHeight="false" outlineLevel="0" collapsed="false">
      <c r="A986" s="2"/>
    </row>
    <row r="987" customFormat="false" ht="15.75" hidden="false" customHeight="false" outlineLevel="0" collapsed="false">
      <c r="A987" s="2"/>
    </row>
    <row r="988" customFormat="false" ht="15.75" hidden="false" customHeight="false" outlineLevel="0" collapsed="false">
      <c r="A988" s="2"/>
    </row>
    <row r="989" customFormat="false" ht="15.75" hidden="false" customHeight="false" outlineLevel="0" collapsed="false">
      <c r="A989" s="2"/>
    </row>
    <row r="990" customFormat="false" ht="15.75" hidden="false" customHeight="false" outlineLevel="0" collapsed="false">
      <c r="A990" s="2"/>
    </row>
    <row r="991" customFormat="false" ht="15.75" hidden="false" customHeight="false" outlineLevel="0" collapsed="false">
      <c r="A991" s="2"/>
    </row>
    <row r="992" customFormat="false" ht="15.75" hidden="false" customHeight="false" outlineLevel="0" collapsed="false">
      <c r="A992" s="2"/>
    </row>
    <row r="993" customFormat="false" ht="15.75" hidden="false" customHeight="false" outlineLevel="0" collapsed="false">
      <c r="A993" s="2"/>
    </row>
    <row r="994" customFormat="false" ht="15.75" hidden="false" customHeight="false" outlineLevel="0" collapsed="false">
      <c r="A994" s="2"/>
    </row>
    <row r="995" customFormat="false" ht="15.75" hidden="false" customHeight="false" outlineLevel="0" collapsed="false">
      <c r="A995" s="2"/>
    </row>
    <row r="996" customFormat="false" ht="15.75" hidden="false" customHeight="false" outlineLevel="0" collapsed="false">
      <c r="A996" s="2"/>
    </row>
    <row r="997" customFormat="false" ht="15.75" hidden="false" customHeight="false" outlineLevel="0" collapsed="false">
      <c r="A997" s="2"/>
    </row>
    <row r="998" customFormat="false" ht="15.75" hidden="false" customHeight="false" outlineLevel="0" collapsed="false">
      <c r="A998" s="2"/>
    </row>
    <row r="999" customFormat="false" ht="15.75" hidden="false" customHeight="false" outlineLevel="0" collapsed="false">
      <c r="A999" s="2"/>
    </row>
    <row r="1000" customFormat="false" ht="15.75" hidden="false" customHeight="false" outlineLevel="0" collapsed="false">
      <c r="A1000" s="2"/>
    </row>
  </sheetData>
  <conditionalFormatting sqref="A2:A16">
    <cfRule type="expression" priority="2" aboveAverage="0" equalAverage="0" bottom="0" percent="0" rank="0" text="" dxfId="1">
      <formula>AND(NOT(regexmatch(to_text(A2), " - \d+\.\d%$")),regexmatch(to_text(A2), "%$"))</formula>
    </cfRule>
  </conditionalFormatting>
  <conditionalFormatting sqref="A1:A1000">
    <cfRule type="expression" priority="3" aboveAverage="0" equalAverage="0" bottom="0" percent="0" rank="0" text="" dxfId="0">
      <formula>NOT(regexmatch(to_text(A1), "\d+\.\d$|\d+\.\d%$"))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LibreOffice/25.2.2.2$Linux_X86_64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2025-04-27T17:35:40Z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