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tables/table77.xml" ContentType="application/vnd.openxmlformats-officedocument.spreadsheetml.table+xml"/>
  <Override PartName="/xl/queryTables/queryTable77.xml" ContentType="application/vnd.openxmlformats-officedocument.spreadsheetml.queryTable+xml"/>
  <Override PartName="/xl/tables/table78.xml" ContentType="application/vnd.openxmlformats-officedocument.spreadsheetml.table+xml"/>
  <Override PartName="/xl/queryTables/queryTable78.xml" ContentType="application/vnd.openxmlformats-officedocument.spreadsheetml.queryTable+xml"/>
  <Override PartName="/xl/tables/table79.xml" ContentType="application/vnd.openxmlformats-officedocument.spreadsheetml.table+xml"/>
  <Override PartName="/xl/queryTables/queryTable79.xml" ContentType="application/vnd.openxmlformats-officedocument.spreadsheetml.queryTable+xml"/>
  <Override PartName="/xl/tables/table80.xml" ContentType="application/vnd.openxmlformats-officedocument.spreadsheetml.table+xml"/>
  <Override PartName="/xl/queryTables/queryTable80.xml" ContentType="application/vnd.openxmlformats-officedocument.spreadsheetml.queryTable+xml"/>
  <Override PartName="/xl/tables/table81.xml" ContentType="application/vnd.openxmlformats-officedocument.spreadsheetml.table+xml"/>
  <Override PartName="/xl/queryTables/queryTable81.xml" ContentType="application/vnd.openxmlformats-officedocument.spreadsheetml.queryTable+xml"/>
  <Override PartName="/xl/tables/table82.xml" ContentType="application/vnd.openxmlformats-officedocument.spreadsheetml.table+xml"/>
  <Override PartName="/xl/queryTables/queryTable82.xml" ContentType="application/vnd.openxmlformats-officedocument.spreadsheetml.queryTable+xml"/>
  <Override PartName="/xl/tables/table83.xml" ContentType="application/vnd.openxmlformats-officedocument.spreadsheetml.table+xml"/>
  <Override PartName="/xl/queryTables/queryTable83.xml" ContentType="application/vnd.openxmlformats-officedocument.spreadsheetml.queryTable+xml"/>
  <Override PartName="/xl/tables/table84.xml" ContentType="application/vnd.openxmlformats-officedocument.spreadsheetml.table+xml"/>
  <Override PartName="/xl/queryTables/queryTable84.xml" ContentType="application/vnd.openxmlformats-officedocument.spreadsheetml.queryTable+xml"/>
  <Override PartName="/xl/tables/table85.xml" ContentType="application/vnd.openxmlformats-officedocument.spreadsheetml.table+xml"/>
  <Override PartName="/xl/queryTables/queryTable85.xml" ContentType="application/vnd.openxmlformats-officedocument.spreadsheetml.queryTable+xml"/>
  <Override PartName="/xl/tables/table86.xml" ContentType="application/vnd.openxmlformats-officedocument.spreadsheetml.table+xml"/>
  <Override PartName="/xl/queryTables/queryTable86.xml" ContentType="application/vnd.openxmlformats-officedocument.spreadsheetml.queryTable+xml"/>
  <Override PartName="/xl/tables/table87.xml" ContentType="application/vnd.openxmlformats-officedocument.spreadsheetml.table+xml"/>
  <Override PartName="/xl/queryTables/queryTable87.xml" ContentType="application/vnd.openxmlformats-officedocument.spreadsheetml.queryTable+xml"/>
  <Override PartName="/xl/tables/table88.xml" ContentType="application/vnd.openxmlformats-officedocument.spreadsheetml.table+xml"/>
  <Override PartName="/xl/queryTables/queryTable88.xml" ContentType="application/vnd.openxmlformats-officedocument.spreadsheetml.queryTable+xml"/>
  <Override PartName="/xl/tables/table89.xml" ContentType="application/vnd.openxmlformats-officedocument.spreadsheetml.table+xml"/>
  <Override PartName="/xl/queryTables/queryTable89.xml" ContentType="application/vnd.openxmlformats-officedocument.spreadsheetml.queryTable+xml"/>
  <Override PartName="/xl/tables/table90.xml" ContentType="application/vnd.openxmlformats-officedocument.spreadsheetml.table+xml"/>
  <Override PartName="/xl/queryTables/queryTable90.xml" ContentType="application/vnd.openxmlformats-officedocument.spreadsheetml.queryTable+xml"/>
  <Override PartName="/xl/tables/table91.xml" ContentType="application/vnd.openxmlformats-officedocument.spreadsheetml.table+xml"/>
  <Override PartName="/xl/queryTables/queryTable91.xml" ContentType="application/vnd.openxmlformats-officedocument.spreadsheetml.queryTable+xml"/>
  <Override PartName="/xl/tables/table92.xml" ContentType="application/vnd.openxmlformats-officedocument.spreadsheetml.table+xml"/>
  <Override PartName="/xl/queryTables/queryTable92.xml" ContentType="application/vnd.openxmlformats-officedocument.spreadsheetml.queryTable+xml"/>
  <Override PartName="/xl/tables/table93.xml" ContentType="application/vnd.openxmlformats-officedocument.spreadsheetml.table+xml"/>
  <Override PartName="/xl/queryTables/queryTable93.xml" ContentType="application/vnd.openxmlformats-officedocument.spreadsheetml.queryTable+xml"/>
  <Override PartName="/xl/tables/table94.xml" ContentType="application/vnd.openxmlformats-officedocument.spreadsheetml.table+xml"/>
  <Override PartName="/xl/queryTables/queryTable94.xml" ContentType="application/vnd.openxmlformats-officedocument.spreadsheetml.queryTable+xml"/>
  <Override PartName="/xl/tables/table95.xml" ContentType="application/vnd.openxmlformats-officedocument.spreadsheetml.table+xml"/>
  <Override PartName="/xl/queryTables/queryTable95.xml" ContentType="application/vnd.openxmlformats-officedocument.spreadsheetml.queryTable+xml"/>
  <Override PartName="/xl/tables/table96.xml" ContentType="application/vnd.openxmlformats-officedocument.spreadsheetml.table+xml"/>
  <Override PartName="/xl/queryTables/queryTable96.xml" ContentType="application/vnd.openxmlformats-officedocument.spreadsheetml.queryTable+xml"/>
  <Override PartName="/xl/tables/table97.xml" ContentType="application/vnd.openxmlformats-officedocument.spreadsheetml.table+xml"/>
  <Override PartName="/xl/queryTables/queryTable97.xml" ContentType="application/vnd.openxmlformats-officedocument.spreadsheetml.queryTable+xml"/>
  <Override PartName="/xl/tables/table98.xml" ContentType="application/vnd.openxmlformats-officedocument.spreadsheetml.table+xml"/>
  <Override PartName="/xl/queryTables/queryTable98.xml" ContentType="application/vnd.openxmlformats-officedocument.spreadsheetml.queryTable+xml"/>
  <Override PartName="/xl/tables/table99.xml" ContentType="application/vnd.openxmlformats-officedocument.spreadsheetml.table+xml"/>
  <Override PartName="/xl/queryTables/queryTable99.xml" ContentType="application/vnd.openxmlformats-officedocument.spreadsheetml.queryTable+xml"/>
  <Override PartName="/xl/tables/table100.xml" ContentType="application/vnd.openxmlformats-officedocument.spreadsheetml.table+xml"/>
  <Override PartName="/xl/queryTables/queryTable100.xml" ContentType="application/vnd.openxmlformats-officedocument.spreadsheetml.queryTable+xml"/>
  <Override PartName="/xl/tables/table101.xml" ContentType="application/vnd.openxmlformats-officedocument.spreadsheetml.table+xml"/>
  <Override PartName="/xl/queryTables/queryTable101.xml" ContentType="application/vnd.openxmlformats-officedocument.spreadsheetml.queryTable+xml"/>
  <Override PartName="/xl/tables/table102.xml" ContentType="application/vnd.openxmlformats-officedocument.spreadsheetml.table+xml"/>
  <Override PartName="/xl/queryTables/queryTable102.xml" ContentType="application/vnd.openxmlformats-officedocument.spreadsheetml.queryTable+xml"/>
  <Override PartName="/xl/tables/table103.xml" ContentType="application/vnd.openxmlformats-officedocument.spreadsheetml.table+xml"/>
  <Override PartName="/xl/queryTables/queryTable103.xml" ContentType="application/vnd.openxmlformats-officedocument.spreadsheetml.queryTable+xml"/>
  <Override PartName="/xl/tables/table104.xml" ContentType="application/vnd.openxmlformats-officedocument.spreadsheetml.table+xml"/>
  <Override PartName="/xl/queryTables/queryTable104.xml" ContentType="application/vnd.openxmlformats-officedocument.spreadsheetml.queryTable+xml"/>
  <Override PartName="/xl/tables/table105.xml" ContentType="application/vnd.openxmlformats-officedocument.spreadsheetml.table+xml"/>
  <Override PartName="/xl/queryTables/queryTable105.xml" ContentType="application/vnd.openxmlformats-officedocument.spreadsheetml.queryTable+xml"/>
  <Override PartName="/xl/tables/table106.xml" ContentType="application/vnd.openxmlformats-officedocument.spreadsheetml.table+xml"/>
  <Override PartName="/xl/queryTables/queryTable106.xml" ContentType="application/vnd.openxmlformats-officedocument.spreadsheetml.queryTable+xml"/>
  <Override PartName="/xl/tables/table107.xml" ContentType="application/vnd.openxmlformats-officedocument.spreadsheetml.table+xml"/>
  <Override PartName="/xl/queryTables/queryTable107.xml" ContentType="application/vnd.openxmlformats-officedocument.spreadsheetml.queryTable+xml"/>
  <Override PartName="/xl/tables/table108.xml" ContentType="application/vnd.openxmlformats-officedocument.spreadsheetml.table+xml"/>
  <Override PartName="/xl/queryTables/queryTable108.xml" ContentType="application/vnd.openxmlformats-officedocument.spreadsheetml.queryTable+xml"/>
  <Override PartName="/xl/tables/table109.xml" ContentType="application/vnd.openxmlformats-officedocument.spreadsheetml.table+xml"/>
  <Override PartName="/xl/queryTables/queryTable109.xml" ContentType="application/vnd.openxmlformats-officedocument.spreadsheetml.queryTable+xml"/>
  <Override PartName="/xl/tables/table110.xml" ContentType="application/vnd.openxmlformats-officedocument.spreadsheetml.table+xml"/>
  <Override PartName="/xl/queryTables/queryTable110.xml" ContentType="application/vnd.openxmlformats-officedocument.spreadsheetml.queryTable+xml"/>
  <Override PartName="/xl/tables/table111.xml" ContentType="application/vnd.openxmlformats-officedocument.spreadsheetml.table+xml"/>
  <Override PartName="/xl/queryTables/queryTable111.xml" ContentType="application/vnd.openxmlformats-officedocument.spreadsheetml.queryTable+xml"/>
  <Override PartName="/xl/tables/table112.xml" ContentType="application/vnd.openxmlformats-officedocument.spreadsheetml.table+xml"/>
  <Override PartName="/xl/queryTables/queryTable112.xml" ContentType="application/vnd.openxmlformats-officedocument.spreadsheetml.queryTable+xml"/>
  <Override PartName="/xl/tables/table113.xml" ContentType="application/vnd.openxmlformats-officedocument.spreadsheetml.table+xml"/>
  <Override PartName="/xl/queryTables/queryTable113.xml" ContentType="application/vnd.openxmlformats-officedocument.spreadsheetml.queryTable+xml"/>
  <Override PartName="/xl/tables/table114.xml" ContentType="application/vnd.openxmlformats-officedocument.spreadsheetml.table+xml"/>
  <Override PartName="/xl/queryTables/queryTable114.xml" ContentType="application/vnd.openxmlformats-officedocument.spreadsheetml.queryTable+xml"/>
  <Override PartName="/xl/tables/table115.xml" ContentType="application/vnd.openxmlformats-officedocument.spreadsheetml.table+xml"/>
  <Override PartName="/xl/queryTables/queryTable115.xml" ContentType="application/vnd.openxmlformats-officedocument.spreadsheetml.queryTable+xml"/>
  <Override PartName="/xl/tables/table116.xml" ContentType="application/vnd.openxmlformats-officedocument.spreadsheetml.table+xml"/>
  <Override PartName="/xl/queryTables/queryTable116.xml" ContentType="application/vnd.openxmlformats-officedocument.spreadsheetml.queryTable+xml"/>
  <Override PartName="/xl/tables/table117.xml" ContentType="application/vnd.openxmlformats-officedocument.spreadsheetml.table+xml"/>
  <Override PartName="/xl/queryTables/queryTable117.xml" ContentType="application/vnd.openxmlformats-officedocument.spreadsheetml.queryTable+xml"/>
  <Override PartName="/xl/tables/table118.xml" ContentType="application/vnd.openxmlformats-officedocument.spreadsheetml.table+xml"/>
  <Override PartName="/xl/queryTables/queryTable118.xml" ContentType="application/vnd.openxmlformats-officedocument.spreadsheetml.queryTable+xml"/>
  <Override PartName="/xl/tables/table119.xml" ContentType="application/vnd.openxmlformats-officedocument.spreadsheetml.table+xml"/>
  <Override PartName="/xl/queryTables/queryTable119.xml" ContentType="application/vnd.openxmlformats-officedocument.spreadsheetml.queryTable+xml"/>
  <Override PartName="/xl/tables/table120.xml" ContentType="application/vnd.openxmlformats-officedocument.spreadsheetml.table+xml"/>
  <Override PartName="/xl/queryTables/queryTable120.xml" ContentType="application/vnd.openxmlformats-officedocument.spreadsheetml.queryTable+xml"/>
  <Override PartName="/xl/tables/table121.xml" ContentType="application/vnd.openxmlformats-officedocument.spreadsheetml.table+xml"/>
  <Override PartName="/xl/queryTables/queryTable121.xml" ContentType="application/vnd.openxmlformats-officedocument.spreadsheetml.queryTable+xml"/>
  <Override PartName="/xl/tables/table122.xml" ContentType="application/vnd.openxmlformats-officedocument.spreadsheetml.table+xml"/>
  <Override PartName="/xl/queryTables/queryTable122.xml" ContentType="application/vnd.openxmlformats-officedocument.spreadsheetml.queryTable+xml"/>
  <Override PartName="/xl/tables/table123.xml" ContentType="application/vnd.openxmlformats-officedocument.spreadsheetml.table+xml"/>
  <Override PartName="/xl/queryTables/queryTable123.xml" ContentType="application/vnd.openxmlformats-officedocument.spreadsheetml.queryTable+xml"/>
  <Override PartName="/xl/tables/table124.xml" ContentType="application/vnd.openxmlformats-officedocument.spreadsheetml.table+xml"/>
  <Override PartName="/xl/queryTables/queryTable12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private\Николай\My Projects\python\multiply-table\data\"/>
    </mc:Choice>
  </mc:AlternateContent>
  <xr:revisionPtr revIDLastSave="0" documentId="13_ncr:1_{021C1956-E193-4757-8389-E20C6283E4D9}" xr6:coauthVersionLast="47" xr6:coauthVersionMax="47" xr10:uidLastSave="{00000000-0000-0000-0000-000000000000}"/>
  <bookViews>
    <workbookView xWindow="1725" yWindow="330" windowWidth="34965" windowHeight="15870" tabRatio="548" xr2:uid="{00000000-000D-0000-FFFF-FFFF00000000}"/>
  </bookViews>
  <sheets>
    <sheet name="pipeline" sheetId="17" r:id="rId1"/>
    <sheet name="emb" sheetId="12" r:id="rId2"/>
    <sheet name="enc0" sheetId="13" r:id="rId3"/>
    <sheet name="enc1" sheetId="14" r:id="rId4"/>
    <sheet name="enc2" sheetId="15" r:id="rId5"/>
    <sheet name="enc3" sheetId="16" r:id="rId6"/>
    <sheet name="dec0" sheetId="5" r:id="rId7"/>
    <sheet name="dec1" sheetId="18" r:id="rId8"/>
    <sheet name="dec2" sheetId="19" r:id="rId9"/>
    <sheet name="dec3" sheetId="20" r:id="rId10"/>
    <sheet name="fc" sheetId="10" r:id="rId11"/>
  </sheets>
  <definedNames>
    <definedName name="ExternalData_1" localSheetId="6" hidden="1">dec0!$B$5:$Q$53</definedName>
    <definedName name="ExternalData_1" localSheetId="8" hidden="1">'dec2'!$B$5:$Q$53</definedName>
    <definedName name="ExternalData_1" localSheetId="9" hidden="1">'dec3'!$B$5:$Q$53</definedName>
    <definedName name="ExternalData_1" localSheetId="1" hidden="1">emb!$B$5:$Q$52</definedName>
    <definedName name="ExternalData_1" localSheetId="2" hidden="1">enc0!#REF!</definedName>
    <definedName name="ExternalData_1" localSheetId="3" hidden="1">'enc1'!#REF!</definedName>
    <definedName name="ExternalData_1" localSheetId="4" hidden="1">'enc2'!#REF!</definedName>
    <definedName name="ExternalData_1" localSheetId="5" hidden="1">'enc3'!#REF!</definedName>
    <definedName name="ExternalData_1" localSheetId="10" hidden="1">fc!$B$5:$Q$51</definedName>
    <definedName name="ExternalData_10" localSheetId="6" hidden="1">dec0!$CP$5:$CP$21</definedName>
    <definedName name="ExternalData_10" localSheetId="8" hidden="1">'dec2'!$CP$5:$CP$21</definedName>
    <definedName name="ExternalData_10" localSheetId="9" hidden="1">'dec3'!$CP$5:$CP$21</definedName>
    <definedName name="ExternalData_10" localSheetId="2" hidden="1">enc0!$AW$5:$AW$21</definedName>
    <definedName name="ExternalData_11" localSheetId="6" hidden="1">dec0!$CO$26:$CO$42</definedName>
    <definedName name="ExternalData_11" localSheetId="8" hidden="1">'dec2'!$CO$26:$CO$42</definedName>
    <definedName name="ExternalData_11" localSheetId="9" hidden="1">'dec3'!$CO$26:$CO$42</definedName>
    <definedName name="ExternalData_11" localSheetId="2" hidden="1">enc0!$AX$5:$AX$21</definedName>
    <definedName name="ExternalData_12" localSheetId="6" hidden="1">dec0!$CP$26:$CP$42</definedName>
    <definedName name="ExternalData_12" localSheetId="8" hidden="1">'dec2'!$CP$26:$CP$42</definedName>
    <definedName name="ExternalData_12" localSheetId="9" hidden="1">'dec3'!$CP$26:$CP$42</definedName>
    <definedName name="ExternalData_12" localSheetId="2" hidden="1">enc0!$AW$26:$AW$42</definedName>
    <definedName name="ExternalData_13" localSheetId="6" hidden="1">dec0!$CO$47:$CO$63</definedName>
    <definedName name="ExternalData_13" localSheetId="8" hidden="1">'dec2'!$CO$47:$CO$63</definedName>
    <definedName name="ExternalData_13" localSheetId="9" hidden="1">'dec3'!$CO$47:$CO$63</definedName>
    <definedName name="ExternalData_13" localSheetId="2" hidden="1">enc0!$AX$26:$AX$42</definedName>
    <definedName name="ExternalData_14" localSheetId="6" hidden="1">dec0!$CP$47:$CP$63</definedName>
    <definedName name="ExternalData_14" localSheetId="8" hidden="1">'dec2'!$CP$47:$CP$63</definedName>
    <definedName name="ExternalData_14" localSheetId="9" hidden="1">'dec3'!$CP$47:$CP$63</definedName>
    <definedName name="ExternalData_14" localSheetId="3" hidden="1">'enc1'!$B$5:$Q$53</definedName>
    <definedName name="ExternalData_14" localSheetId="4" hidden="1">'enc2'!$B$5:$Q$53</definedName>
    <definedName name="ExternalData_14" localSheetId="5" hidden="1">'enc3'!$B$5:$Q$53</definedName>
    <definedName name="ExternalData_15" localSheetId="6" hidden="1">dec0!$CS$5:$DH$69</definedName>
    <definedName name="ExternalData_15" localSheetId="8" hidden="1">'dec2'!$CS$5:$DH$69</definedName>
    <definedName name="ExternalData_15" localSheetId="9" hidden="1">'dec3'!$CS$5:$DH$69</definedName>
    <definedName name="ExternalData_15" localSheetId="3" hidden="1">'enc1'!$R$5:$R$53</definedName>
    <definedName name="ExternalData_15" localSheetId="4" hidden="1">'enc2'!$R$5:$R$53</definedName>
    <definedName name="ExternalData_15" localSheetId="5" hidden="1">'enc3'!$R$5:$R$53</definedName>
    <definedName name="ExternalData_16" localSheetId="6" hidden="1">dec0!$DI$5:$DI$69</definedName>
    <definedName name="ExternalData_16" localSheetId="8" hidden="1">'dec2'!$DI$5:$DI$69</definedName>
    <definedName name="ExternalData_16" localSheetId="9" hidden="1">'dec3'!$DI$5:$DI$69</definedName>
    <definedName name="ExternalData_16" localSheetId="3" hidden="1">'enc1'!$AB$5:$AQ$21</definedName>
    <definedName name="ExternalData_16" localSheetId="4" hidden="1">'enc2'!$AB$5:$AQ$21</definedName>
    <definedName name="ExternalData_16" localSheetId="5" hidden="1">'enc3'!$AB$5:$AQ$21</definedName>
    <definedName name="ExternalData_17" localSheetId="6" hidden="1">dec0!$DL$5:$FW$21</definedName>
    <definedName name="ExternalData_17" localSheetId="8" hidden="1">'dec2'!$DL$5:$FW$21</definedName>
    <definedName name="ExternalData_17" localSheetId="9" hidden="1">'dec3'!$DL$5:$FW$21</definedName>
    <definedName name="ExternalData_17" localSheetId="3" hidden="1">'enc1'!$AR$5:$AR$21</definedName>
    <definedName name="ExternalData_17" localSheetId="4" hidden="1">'enc2'!$AR$5:$AR$21</definedName>
    <definedName name="ExternalData_17" localSheetId="5" hidden="1">'enc3'!$AR$5:$AR$21</definedName>
    <definedName name="ExternalData_18" localSheetId="6" hidden="1">dec0!$FX$5:$FX$21</definedName>
    <definedName name="ExternalData_18" localSheetId="8" hidden="1">'dec2'!$FX$5:$FX$21</definedName>
    <definedName name="ExternalData_18" localSheetId="9" hidden="1">'dec3'!$FX$5:$FX$21</definedName>
    <definedName name="ExternalData_18" localSheetId="3" hidden="1">'enc1'!$AV$5:$AV$21</definedName>
    <definedName name="ExternalData_18" localSheetId="4" hidden="1">'enc2'!$AV$5:$AV$21</definedName>
    <definedName name="ExternalData_18" localSheetId="5" hidden="1">'enc3'!$AV$5:$AV$21</definedName>
    <definedName name="ExternalData_19" localSheetId="7" hidden="1">'dec1'!$B$5:$Q$53</definedName>
    <definedName name="ExternalData_19" localSheetId="3" hidden="1">'enc1'!$AW$5:$AW$21</definedName>
    <definedName name="ExternalData_19" localSheetId="4" hidden="1">'enc2'!$AW$5:$AW$21</definedName>
    <definedName name="ExternalData_19" localSheetId="5" hidden="1">'enc3'!$AW$5:$AW$21</definedName>
    <definedName name="ExternalData_2" localSheetId="6" hidden="1">dec0!$R$5:$R$53</definedName>
    <definedName name="ExternalData_2" localSheetId="8" hidden="1">'dec2'!$R$5:$R$53</definedName>
    <definedName name="ExternalData_2" localSheetId="9" hidden="1">'dec3'!$R$5:$R$53</definedName>
    <definedName name="ExternalData_2" localSheetId="1" hidden="1">emb!$S$5:$T$51</definedName>
    <definedName name="ExternalData_2" localSheetId="2" hidden="1">enc0!$C$5:$R$53</definedName>
    <definedName name="ExternalData_2" localSheetId="10" hidden="1">fc!$R$5:$R$51</definedName>
    <definedName name="ExternalData_20" localSheetId="7" hidden="1">'dec1'!$R$5:$R$53</definedName>
    <definedName name="ExternalData_20" localSheetId="3" hidden="1">'enc1'!$AV$26:$AV$42</definedName>
    <definedName name="ExternalData_20" localSheetId="4" hidden="1">'enc2'!$AV$26:$AV$42</definedName>
    <definedName name="ExternalData_20" localSheetId="5" hidden="1">'enc3'!$AV$26:$AV$42</definedName>
    <definedName name="ExternalData_21" localSheetId="7" hidden="1">'dec1'!$Z$5:$AO$21</definedName>
    <definedName name="ExternalData_21" localSheetId="3" hidden="1">'enc1'!$AW$26:$AW$42</definedName>
    <definedName name="ExternalData_21" localSheetId="4" hidden="1">'enc2'!$AW$26:$AW$42</definedName>
    <definedName name="ExternalData_21" localSheetId="5" hidden="1">'enc3'!$AW$26:$AW$42</definedName>
    <definedName name="ExternalData_22" localSheetId="7" hidden="1">'dec1'!$AP$5:$AP$21</definedName>
    <definedName name="ExternalData_22" localSheetId="3" hidden="1">'enc1'!$AZ$5:$BO$69</definedName>
    <definedName name="ExternalData_22" localSheetId="4" hidden="1">'enc2'!$AZ$5:$BO$69</definedName>
    <definedName name="ExternalData_22" localSheetId="5" hidden="1">'enc3'!$AZ$5:$BO$69</definedName>
    <definedName name="ExternalData_23" localSheetId="7" hidden="1">'dec1'!$AT$5:$BI$53</definedName>
    <definedName name="ExternalData_23" localSheetId="3" hidden="1">'enc1'!$BP$5:$BP$69</definedName>
    <definedName name="ExternalData_23" localSheetId="4" hidden="1">'enc2'!$BP$5:$BP$69</definedName>
    <definedName name="ExternalData_23" localSheetId="5" hidden="1">'enc3'!$BP$5:$BP$69</definedName>
    <definedName name="ExternalData_24" localSheetId="7" hidden="1">'dec1'!$BJ$5:$BJ$53</definedName>
    <definedName name="ExternalData_24" localSheetId="3" hidden="1">'enc1'!$BS$5:$ED$21</definedName>
    <definedName name="ExternalData_24" localSheetId="4" hidden="1">'enc2'!$BS$5:$ED$21</definedName>
    <definedName name="ExternalData_24" localSheetId="5" hidden="1">'enc3'!$BS$5:$ED$21</definedName>
    <definedName name="ExternalData_25" localSheetId="7" hidden="1">'dec1'!$BU$5:$CJ$21</definedName>
    <definedName name="ExternalData_25" localSheetId="3" hidden="1">'enc1'!$EE$5:$EE$21</definedName>
    <definedName name="ExternalData_25" localSheetId="4" hidden="1">'enc2'!$EE$5:$EE$21</definedName>
    <definedName name="ExternalData_25" localSheetId="5" hidden="1">'enc3'!$EE$5:$EE$21</definedName>
    <definedName name="ExternalData_26" localSheetId="7" hidden="1">'dec1'!$CK$5:$CK$21</definedName>
    <definedName name="ExternalData_27" localSheetId="7" hidden="1">'dec1'!$CO$5:$CO$21</definedName>
    <definedName name="ExternalData_28" localSheetId="7" hidden="1">'dec1'!$CP$5:$CP$21</definedName>
    <definedName name="ExternalData_29" localSheetId="7" hidden="1">'dec1'!$CO$26:$CO$42</definedName>
    <definedName name="ExternalData_3" localSheetId="6" hidden="1">dec0!$Z$5:$AO$21</definedName>
    <definedName name="ExternalData_3" localSheetId="8" hidden="1">'dec2'!$Z$5:$AO$21</definedName>
    <definedName name="ExternalData_3" localSheetId="9" hidden="1">'dec3'!$Z$5:$AO$21</definedName>
    <definedName name="ExternalData_3" localSheetId="2" hidden="1">enc0!$S$5:$S$53</definedName>
    <definedName name="ExternalData_30" localSheetId="7" hidden="1">'dec1'!$CP$26:$CP$42</definedName>
    <definedName name="ExternalData_31" localSheetId="7" hidden="1">'dec1'!$CO$47:$CO$63</definedName>
    <definedName name="ExternalData_32" localSheetId="7" hidden="1">'dec1'!$CP$47:$CP$63</definedName>
    <definedName name="ExternalData_33" localSheetId="7" hidden="1">'dec1'!$CS$5:$DH$69</definedName>
    <definedName name="ExternalData_34" localSheetId="7" hidden="1">'dec1'!$DI$5:$DI$69</definedName>
    <definedName name="ExternalData_35" localSheetId="7" hidden="1">'dec1'!$DL$5:$FW$21</definedName>
    <definedName name="ExternalData_36" localSheetId="7" hidden="1">'dec1'!$FX$5:$FX$21</definedName>
    <definedName name="ExternalData_4" localSheetId="6" hidden="1">dec0!$AP$5:$AP$21</definedName>
    <definedName name="ExternalData_4" localSheetId="8" hidden="1">'dec2'!$AP$5:$AP$21</definedName>
    <definedName name="ExternalData_4" localSheetId="9" hidden="1">'dec3'!$AP$5:$AP$21</definedName>
    <definedName name="ExternalData_4" localSheetId="2" hidden="1">enc0!$AC$5:$AR$21</definedName>
    <definedName name="ExternalData_5" localSheetId="6" hidden="1">dec0!$AT$5:$BI$53</definedName>
    <definedName name="ExternalData_5" localSheetId="8" hidden="1">'dec2'!$AT$5:$BI$53</definedName>
    <definedName name="ExternalData_5" localSheetId="9" hidden="1">'dec3'!$AT$5:$BI$53</definedName>
    <definedName name="ExternalData_5" localSheetId="2" hidden="1">enc0!$AS$5:$AS$21</definedName>
    <definedName name="ExternalData_6" localSheetId="6" hidden="1">dec0!$BJ$5:$BJ$53</definedName>
    <definedName name="ExternalData_6" localSheetId="8" hidden="1">'dec2'!$BJ$5:$BJ$53</definedName>
    <definedName name="ExternalData_6" localSheetId="9" hidden="1">'dec3'!$BJ$5:$BJ$53</definedName>
    <definedName name="ExternalData_6" localSheetId="2" hidden="1">enc0!$BA$5:$BP$69</definedName>
    <definedName name="ExternalData_7" localSheetId="6" hidden="1">dec0!$BU$5:$CJ$21</definedName>
    <definedName name="ExternalData_7" localSheetId="8" hidden="1">'dec2'!$BU$5:$CJ$21</definedName>
    <definedName name="ExternalData_7" localSheetId="9" hidden="1">'dec3'!$BU$5:$CJ$21</definedName>
    <definedName name="ExternalData_7" localSheetId="2" hidden="1">enc0!$BQ$5:$BQ$69</definedName>
    <definedName name="ExternalData_8" localSheetId="6" hidden="1">dec0!$CK$5:$CK$21</definedName>
    <definedName name="ExternalData_8" localSheetId="8" hidden="1">'dec2'!$CK$5:$CK$21</definedName>
    <definedName name="ExternalData_8" localSheetId="9" hidden="1">'dec3'!$CK$5:$CK$21</definedName>
    <definedName name="ExternalData_8" localSheetId="2" hidden="1">enc0!$BT$5:$EE$21</definedName>
    <definedName name="ExternalData_9" localSheetId="6" hidden="1">dec0!$CO$5:$CO$21</definedName>
    <definedName name="ExternalData_9" localSheetId="8" hidden="1">'dec2'!$CO$5:$CO$21</definedName>
    <definedName name="ExternalData_9" localSheetId="9" hidden="1">'dec3'!$CO$5:$CO$21</definedName>
    <definedName name="ExternalData_9" localSheetId="2" hidden="1">enc0!$EF$5:$EF$21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6" i="10" l="1" a="1"/>
  <c r="AN6" i="10" s="1"/>
  <c r="B158" i="5" a="1"/>
  <c r="B158" i="5" s="1"/>
  <c r="B158" i="18" a="1"/>
  <c r="B158" i="18" s="1"/>
  <c r="B158" i="19" a="1"/>
  <c r="B158" i="19" s="1"/>
  <c r="B158" i="20" a="1"/>
  <c r="B158" i="20" s="1"/>
  <c r="AK51" i="10"/>
  <c r="AK50" i="10"/>
  <c r="AK49" i="10"/>
  <c r="AK48" i="10"/>
  <c r="AK47" i="10"/>
  <c r="AK46" i="10"/>
  <c r="AK45" i="10"/>
  <c r="AK44" i="10"/>
  <c r="AK43" i="10"/>
  <c r="AK42" i="10"/>
  <c r="AK41" i="10"/>
  <c r="AK40" i="10"/>
  <c r="AK39" i="10"/>
  <c r="AK38" i="10"/>
  <c r="AK37" i="10"/>
  <c r="AK36" i="10"/>
  <c r="AK35" i="10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K12" i="10"/>
  <c r="AK11" i="10"/>
  <c r="AK10" i="10"/>
  <c r="AK9" i="10"/>
  <c r="AK8" i="10"/>
  <c r="AK7" i="10"/>
  <c r="AK6" i="10"/>
  <c r="BU27" i="5" a="1"/>
  <c r="BU27" i="5" s="1"/>
  <c r="BU37" i="5" s="1" a="1"/>
  <c r="BU37" i="5" s="1"/>
  <c r="BU47" i="5" s="1" a="1"/>
  <c r="BU47" i="5" s="1"/>
  <c r="BU27" i="18" a="1"/>
  <c r="BU27" i="18" s="1"/>
  <c r="BU37" i="18" s="1" a="1"/>
  <c r="BU37" i="18" s="1"/>
  <c r="BU47" i="18" s="1" a="1"/>
  <c r="BU47" i="18" s="1"/>
  <c r="BU27" i="20" a="1"/>
  <c r="BU27" i="20" s="1"/>
  <c r="BU37" i="20" s="1" a="1"/>
  <c r="BU37" i="20" s="1"/>
  <c r="BU47" i="20" s="1" a="1"/>
  <c r="BU47" i="20" s="1"/>
  <c r="BU27" i="19" a="1"/>
  <c r="BU27" i="19" s="1"/>
  <c r="BU37" i="19" s="1" a="1"/>
  <c r="BU37" i="19" s="1"/>
  <c r="BU47" i="19" s="1" a="1"/>
  <c r="BU47" i="19" s="1"/>
  <c r="W6" i="12" a="1"/>
  <c r="W6" i="12" s="1"/>
  <c r="K4" i="17"/>
  <c r="B66" i="10" a="1"/>
  <c r="B66" i="10" s="1"/>
  <c r="A58" i="10" a="1"/>
  <c r="A58" i="10" s="1"/>
  <c r="A67" i="10" s="1" a="1"/>
  <c r="A67" i="10" s="1"/>
  <c r="B57" i="10" a="1"/>
  <c r="B57" i="10" s="1"/>
  <c r="U4" i="10" s="1" a="1"/>
  <c r="U4" i="10" s="1"/>
  <c r="A165" i="20"/>
  <c r="A165" i="20" a="1"/>
  <c r="B164" i="20"/>
  <c r="B164" i="20" a="1"/>
  <c r="B159" i="20"/>
  <c r="B159" i="20" a="1"/>
  <c r="A159" i="20"/>
  <c r="A159" i="20" a="1"/>
  <c r="S154" i="20"/>
  <c r="R154" i="20"/>
  <c r="B154" i="20"/>
  <c r="B154" i="20" a="1"/>
  <c r="A148" i="20"/>
  <c r="A148" i="20" a="1"/>
  <c r="B147" i="20"/>
  <c r="B147" i="20" a="1"/>
  <c r="A137" i="20"/>
  <c r="A137" i="20" a="1"/>
  <c r="B136" i="20"/>
  <c r="B136" i="20" a="1"/>
  <c r="A127" i="20"/>
  <c r="A127" i="20" a="1"/>
  <c r="B126" i="20"/>
  <c r="B126" i="20" a="1"/>
  <c r="B121" i="20"/>
  <c r="B121" i="20" a="1"/>
  <c r="A121" i="20"/>
  <c r="A121" i="20" a="1"/>
  <c r="B120" i="20"/>
  <c r="B120" i="20" a="1"/>
  <c r="A112" i="20"/>
  <c r="A112" i="20" a="1"/>
  <c r="B111" i="20"/>
  <c r="B111" i="20" a="1"/>
  <c r="A103" i="20"/>
  <c r="A103" i="20" a="1"/>
  <c r="B102" i="20"/>
  <c r="B102" i="20" a="1"/>
  <c r="A93" i="20"/>
  <c r="A93" i="20" a="1"/>
  <c r="B92" i="20"/>
  <c r="B92" i="20" a="1"/>
  <c r="B87" i="20"/>
  <c r="B87" i="20" a="1"/>
  <c r="A87" i="20"/>
  <c r="A87" i="20" a="1"/>
  <c r="B86" i="20"/>
  <c r="B86" i="20" a="1"/>
  <c r="A78" i="20"/>
  <c r="A78" i="20" a="1"/>
  <c r="BT77" i="20"/>
  <c r="BT77" i="20" a="1"/>
  <c r="Y77" i="20"/>
  <c r="Y77" i="20" a="1"/>
  <c r="B77" i="20"/>
  <c r="B77" i="20" a="1"/>
  <c r="BU76" i="20"/>
  <c r="BU76" i="20" a="1"/>
  <c r="Z76" i="20"/>
  <c r="Z76" i="20" a="1"/>
  <c r="A69" i="20"/>
  <c r="A69" i="20" a="1"/>
  <c r="BT68" i="20"/>
  <c r="BT68" i="20" a="1"/>
  <c r="Y68" i="20"/>
  <c r="Y68" i="20" a="1"/>
  <c r="B68" i="20"/>
  <c r="B68" i="20" a="1"/>
  <c r="BU67" i="20"/>
  <c r="BU67" i="20" a="1"/>
  <c r="Z67" i="20"/>
  <c r="Z67" i="20" a="1"/>
  <c r="DK64" i="20"/>
  <c r="DK64" i="20" a="1"/>
  <c r="DL63" i="20"/>
  <c r="DL63" i="20" a="1"/>
  <c r="BT58" i="20"/>
  <c r="BT58" i="20" a="1"/>
  <c r="Y58" i="20"/>
  <c r="Y58" i="20" a="1"/>
  <c r="A58" i="20"/>
  <c r="A58" i="20" a="1"/>
  <c r="BU57" i="20"/>
  <c r="BU57" i="20" a="1"/>
  <c r="Z57" i="20"/>
  <c r="Z57" i="20" a="1"/>
  <c r="B57" i="20"/>
  <c r="B57" i="20" a="1"/>
  <c r="DK55" i="20"/>
  <c r="DK55" i="20" a="1"/>
  <c r="DL54" i="20"/>
  <c r="DL54" i="20" a="1"/>
  <c r="DL52" i="20"/>
  <c r="BT48" i="20"/>
  <c r="BT48" i="20" a="1"/>
  <c r="Y48" i="20"/>
  <c r="Y48" i="20" a="1"/>
  <c r="Z47" i="20"/>
  <c r="Z47" i="20" a="1"/>
  <c r="DK46" i="20"/>
  <c r="DK46" i="20" a="1"/>
  <c r="DL45" i="20"/>
  <c r="DL45" i="20" a="1"/>
  <c r="BT38" i="20"/>
  <c r="BT38" i="20" a="1"/>
  <c r="Y38" i="20"/>
  <c r="Y38" i="20" a="1"/>
  <c r="DK37" i="20"/>
  <c r="DK37" i="20" a="1"/>
  <c r="Z37" i="20"/>
  <c r="Z37" i="20" a="1"/>
  <c r="DL36" i="20"/>
  <c r="DL36" i="20" a="1"/>
  <c r="DK28" i="20"/>
  <c r="DK28" i="20" a="1"/>
  <c r="DL27" i="20"/>
  <c r="DL27" i="20" a="1"/>
  <c r="DL25" i="20"/>
  <c r="BY25" i="20"/>
  <c r="AD25" i="20"/>
  <c r="A165" i="19"/>
  <c r="A165" i="19" a="1"/>
  <c r="B164" i="19"/>
  <c r="B164" i="19" a="1"/>
  <c r="B159" i="19"/>
  <c r="B159" i="19" a="1"/>
  <c r="A159" i="19"/>
  <c r="A159" i="19" a="1"/>
  <c r="S154" i="19"/>
  <c r="R154" i="19"/>
  <c r="B154" i="19"/>
  <c r="B154" i="19" a="1"/>
  <c r="A148" i="19"/>
  <c r="A148" i="19" a="1"/>
  <c r="B147" i="19"/>
  <c r="B147" i="19" a="1"/>
  <c r="A137" i="19"/>
  <c r="A137" i="19" a="1"/>
  <c r="B136" i="19"/>
  <c r="B136" i="19" a="1"/>
  <c r="A127" i="19"/>
  <c r="A127" i="19" a="1"/>
  <c r="B126" i="19"/>
  <c r="B126" i="19" a="1"/>
  <c r="B121" i="19"/>
  <c r="B121" i="19" a="1"/>
  <c r="A121" i="19"/>
  <c r="A121" i="19" a="1"/>
  <c r="B120" i="19"/>
  <c r="B120" i="19" a="1"/>
  <c r="A112" i="19"/>
  <c r="A112" i="19" a="1"/>
  <c r="B111" i="19"/>
  <c r="B111" i="19" a="1"/>
  <c r="A103" i="19"/>
  <c r="A103" i="19" a="1"/>
  <c r="B102" i="19"/>
  <c r="B102" i="19" a="1"/>
  <c r="A93" i="19"/>
  <c r="A93" i="19" a="1"/>
  <c r="B92" i="19"/>
  <c r="B92" i="19" a="1"/>
  <c r="B87" i="19"/>
  <c r="B87" i="19" a="1"/>
  <c r="A87" i="19"/>
  <c r="A87" i="19" a="1"/>
  <c r="B86" i="19"/>
  <c r="B86" i="19" a="1"/>
  <c r="A78" i="19"/>
  <c r="A78" i="19" a="1"/>
  <c r="BT77" i="19"/>
  <c r="BT77" i="19" a="1"/>
  <c r="Y77" i="19"/>
  <c r="Y77" i="19" a="1"/>
  <c r="B77" i="19"/>
  <c r="B77" i="19" a="1"/>
  <c r="BU76" i="19"/>
  <c r="BU76" i="19" a="1"/>
  <c r="Z76" i="19"/>
  <c r="Z76" i="19" a="1"/>
  <c r="A69" i="19"/>
  <c r="A69" i="19" a="1"/>
  <c r="BT68" i="19"/>
  <c r="BT68" i="19" a="1"/>
  <c r="Y68" i="19"/>
  <c r="Y68" i="19" a="1"/>
  <c r="B68" i="19"/>
  <c r="B68" i="19" a="1"/>
  <c r="BU67" i="19"/>
  <c r="BU67" i="19" a="1"/>
  <c r="Z67" i="19"/>
  <c r="Z67" i="19" a="1"/>
  <c r="DK64" i="19"/>
  <c r="DK64" i="19" a="1"/>
  <c r="DL63" i="19"/>
  <c r="DL63" i="19" a="1"/>
  <c r="BT58" i="19"/>
  <c r="BT58" i="19" a="1"/>
  <c r="Y58" i="19"/>
  <c r="Y58" i="19" a="1"/>
  <c r="A58" i="19"/>
  <c r="A58" i="19" a="1"/>
  <c r="BU57" i="19"/>
  <c r="BU57" i="19" a="1"/>
  <c r="Z57" i="19"/>
  <c r="Z57" i="19" a="1"/>
  <c r="B57" i="19"/>
  <c r="B57" i="19" a="1"/>
  <c r="DK55" i="19"/>
  <c r="DK55" i="19" a="1"/>
  <c r="DL54" i="19"/>
  <c r="DL54" i="19" a="1"/>
  <c r="DL52" i="19"/>
  <c r="BT48" i="19"/>
  <c r="BT48" i="19" a="1"/>
  <c r="Y48" i="19"/>
  <c r="Y48" i="19" a="1"/>
  <c r="Z47" i="19"/>
  <c r="Z47" i="19" a="1"/>
  <c r="DK46" i="19"/>
  <c r="DK46" i="19" a="1"/>
  <c r="DL45" i="19"/>
  <c r="DL45" i="19" a="1"/>
  <c r="BT38" i="19"/>
  <c r="BT38" i="19" a="1"/>
  <c r="Y38" i="19"/>
  <c r="Y38" i="19" a="1"/>
  <c r="DK37" i="19"/>
  <c r="DK37" i="19" a="1"/>
  <c r="Z37" i="19"/>
  <c r="Z37" i="19" a="1"/>
  <c r="DL36" i="19"/>
  <c r="DL36" i="19" a="1"/>
  <c r="DK28" i="19"/>
  <c r="DK28" i="19" a="1"/>
  <c r="DL27" i="19"/>
  <c r="DL27" i="19" a="1"/>
  <c r="DL25" i="19"/>
  <c r="BY25" i="19"/>
  <c r="AD25" i="19"/>
  <c r="A165" i="18"/>
  <c r="A165" i="18" a="1"/>
  <c r="B164" i="18"/>
  <c r="B164" i="18" a="1"/>
  <c r="B159" i="18" a="1"/>
  <c r="B159" i="18" s="1"/>
  <c r="B154" i="18" s="1" a="1"/>
  <c r="B154" i="18" s="1"/>
  <c r="A159" i="18" a="1"/>
  <c r="A159" i="18" s="1"/>
  <c r="A148" i="18"/>
  <c r="A148" i="18" a="1"/>
  <c r="B147" i="18"/>
  <c r="B147" i="18" a="1"/>
  <c r="A137" i="18"/>
  <c r="A137" i="18" a="1"/>
  <c r="B136" i="18"/>
  <c r="B136" i="18" a="1"/>
  <c r="A127" i="18"/>
  <c r="A127" i="18" a="1"/>
  <c r="B126" i="18"/>
  <c r="B126" i="18" a="1"/>
  <c r="B121" i="18" a="1"/>
  <c r="B121" i="18" s="1"/>
  <c r="A121" i="18" a="1"/>
  <c r="A121" i="18" s="1"/>
  <c r="B120" i="18" a="1"/>
  <c r="B120" i="18" s="1"/>
  <c r="A112" i="18"/>
  <c r="A112" i="18" a="1"/>
  <c r="B111" i="18"/>
  <c r="B111" i="18" a="1"/>
  <c r="A103" i="18"/>
  <c r="A103" i="18" a="1"/>
  <c r="B102" i="18"/>
  <c r="B102" i="18" a="1"/>
  <c r="A93" i="18"/>
  <c r="A93" i="18" a="1"/>
  <c r="B92" i="18"/>
  <c r="B92" i="18" a="1"/>
  <c r="B87" i="18" a="1"/>
  <c r="B87" i="18" s="1"/>
  <c r="A87" i="18"/>
  <c r="A87" i="18" a="1"/>
  <c r="B86" i="18" a="1"/>
  <c r="B86" i="18" s="1"/>
  <c r="A78" i="18"/>
  <c r="A78" i="18" a="1"/>
  <c r="B77" i="18"/>
  <c r="B77" i="18" a="1"/>
  <c r="Z76" i="18"/>
  <c r="Z76" i="18" a="1"/>
  <c r="A69" i="18"/>
  <c r="A69" i="18" a="1"/>
  <c r="B68" i="18"/>
  <c r="B68" i="18" a="1"/>
  <c r="Z67" i="18"/>
  <c r="Z67" i="18" a="1"/>
  <c r="A58" i="18"/>
  <c r="A58" i="18" a="1"/>
  <c r="BU57" i="18" a="1"/>
  <c r="BU57" i="18" s="1"/>
  <c r="BU67" i="18" s="1" a="1"/>
  <c r="BU67" i="18" s="1"/>
  <c r="BU76" i="18" s="1" a="1"/>
  <c r="BU76" i="18" s="1"/>
  <c r="Z57" i="18"/>
  <c r="Z57" i="18" a="1"/>
  <c r="B57" i="18"/>
  <c r="B57" i="18" a="1"/>
  <c r="DL54" i="18" a="1"/>
  <c r="DL54" i="18" s="1"/>
  <c r="DL52" i="18"/>
  <c r="BT38" i="18" a="1"/>
  <c r="BT38" i="18" s="1"/>
  <c r="BT48" i="18" s="1" a="1"/>
  <c r="BT48" i="18" s="1"/>
  <c r="BT58" i="18" s="1" a="1"/>
  <c r="BT58" i="18" s="1"/>
  <c r="BT68" i="18" s="1" a="1"/>
  <c r="BT68" i="18" s="1"/>
  <c r="BT77" i="18" s="1" a="1"/>
  <c r="BT77" i="18" s="1"/>
  <c r="Y38" i="18"/>
  <c r="Y48" i="18" s="1" a="1"/>
  <c r="Y48" i="18" s="1"/>
  <c r="Y58" i="18" s="1" a="1"/>
  <c r="Y58" i="18" s="1"/>
  <c r="Y68" i="18" s="1" a="1"/>
  <c r="Y68" i="18" s="1"/>
  <c r="Y77" i="18" s="1" a="1"/>
  <c r="Y77" i="18" s="1"/>
  <c r="Y38" i="18" a="1"/>
  <c r="DK37" i="18" a="1"/>
  <c r="DK37" i="18" s="1"/>
  <c r="DK46" i="18" s="1" a="1"/>
  <c r="DK46" i="18" s="1"/>
  <c r="DK55" i="18" s="1" a="1"/>
  <c r="DK55" i="18" s="1"/>
  <c r="DK64" i="18" s="1" a="1"/>
  <c r="DK64" i="18" s="1"/>
  <c r="Z37" i="18" a="1"/>
  <c r="Z37" i="18" s="1"/>
  <c r="Z47" i="18" s="1" a="1"/>
  <c r="Z47" i="18" s="1"/>
  <c r="DL36" i="18" a="1"/>
  <c r="DL36" i="18" s="1"/>
  <c r="DL45" i="18" s="1" a="1"/>
  <c r="DL45" i="18" s="1"/>
  <c r="DK28" i="18"/>
  <c r="DK28" i="18" a="1"/>
  <c r="DL27" i="18"/>
  <c r="DL27" i="18" a="1"/>
  <c r="DL25" i="18"/>
  <c r="BY25" i="18"/>
  <c r="AD25" i="18"/>
  <c r="A165" i="5"/>
  <c r="A165" i="5" a="1"/>
  <c r="B164" i="5"/>
  <c r="B164" i="5" a="1"/>
  <c r="B159" i="5"/>
  <c r="B159" i="5" a="1"/>
  <c r="A159" i="5"/>
  <c r="A159" i="5" a="1"/>
  <c r="S154" i="5"/>
  <c r="R154" i="5"/>
  <c r="B154" i="5"/>
  <c r="B154" i="5" a="1"/>
  <c r="A148" i="5"/>
  <c r="A148" i="5" a="1"/>
  <c r="B147" i="5"/>
  <c r="B147" i="5" a="1"/>
  <c r="A137" i="5"/>
  <c r="A137" i="5" a="1"/>
  <c r="B136" i="5"/>
  <c r="B136" i="5" a="1"/>
  <c r="A127" i="5"/>
  <c r="A127" i="5" a="1"/>
  <c r="B126" i="5"/>
  <c r="B126" i="5" a="1"/>
  <c r="B121" i="5"/>
  <c r="B121" i="5" a="1"/>
  <c r="A121" i="5"/>
  <c r="A121" i="5" a="1"/>
  <c r="B120" i="5"/>
  <c r="B120" i="5" a="1"/>
  <c r="A112" i="5"/>
  <c r="A112" i="5" a="1"/>
  <c r="B111" i="5"/>
  <c r="B111" i="5" a="1"/>
  <c r="A103" i="5"/>
  <c r="A103" i="5" a="1"/>
  <c r="B102" i="5"/>
  <c r="B102" i="5" a="1"/>
  <c r="A93" i="5"/>
  <c r="A93" i="5" a="1"/>
  <c r="B92" i="5"/>
  <c r="B92" i="5" a="1"/>
  <c r="B87" i="5"/>
  <c r="B87" i="5" a="1"/>
  <c r="A87" i="5"/>
  <c r="A87" i="5" a="1"/>
  <c r="B86" i="5"/>
  <c r="B86" i="5" a="1"/>
  <c r="A78" i="5"/>
  <c r="A78" i="5" a="1"/>
  <c r="BT77" i="5"/>
  <c r="BT77" i="5" a="1"/>
  <c r="Y77" i="5"/>
  <c r="Y77" i="5" a="1"/>
  <c r="B77" i="5"/>
  <c r="B77" i="5" a="1"/>
  <c r="BU76" i="5"/>
  <c r="BU76" i="5" a="1"/>
  <c r="Z76" i="5"/>
  <c r="Z76" i="5" a="1"/>
  <c r="A69" i="5"/>
  <c r="A69" i="5" a="1"/>
  <c r="BT68" i="5"/>
  <c r="BT68" i="5" a="1"/>
  <c r="Y68" i="5"/>
  <c r="Y68" i="5" a="1"/>
  <c r="B68" i="5"/>
  <c r="B68" i="5" a="1"/>
  <c r="BU67" i="5"/>
  <c r="BU67" i="5" a="1"/>
  <c r="Z67" i="5"/>
  <c r="Z67" i="5" a="1"/>
  <c r="DK64" i="5"/>
  <c r="DK64" i="5" a="1"/>
  <c r="DL63" i="5"/>
  <c r="DL63" i="5" a="1"/>
  <c r="BT58" i="5"/>
  <c r="BT58" i="5" a="1"/>
  <c r="Y58" i="5"/>
  <c r="Y58" i="5" a="1"/>
  <c r="A58" i="5"/>
  <c r="A58" i="5" a="1"/>
  <c r="BU57" i="5"/>
  <c r="BU57" i="5" a="1"/>
  <c r="Z57" i="5"/>
  <c r="Z57" i="5" a="1"/>
  <c r="B57" i="5"/>
  <c r="B57" i="5" a="1"/>
  <c r="DK55" i="5"/>
  <c r="DK55" i="5" a="1"/>
  <c r="DL54" i="5"/>
  <c r="DL54" i="5" a="1"/>
  <c r="DL52" i="5"/>
  <c r="BT48" i="5"/>
  <c r="BT48" i="5" a="1"/>
  <c r="Y48" i="5"/>
  <c r="Y48" i="5" a="1"/>
  <c r="Z47" i="5"/>
  <c r="Z47" i="5" a="1"/>
  <c r="DK46" i="5"/>
  <c r="DK46" i="5" a="1"/>
  <c r="DL45" i="5"/>
  <c r="DL45" i="5" a="1"/>
  <c r="BT38" i="5"/>
  <c r="BT38" i="5" a="1"/>
  <c r="Y38" i="5"/>
  <c r="Y38" i="5" a="1"/>
  <c r="DK37" i="5"/>
  <c r="DK37" i="5" a="1"/>
  <c r="Z37" i="5"/>
  <c r="Z37" i="5" a="1"/>
  <c r="DL36" i="5"/>
  <c r="DL36" i="5" a="1"/>
  <c r="DK28" i="5"/>
  <c r="DK28" i="5" a="1"/>
  <c r="DL27" i="5"/>
  <c r="DL27" i="5" a="1"/>
  <c r="DL25" i="5"/>
  <c r="BY25" i="5"/>
  <c r="AD25" i="5"/>
  <c r="A121" i="16"/>
  <c r="A121" i="16" a="1"/>
  <c r="B120" i="16"/>
  <c r="B120" i="16" a="1"/>
  <c r="A116" i="16"/>
  <c r="B115" i="16"/>
  <c r="B115" i="16" a="1"/>
  <c r="A115" i="16"/>
  <c r="B114" i="16"/>
  <c r="B114" i="16" a="1"/>
  <c r="A107" i="16"/>
  <c r="A107" i="16" a="1"/>
  <c r="B106" i="16"/>
  <c r="B106" i="16" a="1"/>
  <c r="A99" i="16"/>
  <c r="A99" i="16" a="1"/>
  <c r="B98" i="16"/>
  <c r="B98" i="16" a="1"/>
  <c r="A90" i="16"/>
  <c r="A90" i="16" a="1"/>
  <c r="B89" i="16"/>
  <c r="B89" i="16" a="1"/>
  <c r="A85" i="16"/>
  <c r="B84" i="16"/>
  <c r="B84" i="16" a="1"/>
  <c r="A84" i="16"/>
  <c r="B83" i="16"/>
  <c r="B83" i="16" a="1"/>
  <c r="A76" i="16"/>
  <c r="A76" i="16" a="1"/>
  <c r="B75" i="16"/>
  <c r="B75" i="16" a="1"/>
  <c r="AA71" i="16"/>
  <c r="AA71" i="16" a="1"/>
  <c r="AB70" i="16"/>
  <c r="AB70" i="16" a="1"/>
  <c r="A68" i="16"/>
  <c r="A68" i="16" a="1"/>
  <c r="B67" i="16"/>
  <c r="B67" i="16" a="1"/>
  <c r="AA63" i="16"/>
  <c r="AA63" i="16" a="1"/>
  <c r="AB62" i="16"/>
  <c r="AB62" i="16" a="1"/>
  <c r="BR60" i="16"/>
  <c r="BR60" i="16" a="1"/>
  <c r="BS59" i="16"/>
  <c r="BS59" i="16" a="1"/>
  <c r="A58" i="16"/>
  <c r="A58" i="16" a="1"/>
  <c r="B57" i="16"/>
  <c r="B57" i="16" a="1"/>
  <c r="AA54" i="16"/>
  <c r="AA54" i="16" a="1"/>
  <c r="AB53" i="16"/>
  <c r="AB53" i="16" a="1"/>
  <c r="BR52" i="16"/>
  <c r="BR52" i="16" a="1"/>
  <c r="BS51" i="16"/>
  <c r="BS51" i="16" a="1"/>
  <c r="BS49" i="16"/>
  <c r="AA45" i="16"/>
  <c r="AA45" i="16" a="1"/>
  <c r="BR44" i="16"/>
  <c r="BR44" i="16" a="1"/>
  <c r="AB44" i="16"/>
  <c r="AB44" i="16" a="1"/>
  <c r="BS43" i="16"/>
  <c r="BS43" i="16" a="1"/>
  <c r="AA37" i="16"/>
  <c r="AA37" i="16" a="1"/>
  <c r="BR36" i="16"/>
  <c r="BR36" i="16" a="1"/>
  <c r="AB36" i="16"/>
  <c r="AB36" i="16" a="1"/>
  <c r="BS35" i="16"/>
  <c r="BS35" i="16" a="1"/>
  <c r="BR28" i="16"/>
  <c r="BR28" i="16" a="1"/>
  <c r="BS27" i="16"/>
  <c r="BS27" i="16" a="1"/>
  <c r="AB27" i="16"/>
  <c r="AB27" i="16" a="1"/>
  <c r="BS25" i="16"/>
  <c r="AF25" i="16"/>
  <c r="A121" i="15"/>
  <c r="A121" i="15" a="1"/>
  <c r="B120" i="15"/>
  <c r="B120" i="15" a="1"/>
  <c r="A116" i="15"/>
  <c r="B115" i="15"/>
  <c r="B115" i="15" a="1"/>
  <c r="A115" i="15"/>
  <c r="B114" i="15"/>
  <c r="B114" i="15" a="1"/>
  <c r="A107" i="15"/>
  <c r="A107" i="15" a="1"/>
  <c r="B106" i="15"/>
  <c r="B106" i="15" a="1"/>
  <c r="A99" i="15"/>
  <c r="A99" i="15" a="1"/>
  <c r="B98" i="15"/>
  <c r="B98" i="15" a="1"/>
  <c r="A90" i="15"/>
  <c r="A90" i="15" a="1"/>
  <c r="B89" i="15"/>
  <c r="B89" i="15" a="1"/>
  <c r="A85" i="15"/>
  <c r="B84" i="15"/>
  <c r="B84" i="15" a="1"/>
  <c r="A84" i="15"/>
  <c r="B83" i="15"/>
  <c r="B83" i="15" a="1"/>
  <c r="A76" i="15"/>
  <c r="A76" i="15" a="1"/>
  <c r="B75" i="15"/>
  <c r="B75" i="15" a="1"/>
  <c r="AA71" i="15"/>
  <c r="AA71" i="15" a="1"/>
  <c r="AB70" i="15"/>
  <c r="AB70" i="15" a="1"/>
  <c r="A68" i="15"/>
  <c r="A68" i="15" a="1"/>
  <c r="B67" i="15"/>
  <c r="B67" i="15" a="1"/>
  <c r="AA63" i="15"/>
  <c r="AA63" i="15" a="1"/>
  <c r="AB62" i="15"/>
  <c r="AB62" i="15" a="1"/>
  <c r="BR60" i="15"/>
  <c r="BR60" i="15" a="1"/>
  <c r="BS59" i="15"/>
  <c r="BS59" i="15" a="1"/>
  <c r="A58" i="15"/>
  <c r="A58" i="15" a="1"/>
  <c r="B57" i="15"/>
  <c r="B57" i="15" a="1"/>
  <c r="AA54" i="15"/>
  <c r="AA54" i="15" a="1"/>
  <c r="AB53" i="15"/>
  <c r="AB53" i="15" a="1"/>
  <c r="BR52" i="15"/>
  <c r="BR52" i="15" a="1"/>
  <c r="BS51" i="15"/>
  <c r="BS51" i="15" a="1"/>
  <c r="BS49" i="15"/>
  <c r="AA45" i="15"/>
  <c r="AA45" i="15" a="1"/>
  <c r="BR44" i="15"/>
  <c r="BR44" i="15" a="1"/>
  <c r="AB44" i="15"/>
  <c r="AB44" i="15" a="1"/>
  <c r="BS43" i="15"/>
  <c r="BS43" i="15" a="1"/>
  <c r="AA37" i="15"/>
  <c r="AA37" i="15" a="1"/>
  <c r="BR36" i="15"/>
  <c r="BR36" i="15" a="1"/>
  <c r="AB36" i="15"/>
  <c r="AB36" i="15" a="1"/>
  <c r="BS35" i="15"/>
  <c r="BS35" i="15" a="1"/>
  <c r="BR28" i="15"/>
  <c r="BR28" i="15" a="1"/>
  <c r="BS27" i="15"/>
  <c r="BS27" i="15" a="1"/>
  <c r="AB27" i="15"/>
  <c r="AB27" i="15" a="1"/>
  <c r="BS25" i="15"/>
  <c r="AF25" i="15"/>
  <c r="A121" i="14"/>
  <c r="A121" i="14" a="1"/>
  <c r="B120" i="14"/>
  <c r="B120" i="14" a="1"/>
  <c r="A116" i="14"/>
  <c r="B115" i="14"/>
  <c r="B115" i="14" a="1"/>
  <c r="A115" i="14"/>
  <c r="B114" i="14"/>
  <c r="B114" i="14" a="1"/>
  <c r="A107" i="14"/>
  <c r="A107" i="14" a="1"/>
  <c r="B106" i="14"/>
  <c r="B106" i="14" a="1"/>
  <c r="A99" i="14"/>
  <c r="A99" i="14" a="1"/>
  <c r="B98" i="14"/>
  <c r="B98" i="14" a="1"/>
  <c r="A90" i="14"/>
  <c r="A90" i="14" a="1"/>
  <c r="B89" i="14"/>
  <c r="B89" i="14" a="1"/>
  <c r="A85" i="14"/>
  <c r="B84" i="14"/>
  <c r="B84" i="14" a="1"/>
  <c r="A84" i="14"/>
  <c r="B83" i="14"/>
  <c r="B83" i="14" a="1"/>
  <c r="A76" i="14"/>
  <c r="A76" i="14" a="1"/>
  <c r="B75" i="14"/>
  <c r="B75" i="14" a="1"/>
  <c r="AA71" i="14"/>
  <c r="AA71" i="14" a="1"/>
  <c r="AB70" i="14"/>
  <c r="AB70" i="14" a="1"/>
  <c r="A68" i="14"/>
  <c r="A68" i="14" a="1"/>
  <c r="B67" i="14"/>
  <c r="B67" i="14" a="1"/>
  <c r="AA63" i="14"/>
  <c r="AA63" i="14" a="1"/>
  <c r="AB62" i="14"/>
  <c r="AB62" i="14" a="1"/>
  <c r="BR60" i="14"/>
  <c r="BR60" i="14" a="1"/>
  <c r="BS59" i="14"/>
  <c r="BS59" i="14" a="1"/>
  <c r="A58" i="14"/>
  <c r="A58" i="14" a="1"/>
  <c r="B57" i="14"/>
  <c r="B57" i="14" a="1"/>
  <c r="AA54" i="14"/>
  <c r="AA54" i="14" a="1"/>
  <c r="AB53" i="14"/>
  <c r="AB53" i="14" a="1"/>
  <c r="BR52" i="14"/>
  <c r="BR52" i="14" a="1"/>
  <c r="BS51" i="14"/>
  <c r="BS51" i="14" a="1"/>
  <c r="BS49" i="14"/>
  <c r="AA45" i="14"/>
  <c r="AA45" i="14" a="1"/>
  <c r="BR44" i="14"/>
  <c r="BR44" i="14" a="1"/>
  <c r="AB44" i="14"/>
  <c r="AB44" i="14" a="1"/>
  <c r="BS43" i="14"/>
  <c r="BS43" i="14" a="1"/>
  <c r="AA37" i="14"/>
  <c r="AA37" i="14" a="1"/>
  <c r="BR36" i="14"/>
  <c r="BR36" i="14" a="1"/>
  <c r="AB36" i="14"/>
  <c r="AB36" i="14" a="1"/>
  <c r="BS35" i="14"/>
  <c r="BS35" i="14" a="1"/>
  <c r="BR28" i="14"/>
  <c r="BR28" i="14" a="1"/>
  <c r="BS27" i="14"/>
  <c r="BS27" i="14" a="1"/>
  <c r="AB27" i="14"/>
  <c r="AB27" i="14" a="1"/>
  <c r="BS25" i="14"/>
  <c r="AF25" i="14"/>
  <c r="B121" i="13"/>
  <c r="B121" i="13" a="1"/>
  <c r="C120" i="13"/>
  <c r="C120" i="13" a="1"/>
  <c r="B116" i="13"/>
  <c r="C115" i="13"/>
  <c r="C115" i="13" a="1"/>
  <c r="B115" i="13"/>
  <c r="C114" i="13"/>
  <c r="C114" i="13" a="1"/>
  <c r="B107" i="13"/>
  <c r="B107" i="13" a="1"/>
  <c r="C106" i="13"/>
  <c r="C106" i="13" a="1"/>
  <c r="B99" i="13"/>
  <c r="B99" i="13" a="1"/>
  <c r="C98" i="13"/>
  <c r="C98" i="13" a="1"/>
  <c r="B90" i="13"/>
  <c r="B90" i="13" a="1"/>
  <c r="C89" i="13"/>
  <c r="C89" i="13" a="1"/>
  <c r="B85" i="13"/>
  <c r="C84" i="13"/>
  <c r="C84" i="13" a="1"/>
  <c r="B84" i="13"/>
  <c r="C83" i="13"/>
  <c r="C83" i="13" a="1"/>
  <c r="B76" i="13"/>
  <c r="B76" i="13" a="1"/>
  <c r="C75" i="13"/>
  <c r="C75" i="13" a="1"/>
  <c r="AB71" i="13"/>
  <c r="AB71" i="13" a="1"/>
  <c r="AC70" i="13"/>
  <c r="AC70" i="13" a="1"/>
  <c r="B68" i="13"/>
  <c r="B68" i="13" a="1"/>
  <c r="C67" i="13"/>
  <c r="C67" i="13" a="1"/>
  <c r="AB63" i="13"/>
  <c r="AB63" i="13" a="1"/>
  <c r="AC62" i="13"/>
  <c r="AC62" i="13" a="1"/>
  <c r="BS60" i="13"/>
  <c r="BS60" i="13" a="1"/>
  <c r="BT59" i="13"/>
  <c r="BT59" i="13" a="1"/>
  <c r="B58" i="13"/>
  <c r="B58" i="13" a="1"/>
  <c r="C57" i="13"/>
  <c r="C57" i="13" a="1"/>
  <c r="AB54" i="13"/>
  <c r="AB54" i="13" a="1"/>
  <c r="AC53" i="13"/>
  <c r="AC53" i="13" a="1"/>
  <c r="BS52" i="13"/>
  <c r="BS52" i="13" a="1"/>
  <c r="BT51" i="13"/>
  <c r="BT51" i="13" a="1"/>
  <c r="BT49" i="13"/>
  <c r="AB45" i="13"/>
  <c r="AB45" i="13" a="1"/>
  <c r="BS44" i="13"/>
  <c r="BS44" i="13" a="1"/>
  <c r="AC44" i="13"/>
  <c r="AC44" i="13" a="1"/>
  <c r="BT43" i="13"/>
  <c r="BT43" i="13" a="1"/>
  <c r="AB37" i="13"/>
  <c r="AB37" i="13" a="1"/>
  <c r="BS36" i="13"/>
  <c r="BS36" i="13" a="1"/>
  <c r="AC36" i="13"/>
  <c r="AC36" i="13" a="1"/>
  <c r="BT35" i="13"/>
  <c r="BT35" i="13" a="1"/>
  <c r="BS28" i="13"/>
  <c r="BS28" i="13" a="1"/>
  <c r="BT27" i="13"/>
  <c r="BT27" i="13" a="1"/>
  <c r="AC27" i="13"/>
  <c r="AC27" i="13" a="1"/>
  <c r="BT25" i="13"/>
  <c r="AG25" i="13"/>
  <c r="P2" i="12"/>
  <c r="N2" i="12"/>
  <c r="B76" i="10" l="1" a="1"/>
  <c r="B76" i="10" s="1"/>
  <c r="B88" i="10" s="1" a="1"/>
  <c r="B88" i="10" s="1"/>
  <c r="V7" i="17" a="1"/>
  <c r="V7" i="17" s="1"/>
  <c r="V3" i="17" s="1" a="1"/>
  <c r="V3" i="17" s="1"/>
  <c r="S154" i="18"/>
  <c r="R154" i="18"/>
  <c r="DL63" i="18" a="1"/>
  <c r="DL63" i="18" s="1"/>
  <c r="X7" i="12" a="1"/>
  <c r="X7" i="12" s="1"/>
  <c r="AA7" i="12" s="1" a="1"/>
  <c r="AA7" i="12" s="1"/>
  <c r="A77" i="10" a="1"/>
  <c r="A77" i="10" s="1"/>
  <c r="A89" i="10" s="1" a="1"/>
  <c r="A89" i="10" s="1"/>
  <c r="AA10" i="12" a="1"/>
  <c r="AA10" i="12" s="1"/>
  <c r="X6" i="12" a="1"/>
  <c r="X6" i="12" s="1"/>
  <c r="X8" i="12" a="1"/>
  <c r="X8" i="12" s="1"/>
  <c r="AA8" i="12" s="1" a="1"/>
  <c r="AA8" i="12" s="1"/>
  <c r="X9" i="12" a="1"/>
  <c r="X9" i="12" s="1"/>
  <c r="AA9" i="12" s="1" a="1"/>
  <c r="AA9" i="12" s="1"/>
  <c r="AA6" i="12" l="1" a="1"/>
  <c r="AA6" i="12" s="1"/>
  <c r="B64" i="17" a="1"/>
  <c r="B64" i="17" s="1"/>
  <c r="C58" i="13" l="1" a="1"/>
  <c r="C58" i="13" s="1"/>
  <c r="W6" i="13" s="1" a="1"/>
  <c r="W6" i="13" s="1"/>
  <c r="AC28" i="13" s="1" a="1"/>
  <c r="B56" i="17" a="1"/>
  <c r="B62" i="5" l="1" a="1"/>
  <c r="B62" i="5" s="1"/>
  <c r="B56" i="17"/>
  <c r="AG30" i="13"/>
  <c r="AC39" i="13" s="1"/>
  <c r="AG29" i="13"/>
  <c r="AE38" i="13" s="1"/>
  <c r="AC28" i="13"/>
  <c r="AG31" i="13"/>
  <c r="AF40" i="13" s="1"/>
  <c r="W6" i="5" l="1" a="1"/>
  <c r="W6" i="5" s="1"/>
  <c r="AD32" i="5" s="1" a="1"/>
  <c r="AD32" i="5" s="1"/>
  <c r="AE32" i="5" s="1"/>
  <c r="AD42" i="5" s="1"/>
  <c r="AC40" i="13"/>
  <c r="AE39" i="13"/>
  <c r="AF38" i="13"/>
  <c r="AC38" i="13"/>
  <c r="AD38" i="13"/>
  <c r="AD40" i="13"/>
  <c r="AE40" i="13"/>
  <c r="AD39" i="13"/>
  <c r="AG28" i="13"/>
  <c r="AC37" i="13" s="1"/>
  <c r="AF39" i="13"/>
  <c r="AG39" i="13" l="1"/>
  <c r="AG40" i="13"/>
  <c r="AG38" i="13"/>
  <c r="Z48" i="5" a="1"/>
  <c r="AE42" i="5"/>
  <c r="AD37" i="13"/>
  <c r="AF37" i="13"/>
  <c r="AE37" i="13"/>
  <c r="AC45" i="13" l="1" a="1"/>
  <c r="AC45" i="13" s="1"/>
  <c r="AG37" i="13"/>
  <c r="Z62" i="5" a="1"/>
  <c r="Z62" i="5" s="1"/>
  <c r="Z72" i="5" s="1" a="1"/>
  <c r="Z72" i="5" s="1"/>
  <c r="Z77" i="5" s="1" a="1"/>
  <c r="Z48" i="5"/>
  <c r="AC54" i="13" l="1" a="1"/>
  <c r="AC54" i="13" s="1"/>
  <c r="AC63" i="13" s="1" a="1"/>
  <c r="AC63" i="13" s="1"/>
  <c r="AC71" i="13" s="1" a="1"/>
  <c r="AC71" i="13" s="1"/>
  <c r="C68" i="13" s="1" a="1"/>
  <c r="B73" i="5" a="1"/>
  <c r="B73" i="5" s="1"/>
  <c r="Z77" i="5"/>
  <c r="S71" i="13" l="1"/>
  <c r="T71" i="13" s="1"/>
  <c r="S69" i="13"/>
  <c r="T69" i="13" s="1"/>
  <c r="S70" i="13"/>
  <c r="T70" i="13" s="1"/>
  <c r="C68" i="13"/>
  <c r="S68" i="13" s="1"/>
  <c r="T68" i="13" s="1"/>
  <c r="R73" i="5"/>
  <c r="S73" i="5" s="1"/>
  <c r="C76" i="13" l="1" a="1"/>
  <c r="N93" i="13" s="1"/>
  <c r="B82" i="5" a="1"/>
  <c r="P91" i="13" l="1"/>
  <c r="S77" i="13"/>
  <c r="T77" i="13" s="1"/>
  <c r="I91" i="13"/>
  <c r="C76" i="13"/>
  <c r="S76" i="13" s="1"/>
  <c r="T76" i="13" s="1"/>
  <c r="Q90" i="13"/>
  <c r="P93" i="13"/>
  <c r="D90" i="13"/>
  <c r="P90" i="13"/>
  <c r="N92" i="13"/>
  <c r="N90" i="13"/>
  <c r="C92" i="13"/>
  <c r="I90" i="13"/>
  <c r="J91" i="13"/>
  <c r="F90" i="13"/>
  <c r="R91" i="13"/>
  <c r="O93" i="13"/>
  <c r="H93" i="13"/>
  <c r="K93" i="13"/>
  <c r="F91" i="13"/>
  <c r="S79" i="13"/>
  <c r="T79" i="13" s="1"/>
  <c r="L90" i="13"/>
  <c r="Q93" i="13"/>
  <c r="G93" i="13"/>
  <c r="M91" i="13"/>
  <c r="P92" i="13"/>
  <c r="K92" i="13"/>
  <c r="D92" i="13"/>
  <c r="R90" i="13"/>
  <c r="G91" i="13"/>
  <c r="J90" i="13"/>
  <c r="I92" i="13"/>
  <c r="M90" i="13"/>
  <c r="J92" i="13"/>
  <c r="K91" i="13"/>
  <c r="M92" i="13"/>
  <c r="F92" i="13"/>
  <c r="E91" i="13"/>
  <c r="O91" i="13"/>
  <c r="D91" i="13"/>
  <c r="G92" i="13"/>
  <c r="E92" i="13"/>
  <c r="R92" i="13"/>
  <c r="D93" i="13"/>
  <c r="L92" i="13"/>
  <c r="L91" i="13"/>
  <c r="E90" i="13"/>
  <c r="C91" i="13"/>
  <c r="R93" i="13"/>
  <c r="M93" i="13"/>
  <c r="E93" i="13"/>
  <c r="G90" i="13"/>
  <c r="H92" i="13"/>
  <c r="C93" i="13"/>
  <c r="Q92" i="13"/>
  <c r="Q91" i="13"/>
  <c r="H90" i="13"/>
  <c r="K90" i="13"/>
  <c r="S78" i="13"/>
  <c r="T78" i="13" s="1"/>
  <c r="L93" i="13"/>
  <c r="N91" i="13"/>
  <c r="F93" i="13"/>
  <c r="I93" i="13"/>
  <c r="O90" i="13"/>
  <c r="O92" i="13"/>
  <c r="H91" i="13"/>
  <c r="J93" i="13"/>
  <c r="Q97" i="5"/>
  <c r="I97" i="5"/>
  <c r="P97" i="5"/>
  <c r="H97" i="5"/>
  <c r="O97" i="5"/>
  <c r="G97" i="5"/>
  <c r="N97" i="5"/>
  <c r="F97" i="5"/>
  <c r="L97" i="5"/>
  <c r="D97" i="5"/>
  <c r="M97" i="5"/>
  <c r="J97" i="5"/>
  <c r="E97" i="5"/>
  <c r="C97" i="5"/>
  <c r="B82" i="5"/>
  <c r="K97" i="5"/>
  <c r="C90" i="13" l="1"/>
  <c r="BT28" i="13" s="1" a="1"/>
  <c r="EE39" i="13" s="1"/>
  <c r="R82" i="5"/>
  <c r="S82" i="5" s="1"/>
  <c r="B97" i="5"/>
  <c r="BR6" i="5" s="1" a="1"/>
  <c r="BR6" i="5" s="1"/>
  <c r="CC36" i="13" l="1"/>
  <c r="CM36" i="13"/>
  <c r="CH36" i="13"/>
  <c r="BY38" i="13"/>
  <c r="CQ36" i="13"/>
  <c r="DO37" i="13"/>
  <c r="DB36" i="13"/>
  <c r="CE38" i="13"/>
  <c r="BU38" i="13"/>
  <c r="DE38" i="13"/>
  <c r="DZ39" i="13"/>
  <c r="CV38" i="13"/>
  <c r="DM38" i="13"/>
  <c r="DG39" i="13"/>
  <c r="DU38" i="13"/>
  <c r="DR36" i="13"/>
  <c r="CF39" i="13"/>
  <c r="DN39" i="13"/>
  <c r="CJ38" i="13"/>
  <c r="CZ39" i="13"/>
  <c r="CJ39" i="13"/>
  <c r="CR36" i="13"/>
  <c r="BW39" i="13"/>
  <c r="DD38" i="13"/>
  <c r="DH39" i="13"/>
  <c r="DS37" i="13"/>
  <c r="DZ37" i="13"/>
  <c r="BV37" i="13"/>
  <c r="DK36" i="13"/>
  <c r="CH38" i="13"/>
  <c r="DW37" i="13"/>
  <c r="CW37" i="13"/>
  <c r="CF37" i="13"/>
  <c r="DW36" i="13"/>
  <c r="CP39" i="13"/>
  <c r="CK39" i="13"/>
  <c r="DA38" i="13"/>
  <c r="EA37" i="13"/>
  <c r="DG38" i="13"/>
  <c r="CI37" i="13"/>
  <c r="DA37" i="13"/>
  <c r="DQ38" i="13"/>
  <c r="EA39" i="13"/>
  <c r="CL36" i="13"/>
  <c r="BV36" i="13"/>
  <c r="CH39" i="13"/>
  <c r="CO38" i="13"/>
  <c r="CA39" i="13"/>
  <c r="CU37" i="13"/>
  <c r="DL37" i="13"/>
  <c r="CF36" i="13"/>
  <c r="CS36" i="13"/>
  <c r="CR38" i="13"/>
  <c r="DC38" i="13"/>
  <c r="CK37" i="13"/>
  <c r="CD39" i="13"/>
  <c r="DN37" i="13"/>
  <c r="CL39" i="13"/>
  <c r="BZ36" i="13"/>
  <c r="DP36" i="13"/>
  <c r="DI36" i="13"/>
  <c r="CO36" i="13"/>
  <c r="EB36" i="13"/>
  <c r="DJ39" i="13"/>
  <c r="CT39" i="13"/>
  <c r="DN36" i="13"/>
  <c r="CB39" i="13"/>
  <c r="DP38" i="13"/>
  <c r="DX38" i="13"/>
  <c r="DY37" i="13"/>
  <c r="DA36" i="13"/>
  <c r="DO38" i="13"/>
  <c r="CC37" i="13"/>
  <c r="DR38" i="13"/>
  <c r="CW38" i="13"/>
  <c r="CX36" i="13"/>
  <c r="CG39" i="13"/>
  <c r="CV37" i="13"/>
  <c r="CJ36" i="13"/>
  <c r="DS39" i="13"/>
  <c r="CN37" i="13"/>
  <c r="BY37" i="13"/>
  <c r="CD36" i="13"/>
  <c r="CH37" i="13"/>
  <c r="DZ38" i="13"/>
  <c r="CC39" i="13"/>
  <c r="BU39" i="13"/>
  <c r="CY38" i="13"/>
  <c r="DO39" i="13"/>
  <c r="DV36" i="13"/>
  <c r="CS39" i="13"/>
  <c r="DD37" i="13"/>
  <c r="DE39" i="13"/>
  <c r="CB38" i="13"/>
  <c r="DB39" i="13"/>
  <c r="CF38" i="13"/>
  <c r="DH37" i="13"/>
  <c r="CN39" i="13"/>
  <c r="CZ36" i="13"/>
  <c r="DV37" i="13"/>
  <c r="CU36" i="13"/>
  <c r="DJ36" i="13"/>
  <c r="DC36" i="13"/>
  <c r="CW39" i="13"/>
  <c r="CE37" i="13"/>
  <c r="BU37" i="13"/>
  <c r="BV39" i="13"/>
  <c r="CM38" i="13"/>
  <c r="DQ37" i="13"/>
  <c r="CK36" i="13"/>
  <c r="EC36" i="13"/>
  <c r="DM36" i="13"/>
  <c r="BW36" i="13"/>
  <c r="BT37" i="13"/>
  <c r="CN36" i="13"/>
  <c r="BZ38" i="13"/>
  <c r="CZ37" i="13"/>
  <c r="CI39" i="13"/>
  <c r="DU39" i="13"/>
  <c r="CY36" i="13"/>
  <c r="CT38" i="13"/>
  <c r="BX38" i="13"/>
  <c r="DA39" i="13"/>
  <c r="CN38" i="13"/>
  <c r="DB37" i="13"/>
  <c r="DD36" i="13"/>
  <c r="BZ37" i="13"/>
  <c r="CV36" i="13"/>
  <c r="CT36" i="13"/>
  <c r="ED38" i="13"/>
  <c r="CE39" i="13"/>
  <c r="DG36" i="13"/>
  <c r="DT39" i="13"/>
  <c r="CJ37" i="13"/>
  <c r="DM37" i="13"/>
  <c r="DX36" i="13"/>
  <c r="EC39" i="13"/>
  <c r="CB36" i="13"/>
  <c r="DV39" i="13"/>
  <c r="EE38" i="13"/>
  <c r="CX38" i="13"/>
  <c r="DC39" i="13"/>
  <c r="DH38" i="13"/>
  <c r="CO39" i="13"/>
  <c r="DX39" i="13"/>
  <c r="DS38" i="13"/>
  <c r="CG36" i="13"/>
  <c r="CG37" i="13"/>
  <c r="DY36" i="13"/>
  <c r="EE37" i="13"/>
  <c r="DK37" i="13"/>
  <c r="CT37" i="13"/>
  <c r="CB37" i="13"/>
  <c r="DO36" i="13"/>
  <c r="CQ37" i="13"/>
  <c r="BT38" i="13"/>
  <c r="DL38" i="13"/>
  <c r="EB39" i="13"/>
  <c r="DJ37" i="13"/>
  <c r="DR37" i="13"/>
  <c r="DK39" i="13"/>
  <c r="DG37" i="13"/>
  <c r="EA36" i="13"/>
  <c r="DS36" i="13"/>
  <c r="BZ39" i="13"/>
  <c r="CA38" i="13"/>
  <c r="CP37" i="13"/>
  <c r="CX39" i="13"/>
  <c r="DU36" i="13"/>
  <c r="CP38" i="13"/>
  <c r="CS37" i="13"/>
  <c r="EC38" i="13"/>
  <c r="CY37" i="13"/>
  <c r="DI39" i="13"/>
  <c r="EA38" i="13"/>
  <c r="DQ39" i="13"/>
  <c r="CD37" i="13"/>
  <c r="CC38" i="13"/>
  <c r="BY36" i="13"/>
  <c r="DF37" i="13"/>
  <c r="BY39" i="13"/>
  <c r="DY39" i="13"/>
  <c r="CU39" i="13"/>
  <c r="DW39" i="13"/>
  <c r="ED36" i="13"/>
  <c r="BU36" i="13"/>
  <c r="DP39" i="13"/>
  <c r="BX37" i="13"/>
  <c r="CU38" i="13"/>
  <c r="CS38" i="13"/>
  <c r="CM39" i="13"/>
  <c r="DI37" i="13"/>
  <c r="DY38" i="13"/>
  <c r="CE36" i="13"/>
  <c r="CA36" i="13"/>
  <c r="EB37" i="13"/>
  <c r="DF36" i="13"/>
  <c r="DV38" i="13"/>
  <c r="BW37" i="13"/>
  <c r="CL38" i="13"/>
  <c r="DZ36" i="13"/>
  <c r="CG38" i="13"/>
  <c r="DM39" i="13"/>
  <c r="DR39" i="13"/>
  <c r="DQ36" i="13"/>
  <c r="DB38" i="13"/>
  <c r="CR39" i="13"/>
  <c r="DD39" i="13"/>
  <c r="CV39" i="13"/>
  <c r="CD38" i="13"/>
  <c r="DW38" i="13"/>
  <c r="DL36" i="13"/>
  <c r="CA37" i="13"/>
  <c r="BX39" i="13"/>
  <c r="CR37" i="13"/>
  <c r="DF39" i="13"/>
  <c r="CY39" i="13"/>
  <c r="CX37" i="13"/>
  <c r="CL37" i="13"/>
  <c r="CQ39" i="13"/>
  <c r="DF38" i="13"/>
  <c r="EB38" i="13"/>
  <c r="DP37" i="13"/>
  <c r="BV38" i="13"/>
  <c r="DX37" i="13"/>
  <c r="DE37" i="13"/>
  <c r="DT38" i="13"/>
  <c r="BT28" i="13"/>
  <c r="BT36" i="13" s="1"/>
  <c r="DU37" i="13"/>
  <c r="EC37" i="13"/>
  <c r="CZ38" i="13"/>
  <c r="DC37" i="13"/>
  <c r="CW36" i="13"/>
  <c r="ED39" i="13"/>
  <c r="DH36" i="13"/>
  <c r="ED37" i="13"/>
  <c r="CM37" i="13"/>
  <c r="CI36" i="13"/>
  <c r="CI38" i="13"/>
  <c r="DI38" i="13"/>
  <c r="BX36" i="13"/>
  <c r="DT37" i="13"/>
  <c r="CP36" i="13"/>
  <c r="CO37" i="13"/>
  <c r="CQ38" i="13"/>
  <c r="DJ38" i="13"/>
  <c r="BT39" i="13"/>
  <c r="DN38" i="13"/>
  <c r="DL39" i="13"/>
  <c r="BW38" i="13"/>
  <c r="DE36" i="13"/>
  <c r="EE36" i="13"/>
  <c r="CK38" i="13"/>
  <c r="DK38" i="13"/>
  <c r="DT36" i="13"/>
  <c r="BT44" i="13" l="1" a="1"/>
  <c r="BT44" i="13" s="1"/>
  <c r="BT52" i="13" s="1" a="1"/>
  <c r="BT52" i="13" s="1"/>
  <c r="BT60" i="13" s="1" a="1"/>
  <c r="BT60" i="13" s="1"/>
  <c r="C99" i="13" l="1" a="1"/>
  <c r="S101" i="13" s="1"/>
  <c r="T101" i="13" s="1"/>
  <c r="S100" i="13" l="1"/>
  <c r="T100" i="13" s="1"/>
  <c r="S102" i="13"/>
  <c r="T102" i="13" s="1"/>
  <c r="C99" i="13"/>
  <c r="S99" i="13" s="1"/>
  <c r="T99" i="13" s="1"/>
  <c r="C107" i="13" l="1" a="1"/>
  <c r="H121" i="13" s="1"/>
  <c r="S109" i="13" l="1"/>
  <c r="T109" i="13" s="1"/>
  <c r="H123" i="13"/>
  <c r="C122" i="13"/>
  <c r="E121" i="13"/>
  <c r="O123" i="13"/>
  <c r="I122" i="13"/>
  <c r="Q121" i="13"/>
  <c r="C123" i="13"/>
  <c r="E122" i="13"/>
  <c r="S110" i="13"/>
  <c r="T110" i="13" s="1"/>
  <c r="F123" i="13"/>
  <c r="P122" i="13"/>
  <c r="K122" i="13"/>
  <c r="K123" i="13"/>
  <c r="F121" i="13"/>
  <c r="M123" i="13"/>
  <c r="I124" i="13"/>
  <c r="P123" i="13"/>
  <c r="R121" i="13"/>
  <c r="G122" i="13"/>
  <c r="N124" i="13"/>
  <c r="O122" i="13"/>
  <c r="S108" i="13"/>
  <c r="T108" i="13" s="1"/>
  <c r="D121" i="13"/>
  <c r="D124" i="13"/>
  <c r="D123" i="13"/>
  <c r="D122" i="13"/>
  <c r="P121" i="13"/>
  <c r="C107" i="13"/>
  <c r="N123" i="13"/>
  <c r="H124" i="13"/>
  <c r="Q122" i="13"/>
  <c r="G123" i="13"/>
  <c r="E123" i="13"/>
  <c r="Q123" i="13"/>
  <c r="M122" i="13"/>
  <c r="N121" i="13"/>
  <c r="H122" i="13"/>
  <c r="M124" i="13"/>
  <c r="R122" i="13"/>
  <c r="M121" i="13"/>
  <c r="L124" i="13"/>
  <c r="L123" i="13"/>
  <c r="Q124" i="13"/>
  <c r="I121" i="13"/>
  <c r="K121" i="13"/>
  <c r="F124" i="13"/>
  <c r="L121" i="13"/>
  <c r="J124" i="13"/>
  <c r="L122" i="13"/>
  <c r="J121" i="13"/>
  <c r="E124" i="13"/>
  <c r="P124" i="13"/>
  <c r="I123" i="13"/>
  <c r="R123" i="13"/>
  <c r="K124" i="13"/>
  <c r="O121" i="13"/>
  <c r="F122" i="13"/>
  <c r="G121" i="13"/>
  <c r="C124" i="13"/>
  <c r="O124" i="13"/>
  <c r="G124" i="13"/>
  <c r="J122" i="13"/>
  <c r="N122" i="13"/>
  <c r="J123" i="13"/>
  <c r="R124" i="13"/>
  <c r="C121" i="13" l="1"/>
  <c r="S107" i="13"/>
  <c r="T107" i="13" s="1"/>
  <c r="B36" i="17" l="1" a="1"/>
  <c r="B36" i="17" s="1"/>
  <c r="B58" i="14" a="1"/>
  <c r="B58" i="14" s="1"/>
  <c r="V6" i="14" s="1" a="1"/>
  <c r="V6" i="14" s="1"/>
  <c r="AB28" i="14" s="1" a="1"/>
  <c r="AB39" i="14" l="1"/>
  <c r="AD39" i="14"/>
  <c r="AF30" i="14"/>
  <c r="AC39" i="14" s="1"/>
  <c r="AB28" i="14"/>
  <c r="AF28" i="14" s="1"/>
  <c r="AB37" i="14" s="1"/>
  <c r="AF31" i="14"/>
  <c r="AE40" i="14" s="1"/>
  <c r="AF29" i="14"/>
  <c r="AE38" i="14" s="1"/>
  <c r="AE39" i="14" l="1"/>
  <c r="AF39" i="14" s="1"/>
  <c r="AC40" i="14"/>
  <c r="AD40" i="14"/>
  <c r="AC37" i="14"/>
  <c r="AB45" i="14" s="1" a="1"/>
  <c r="AB45" i="14" s="1"/>
  <c r="AB54" i="14" s="1" a="1"/>
  <c r="AB54" i="14" s="1"/>
  <c r="AB63" i="14" s="1" a="1"/>
  <c r="AB63" i="14" s="1"/>
  <c r="AB71" i="14" s="1" a="1"/>
  <c r="AB71" i="14" s="1"/>
  <c r="B68" i="14" s="1" a="1"/>
  <c r="R71" i="14" s="1"/>
  <c r="AB40" i="14"/>
  <c r="AF40" i="14" s="1"/>
  <c r="AD38" i="14"/>
  <c r="AD37" i="14"/>
  <c r="AE37" i="14"/>
  <c r="AC38" i="14"/>
  <c r="AB38" i="14"/>
  <c r="AF37" i="14" l="1"/>
  <c r="AF38" i="14"/>
  <c r="B68" i="14"/>
  <c r="R68" i="14" s="1"/>
  <c r="S68" i="14" s="1"/>
  <c r="R69" i="14"/>
  <c r="S69" i="14" s="1"/>
  <c r="R70" i="14"/>
  <c r="S70" i="14" s="1"/>
  <c r="S71" i="14"/>
  <c r="B76" i="14" l="1" a="1"/>
  <c r="L93" i="14" s="1"/>
  <c r="M93" i="14" l="1"/>
  <c r="B93" i="14"/>
  <c r="K90" i="14"/>
  <c r="O90" i="14"/>
  <c r="J91" i="14"/>
  <c r="M91" i="14"/>
  <c r="H91" i="14"/>
  <c r="B76" i="14"/>
  <c r="B90" i="14" s="1"/>
  <c r="Q91" i="14"/>
  <c r="M90" i="14"/>
  <c r="N91" i="14"/>
  <c r="J92" i="14"/>
  <c r="G93" i="14"/>
  <c r="N90" i="14"/>
  <c r="D90" i="14"/>
  <c r="G91" i="14"/>
  <c r="I91" i="14"/>
  <c r="P91" i="14"/>
  <c r="D91" i="14"/>
  <c r="C92" i="14"/>
  <c r="E91" i="14"/>
  <c r="M92" i="14"/>
  <c r="R77" i="14"/>
  <c r="S77" i="14" s="1"/>
  <c r="P90" i="14"/>
  <c r="C91" i="14"/>
  <c r="L90" i="14"/>
  <c r="I90" i="14"/>
  <c r="N92" i="14"/>
  <c r="B92" i="14"/>
  <c r="E92" i="14"/>
  <c r="C90" i="14"/>
  <c r="I92" i="14"/>
  <c r="K92" i="14"/>
  <c r="L91" i="14"/>
  <c r="D92" i="14"/>
  <c r="G92" i="14"/>
  <c r="Q92" i="14"/>
  <c r="O91" i="14"/>
  <c r="F92" i="14"/>
  <c r="F91" i="14"/>
  <c r="P92" i="14"/>
  <c r="N93" i="14"/>
  <c r="O93" i="14"/>
  <c r="P93" i="14"/>
  <c r="I93" i="14"/>
  <c r="L92" i="14"/>
  <c r="H93" i="14"/>
  <c r="C93" i="14"/>
  <c r="F93" i="14"/>
  <c r="B91" i="14"/>
  <c r="O92" i="14"/>
  <c r="K93" i="14"/>
  <c r="R79" i="14"/>
  <c r="S79" i="14" s="1"/>
  <c r="H90" i="14"/>
  <c r="Q93" i="14"/>
  <c r="D93" i="14"/>
  <c r="E93" i="14"/>
  <c r="J93" i="14"/>
  <c r="J90" i="14"/>
  <c r="H92" i="14"/>
  <c r="K91" i="14"/>
  <c r="E90" i="14"/>
  <c r="F90" i="14"/>
  <c r="G90" i="14"/>
  <c r="Q90" i="14"/>
  <c r="R78" i="14"/>
  <c r="S78" i="14" s="1"/>
  <c r="R76" i="14" l="1"/>
  <c r="S76" i="14" s="1"/>
  <c r="BS28" i="14" a="1"/>
  <c r="EA39" i="14" s="1"/>
  <c r="CV39" i="14" l="1"/>
  <c r="BZ37" i="14"/>
  <c r="BU36" i="14"/>
  <c r="BV36" i="14"/>
  <c r="BX37" i="14"/>
  <c r="BV39" i="14"/>
  <c r="CO36" i="14"/>
  <c r="DB38" i="14"/>
  <c r="CA36" i="14"/>
  <c r="CG38" i="14"/>
  <c r="CC39" i="14"/>
  <c r="CG37" i="14"/>
  <c r="CA37" i="14"/>
  <c r="CJ36" i="14"/>
  <c r="CG39" i="14"/>
  <c r="DO37" i="14"/>
  <c r="CI36" i="14"/>
  <c r="CJ37" i="14"/>
  <c r="CM38" i="14"/>
  <c r="CP39" i="14"/>
  <c r="CK36" i="14"/>
  <c r="CL37" i="14"/>
  <c r="CO38" i="14"/>
  <c r="CJ39" i="14"/>
  <c r="CL36" i="14"/>
  <c r="CM37" i="14"/>
  <c r="CP38" i="14"/>
  <c r="CK39" i="14"/>
  <c r="CM36" i="14"/>
  <c r="CN37" i="14"/>
  <c r="CI38" i="14"/>
  <c r="CL39" i="14"/>
  <c r="CN36" i="14"/>
  <c r="CO37" i="14"/>
  <c r="CJ38" i="14"/>
  <c r="CM39" i="14"/>
  <c r="DN36" i="14"/>
  <c r="EC39" i="14"/>
  <c r="BZ39" i="14"/>
  <c r="BZ38" i="14"/>
  <c r="BW39" i="14"/>
  <c r="DO39" i="14"/>
  <c r="CS37" i="14"/>
  <c r="CD37" i="14"/>
  <c r="CH38" i="14"/>
  <c r="CE39" i="14"/>
  <c r="DF37" i="14"/>
  <c r="ED36" i="14"/>
  <c r="DY37" i="14"/>
  <c r="CW36" i="14"/>
  <c r="CA39" i="14"/>
  <c r="DI37" i="14"/>
  <c r="EC36" i="14"/>
  <c r="DV36" i="14"/>
  <c r="DD39" i="14"/>
  <c r="BU38" i="14"/>
  <c r="CQ36" i="14"/>
  <c r="CR37" i="14"/>
  <c r="CU38" i="14"/>
  <c r="CX39" i="14"/>
  <c r="CS36" i="14"/>
  <c r="CT37" i="14"/>
  <c r="CW38" i="14"/>
  <c r="CR39" i="14"/>
  <c r="CT36" i="14"/>
  <c r="CU37" i="14"/>
  <c r="CX38" i="14"/>
  <c r="CS39" i="14"/>
  <c r="CU36" i="14"/>
  <c r="CV37" i="14"/>
  <c r="CQ38" i="14"/>
  <c r="CT39" i="14"/>
  <c r="CV36" i="14"/>
  <c r="CW37" i="14"/>
  <c r="CR38" i="14"/>
  <c r="CU39" i="14"/>
  <c r="CT38" i="14"/>
  <c r="DU36" i="14"/>
  <c r="BT37" i="14"/>
  <c r="BT39" i="14"/>
  <c r="BW36" i="14"/>
  <c r="BX36" i="14"/>
  <c r="DA37" i="14"/>
  <c r="DU39" i="14"/>
  <c r="CB37" i="14"/>
  <c r="CB39" i="14"/>
  <c r="CF37" i="14"/>
  <c r="CD39" i="14"/>
  <c r="BS39" i="14"/>
  <c r="DY38" i="14"/>
  <c r="CC38" i="14"/>
  <c r="CV38" i="14"/>
  <c r="CS38" i="14"/>
  <c r="CD38" i="14"/>
  <c r="DP36" i="14"/>
  <c r="CW39" i="14"/>
  <c r="CK38" i="14"/>
  <c r="CX37" i="14"/>
  <c r="BU37" i="14"/>
  <c r="DW39" i="14"/>
  <c r="CN38" i="14"/>
  <c r="CY36" i="14"/>
  <c r="CZ37" i="14"/>
  <c r="DC38" i="14"/>
  <c r="DF39" i="14"/>
  <c r="DA36" i="14"/>
  <c r="DB37" i="14"/>
  <c r="DE38" i="14"/>
  <c r="CZ39" i="14"/>
  <c r="DB36" i="14"/>
  <c r="DC37" i="14"/>
  <c r="DF38" i="14"/>
  <c r="DA39" i="14"/>
  <c r="DC36" i="14"/>
  <c r="DD37" i="14"/>
  <c r="CY38" i="14"/>
  <c r="DB39" i="14"/>
  <c r="DD36" i="14"/>
  <c r="DE37" i="14"/>
  <c r="CZ38" i="14"/>
  <c r="DC39" i="14"/>
  <c r="BS28" i="14"/>
  <c r="BS36" i="14" s="1"/>
  <c r="CF38" i="14"/>
  <c r="EB39" i="14"/>
  <c r="BY38" i="14"/>
  <c r="BU39" i="14"/>
  <c r="BY37" i="14"/>
  <c r="DF36" i="14"/>
  <c r="CG36" i="14"/>
  <c r="CE38" i="14"/>
  <c r="CD36" i="14"/>
  <c r="CE36" i="14"/>
  <c r="CF36" i="14"/>
  <c r="DW37" i="14"/>
  <c r="BZ36" i="14"/>
  <c r="DQ37" i="14"/>
  <c r="CY37" i="14"/>
  <c r="DG39" i="14"/>
  <c r="CK37" i="14"/>
  <c r="DT39" i="14"/>
  <c r="DD38" i="14"/>
  <c r="BV38" i="14"/>
  <c r="CQ37" i="14"/>
  <c r="CH36" i="14"/>
  <c r="DJ38" i="14"/>
  <c r="DG36" i="14"/>
  <c r="DH37" i="14"/>
  <c r="DK38" i="14"/>
  <c r="DN39" i="14"/>
  <c r="DI36" i="14"/>
  <c r="DJ37" i="14"/>
  <c r="DM38" i="14"/>
  <c r="DH39" i="14"/>
  <c r="DJ36" i="14"/>
  <c r="DK37" i="14"/>
  <c r="DN38" i="14"/>
  <c r="DI39" i="14"/>
  <c r="DK36" i="14"/>
  <c r="DL37" i="14"/>
  <c r="DG38" i="14"/>
  <c r="DJ39" i="14"/>
  <c r="DL36" i="14"/>
  <c r="DM37" i="14"/>
  <c r="DH38" i="14"/>
  <c r="DK39" i="14"/>
  <c r="CH37" i="14"/>
  <c r="CY39" i="14"/>
  <c r="BW38" i="14"/>
  <c r="BW37" i="14"/>
  <c r="BT38" i="14"/>
  <c r="CI37" i="14"/>
  <c r="EB38" i="14"/>
  <c r="CC36" i="14"/>
  <c r="CE37" i="14"/>
  <c r="CB38" i="14"/>
  <c r="CP37" i="14"/>
  <c r="CO39" i="14"/>
  <c r="DL39" i="14"/>
  <c r="DR38" i="14"/>
  <c r="DV37" i="14"/>
  <c r="CP36" i="14"/>
  <c r="BX39" i="14"/>
  <c r="BY36" i="14"/>
  <c r="DT38" i="14"/>
  <c r="DG37" i="14"/>
  <c r="CB36" i="14"/>
  <c r="DZ38" i="14"/>
  <c r="DL38" i="14"/>
  <c r="DN37" i="14"/>
  <c r="DE36" i="14"/>
  <c r="CI39" i="14"/>
  <c r="DO36" i="14"/>
  <c r="DP37" i="14"/>
  <c r="DS38" i="14"/>
  <c r="DV39" i="14"/>
  <c r="DQ36" i="14"/>
  <c r="DR37" i="14"/>
  <c r="DU38" i="14"/>
  <c r="DP39" i="14"/>
  <c r="DR36" i="14"/>
  <c r="DS37" i="14"/>
  <c r="DV38" i="14"/>
  <c r="DQ39" i="14"/>
  <c r="DS36" i="14"/>
  <c r="DT37" i="14"/>
  <c r="DO38" i="14"/>
  <c r="DR39" i="14"/>
  <c r="DT36" i="14"/>
  <c r="DU37" i="14"/>
  <c r="DP38" i="14"/>
  <c r="DS39" i="14"/>
  <c r="DM39" i="14"/>
  <c r="DI38" i="14"/>
  <c r="BV37" i="14"/>
  <c r="BS38" i="14"/>
  <c r="DQ38" i="14"/>
  <c r="BS37" i="14"/>
  <c r="CH39" i="14"/>
  <c r="CA38" i="14"/>
  <c r="DH36" i="14"/>
  <c r="CZ36" i="14"/>
  <c r="CC37" i="14"/>
  <c r="BT36" i="14"/>
  <c r="DA38" i="14"/>
  <c r="BX38" i="14"/>
  <c r="DM36" i="14"/>
  <c r="CQ39" i="14"/>
  <c r="CR36" i="14"/>
  <c r="BY39" i="14"/>
  <c r="ED37" i="14"/>
  <c r="CX36" i="14"/>
  <c r="CF39" i="14"/>
  <c r="CN39" i="14"/>
  <c r="CL38" i="14"/>
  <c r="DX36" i="14"/>
  <c r="DE39" i="14"/>
  <c r="DW36" i="14"/>
  <c r="DX37" i="14"/>
  <c r="EA38" i="14"/>
  <c r="ED39" i="14"/>
  <c r="DY36" i="14"/>
  <c r="DZ37" i="14"/>
  <c r="EC38" i="14"/>
  <c r="DX39" i="14"/>
  <c r="DZ36" i="14"/>
  <c r="EA37" i="14"/>
  <c r="ED38" i="14"/>
  <c r="DY39" i="14"/>
  <c r="EA36" i="14"/>
  <c r="EB37" i="14"/>
  <c r="DW38" i="14"/>
  <c r="DZ39" i="14"/>
  <c r="EB36" i="14"/>
  <c r="EC37" i="14"/>
  <c r="DX38" i="14"/>
  <c r="BS44" i="14" l="1" a="1"/>
  <c r="BS44" i="14" s="1"/>
  <c r="BS52" i="14" s="1" a="1"/>
  <c r="BS52" i="14" s="1"/>
  <c r="B99" i="14" l="1" a="1"/>
  <c r="BS60" i="14" a="1"/>
  <c r="BS60" i="14" s="1"/>
  <c r="R101" i="14" l="1"/>
  <c r="S101" i="14" s="1"/>
  <c r="B99" i="14"/>
  <c r="R99" i="14" s="1"/>
  <c r="S99" i="14" s="1"/>
  <c r="R102" i="14"/>
  <c r="S102" i="14" s="1"/>
  <c r="R100" i="14"/>
  <c r="S100" i="14" s="1"/>
  <c r="B107" i="14" l="1" a="1"/>
  <c r="N124" i="14" s="1"/>
  <c r="D123" i="14" l="1"/>
  <c r="G122" i="14"/>
  <c r="Q121" i="14"/>
  <c r="Q122" i="14"/>
  <c r="J121" i="14"/>
  <c r="G121" i="14"/>
  <c r="B122" i="14"/>
  <c r="H124" i="14"/>
  <c r="M122" i="14"/>
  <c r="O124" i="14"/>
  <c r="J122" i="14"/>
  <c r="F121" i="14"/>
  <c r="M121" i="14"/>
  <c r="E122" i="14"/>
  <c r="D121" i="14"/>
  <c r="I121" i="14"/>
  <c r="C121" i="14"/>
  <c r="F122" i="14"/>
  <c r="I122" i="14"/>
  <c r="I123" i="14"/>
  <c r="R109" i="14"/>
  <c r="S109" i="14" s="1"/>
  <c r="H123" i="14"/>
  <c r="L122" i="14"/>
  <c r="B124" i="14"/>
  <c r="I124" i="14"/>
  <c r="M124" i="14"/>
  <c r="N121" i="14"/>
  <c r="G123" i="14"/>
  <c r="P122" i="14"/>
  <c r="H122" i="14"/>
  <c r="B123" i="14"/>
  <c r="O121" i="14"/>
  <c r="J124" i="14"/>
  <c r="D122" i="14"/>
  <c r="J123" i="14"/>
  <c r="K121" i="14"/>
  <c r="N122" i="14"/>
  <c r="R108" i="14"/>
  <c r="S108" i="14" s="1"/>
  <c r="L121" i="14"/>
  <c r="K122" i="14"/>
  <c r="E121" i="14"/>
  <c r="D124" i="14"/>
  <c r="C123" i="14"/>
  <c r="P121" i="14"/>
  <c r="K123" i="14"/>
  <c r="O123" i="14"/>
  <c r="L123" i="14"/>
  <c r="E123" i="14"/>
  <c r="G124" i="14"/>
  <c r="P123" i="14"/>
  <c r="Q123" i="14"/>
  <c r="L124" i="14"/>
  <c r="M123" i="14"/>
  <c r="H121" i="14"/>
  <c r="O122" i="14"/>
  <c r="B107" i="14"/>
  <c r="R107" i="14" s="1"/>
  <c r="S107" i="14" s="1"/>
  <c r="C122" i="14"/>
  <c r="F123" i="14"/>
  <c r="C124" i="14"/>
  <c r="N123" i="14"/>
  <c r="E124" i="14"/>
  <c r="Q124" i="14"/>
  <c r="K124" i="14"/>
  <c r="F124" i="14"/>
  <c r="P124" i="14"/>
  <c r="R110" i="14"/>
  <c r="S110" i="14" s="1"/>
  <c r="B121" i="14" l="1"/>
  <c r="B58" i="15" s="1" a="1"/>
  <c r="B58" i="15" s="1"/>
  <c r="V6" i="15" s="1" a="1"/>
  <c r="V6" i="15" s="1"/>
  <c r="AB28" i="15" s="1" a="1"/>
  <c r="B28" i="17" l="1" a="1"/>
  <c r="B28" i="17" s="1"/>
  <c r="AF31" i="15"/>
  <c r="AC40" i="15" s="1"/>
  <c r="AB28" i="15"/>
  <c r="AF30" i="15"/>
  <c r="AC39" i="15" s="1"/>
  <c r="AF29" i="15"/>
  <c r="AE38" i="15" s="1"/>
  <c r="AB39" i="15" l="1"/>
  <c r="AB38" i="15"/>
  <c r="AC38" i="15"/>
  <c r="AD38" i="15"/>
  <c r="AE39" i="15"/>
  <c r="AD39" i="15"/>
  <c r="AB40" i="15"/>
  <c r="AD40" i="15"/>
  <c r="AE40" i="15"/>
  <c r="AF28" i="15"/>
  <c r="AF38" i="15" l="1"/>
  <c r="AF39" i="15"/>
  <c r="AC37" i="15"/>
  <c r="AD37" i="15"/>
  <c r="AE37" i="15"/>
  <c r="AB37" i="15"/>
  <c r="AF40" i="15"/>
  <c r="AB45" i="15" l="1" a="1"/>
  <c r="AB45" i="15" s="1"/>
  <c r="AB54" i="15" s="1" a="1"/>
  <c r="AB54" i="15" s="1"/>
  <c r="AB63" i="15" s="1" a="1"/>
  <c r="AB63" i="15" s="1"/>
  <c r="AB71" i="15" s="1" a="1"/>
  <c r="AB71" i="15" s="1"/>
  <c r="B68" i="15" s="1" a="1"/>
  <c r="AF37" i="15"/>
  <c r="B68" i="15" l="1"/>
  <c r="R70" i="15"/>
  <c r="S70" i="15" s="1"/>
  <c r="R69" i="15"/>
  <c r="S69" i="15" s="1"/>
  <c r="R71" i="15"/>
  <c r="S71" i="15" s="1"/>
  <c r="R68" i="15" l="1"/>
  <c r="S68" i="15" s="1"/>
  <c r="B76" i="15" s="1" a="1"/>
  <c r="O93" i="15" l="1"/>
  <c r="G93" i="15"/>
  <c r="O92" i="15"/>
  <c r="G92" i="15"/>
  <c r="O91" i="15"/>
  <c r="G91" i="15"/>
  <c r="O90" i="15"/>
  <c r="G90" i="15"/>
  <c r="B76" i="15"/>
  <c r="M93" i="15"/>
  <c r="E93" i="15"/>
  <c r="M92" i="15"/>
  <c r="E92" i="15"/>
  <c r="M91" i="15"/>
  <c r="E91" i="15"/>
  <c r="M90" i="15"/>
  <c r="E90" i="15"/>
  <c r="J93" i="15"/>
  <c r="B93" i="15"/>
  <c r="J92" i="15"/>
  <c r="B92" i="15"/>
  <c r="J91" i="15"/>
  <c r="B91" i="15"/>
  <c r="J90" i="15"/>
  <c r="R77" i="15"/>
  <c r="S77" i="15" s="1"/>
  <c r="H93" i="15"/>
  <c r="K92" i="15"/>
  <c r="N91" i="15"/>
  <c r="Q90" i="15"/>
  <c r="D90" i="15"/>
  <c r="F93" i="15"/>
  <c r="I92" i="15"/>
  <c r="L91" i="15"/>
  <c r="P90" i="15"/>
  <c r="C90" i="15"/>
  <c r="P93" i="15"/>
  <c r="C93" i="15"/>
  <c r="F92" i="15"/>
  <c r="I91" i="15"/>
  <c r="L90" i="15"/>
  <c r="N93" i="15"/>
  <c r="Q92" i="15"/>
  <c r="D92" i="15"/>
  <c r="H91" i="15"/>
  <c r="K90" i="15"/>
  <c r="R79" i="15"/>
  <c r="S79" i="15" s="1"/>
  <c r="D93" i="15"/>
  <c r="K91" i="15"/>
  <c r="P92" i="15"/>
  <c r="F91" i="15"/>
  <c r="N92" i="15"/>
  <c r="D91" i="15"/>
  <c r="R78" i="15"/>
  <c r="S78" i="15" s="1"/>
  <c r="L92" i="15"/>
  <c r="C91" i="15"/>
  <c r="L93" i="15"/>
  <c r="C92" i="15"/>
  <c r="I90" i="15"/>
  <c r="I93" i="15"/>
  <c r="H92" i="15"/>
  <c r="K93" i="15"/>
  <c r="Q91" i="15"/>
  <c r="P91" i="15"/>
  <c r="N90" i="15"/>
  <c r="H90" i="15"/>
  <c r="Q93" i="15"/>
  <c r="F90" i="15"/>
  <c r="B90" i="15" l="1"/>
  <c r="BS28" i="15" s="1" a="1"/>
  <c r="R76" i="15"/>
  <c r="S76" i="15" s="1"/>
  <c r="DX39" i="15" l="1"/>
  <c r="DP39" i="15"/>
  <c r="DH39" i="15"/>
  <c r="CZ39" i="15"/>
  <c r="CR39" i="15"/>
  <c r="CJ39" i="15"/>
  <c r="CB39" i="15"/>
  <c r="BT39" i="15"/>
  <c r="EC38" i="15"/>
  <c r="DU38" i="15"/>
  <c r="DM38" i="15"/>
  <c r="ED39" i="15"/>
  <c r="DV39" i="15"/>
  <c r="DN39" i="15"/>
  <c r="DF39" i="15"/>
  <c r="EA39" i="15"/>
  <c r="DS39" i="15"/>
  <c r="DK39" i="15"/>
  <c r="DC39" i="15"/>
  <c r="CU39" i="15"/>
  <c r="CM39" i="15"/>
  <c r="CE39" i="15"/>
  <c r="BW39" i="15"/>
  <c r="DX38" i="15"/>
  <c r="DZ39" i="15"/>
  <c r="DM39" i="15"/>
  <c r="DA39" i="15"/>
  <c r="CP39" i="15"/>
  <c r="CF39" i="15"/>
  <c r="BU39" i="15"/>
  <c r="EA38" i="15"/>
  <c r="DQ38" i="15"/>
  <c r="DH38" i="15"/>
  <c r="CZ38" i="15"/>
  <c r="CR38" i="15"/>
  <c r="CJ38" i="15"/>
  <c r="CB38" i="15"/>
  <c r="BT38" i="15"/>
  <c r="EC37" i="15"/>
  <c r="DU37" i="15"/>
  <c r="DM37" i="15"/>
  <c r="DE37" i="15"/>
  <c r="CW37" i="15"/>
  <c r="CO37" i="15"/>
  <c r="CG37" i="15"/>
  <c r="BY37" i="15"/>
  <c r="EB36" i="15"/>
  <c r="DT36" i="15"/>
  <c r="DL36" i="15"/>
  <c r="DD36" i="15"/>
  <c r="CV36" i="15"/>
  <c r="CN36" i="15"/>
  <c r="CF36" i="15"/>
  <c r="BX36" i="15"/>
  <c r="DY39" i="15"/>
  <c r="DL39" i="15"/>
  <c r="CY39" i="15"/>
  <c r="CO39" i="15"/>
  <c r="CD39" i="15"/>
  <c r="BS39" i="15"/>
  <c r="DZ38" i="15"/>
  <c r="DP38" i="15"/>
  <c r="DG38" i="15"/>
  <c r="CY38" i="15"/>
  <c r="CQ38" i="15"/>
  <c r="CI38" i="15"/>
  <c r="CA38" i="15"/>
  <c r="BS38" i="15"/>
  <c r="EB37" i="15"/>
  <c r="DT37" i="15"/>
  <c r="DL37" i="15"/>
  <c r="DD37" i="15"/>
  <c r="CV37" i="15"/>
  <c r="CN37" i="15"/>
  <c r="CF37" i="15"/>
  <c r="BX37" i="15"/>
  <c r="EA36" i="15"/>
  <c r="DS36" i="15"/>
  <c r="DK36" i="15"/>
  <c r="DC36" i="15"/>
  <c r="CU36" i="15"/>
  <c r="CM36" i="15"/>
  <c r="CE36" i="15"/>
  <c r="BW36" i="15"/>
  <c r="DT39" i="15"/>
  <c r="DG39" i="15"/>
  <c r="CV39" i="15"/>
  <c r="CK39" i="15"/>
  <c r="BZ39" i="15"/>
  <c r="DV38" i="15"/>
  <c r="DL38" i="15"/>
  <c r="DD38" i="15"/>
  <c r="CV38" i="15"/>
  <c r="CN38" i="15"/>
  <c r="CF38" i="15"/>
  <c r="BX38" i="15"/>
  <c r="DY37" i="15"/>
  <c r="DQ37" i="15"/>
  <c r="DI37" i="15"/>
  <c r="DA37" i="15"/>
  <c r="CS37" i="15"/>
  <c r="CK37" i="15"/>
  <c r="CC37" i="15"/>
  <c r="BU37" i="15"/>
  <c r="DX36" i="15"/>
  <c r="DP36" i="15"/>
  <c r="DH36" i="15"/>
  <c r="CZ36" i="15"/>
  <c r="CR36" i="15"/>
  <c r="CJ36" i="15"/>
  <c r="CB36" i="15"/>
  <c r="BT36" i="15"/>
  <c r="EC39" i="15"/>
  <c r="DI39" i="15"/>
  <c r="CQ39" i="15"/>
  <c r="BY39" i="15"/>
  <c r="DY38" i="15"/>
  <c r="DJ38" i="15"/>
  <c r="CW38" i="15"/>
  <c r="CK38" i="15"/>
  <c r="BW38" i="15"/>
  <c r="EA37" i="15"/>
  <c r="DO37" i="15"/>
  <c r="DB37" i="15"/>
  <c r="CP37" i="15"/>
  <c r="CB37" i="15"/>
  <c r="DW36" i="15"/>
  <c r="DJ36" i="15"/>
  <c r="CX36" i="15"/>
  <c r="CK36" i="15"/>
  <c r="BY36" i="15"/>
  <c r="EB39" i="15"/>
  <c r="DE39" i="15"/>
  <c r="CN39" i="15"/>
  <c r="BX39" i="15"/>
  <c r="DW38" i="15"/>
  <c r="DI38" i="15"/>
  <c r="CU38" i="15"/>
  <c r="CH38" i="15"/>
  <c r="BV38" i="15"/>
  <c r="DZ37" i="15"/>
  <c r="DN37" i="15"/>
  <c r="CZ37" i="15"/>
  <c r="CM37" i="15"/>
  <c r="CA37" i="15"/>
  <c r="DV36" i="15"/>
  <c r="DI36" i="15"/>
  <c r="CW36" i="15"/>
  <c r="CI36" i="15"/>
  <c r="BV36" i="15"/>
  <c r="DW39" i="15"/>
  <c r="DD39" i="15"/>
  <c r="CL39" i="15"/>
  <c r="BV39" i="15"/>
  <c r="DT38" i="15"/>
  <c r="DF38" i="15"/>
  <c r="CT38" i="15"/>
  <c r="CG38" i="15"/>
  <c r="BU38" i="15"/>
  <c r="DX37" i="15"/>
  <c r="DK37" i="15"/>
  <c r="CY37" i="15"/>
  <c r="CL37" i="15"/>
  <c r="BZ37" i="15"/>
  <c r="DU36" i="15"/>
  <c r="DG36" i="15"/>
  <c r="CT36" i="15"/>
  <c r="CH36" i="15"/>
  <c r="BU36" i="15"/>
  <c r="DU39" i="15"/>
  <c r="DB39" i="15"/>
  <c r="CI39" i="15"/>
  <c r="DS38" i="15"/>
  <c r="DE38" i="15"/>
  <c r="CS38" i="15"/>
  <c r="CE38" i="15"/>
  <c r="DW37" i="15"/>
  <c r="DJ37" i="15"/>
  <c r="CX37" i="15"/>
  <c r="CJ37" i="15"/>
  <c r="BW37" i="15"/>
  <c r="DR36" i="15"/>
  <c r="DF36" i="15"/>
  <c r="CS36" i="15"/>
  <c r="CG36" i="15"/>
  <c r="DQ39" i="15"/>
  <c r="CW39" i="15"/>
  <c r="CG39" i="15"/>
  <c r="DO38" i="15"/>
  <c r="DB38" i="15"/>
  <c r="CO38" i="15"/>
  <c r="CC38" i="15"/>
  <c r="DS37" i="15"/>
  <c r="DG37" i="15"/>
  <c r="CT37" i="15"/>
  <c r="CH37" i="15"/>
  <c r="BT37" i="15"/>
  <c r="EC36" i="15"/>
  <c r="DO36" i="15"/>
  <c r="DB36" i="15"/>
  <c r="CP36" i="15"/>
  <c r="CC36" i="15"/>
  <c r="DO39" i="15"/>
  <c r="CX38" i="15"/>
  <c r="CU37" i="15"/>
  <c r="DM36" i="15"/>
  <c r="CA36" i="15"/>
  <c r="BS28" i="15"/>
  <c r="BS36" i="15" s="1"/>
  <c r="DJ39" i="15"/>
  <c r="ED38" i="15"/>
  <c r="CP38" i="15"/>
  <c r="ED37" i="15"/>
  <c r="CR37" i="15"/>
  <c r="DE36" i="15"/>
  <c r="BZ36" i="15"/>
  <c r="DR39" i="15"/>
  <c r="DA38" i="15"/>
  <c r="DC37" i="15"/>
  <c r="DN36" i="15"/>
  <c r="CX39" i="15"/>
  <c r="EB38" i="15"/>
  <c r="CM38" i="15"/>
  <c r="DV37" i="15"/>
  <c r="CQ37" i="15"/>
  <c r="DA36" i="15"/>
  <c r="CT39" i="15"/>
  <c r="DR38" i="15"/>
  <c r="CL38" i="15"/>
  <c r="DR37" i="15"/>
  <c r="CI37" i="15"/>
  <c r="ED36" i="15"/>
  <c r="CY36" i="15"/>
  <c r="CS39" i="15"/>
  <c r="DN38" i="15"/>
  <c r="CD38" i="15"/>
  <c r="DP37" i="15"/>
  <c r="CE37" i="15"/>
  <c r="DZ36" i="15"/>
  <c r="CQ36" i="15"/>
  <c r="CA39" i="15"/>
  <c r="BS37" i="15"/>
  <c r="CD36" i="15"/>
  <c r="CH39" i="15"/>
  <c r="DK38" i="15"/>
  <c r="BZ38" i="15"/>
  <c r="DH37" i="15"/>
  <c r="CD37" i="15"/>
  <c r="DY36" i="15"/>
  <c r="CO36" i="15"/>
  <c r="CC39" i="15"/>
  <c r="DC38" i="15"/>
  <c r="BY38" i="15"/>
  <c r="DF37" i="15"/>
  <c r="BV37" i="15"/>
  <c r="DQ36" i="15"/>
  <c r="CL36" i="15"/>
  <c r="BS44" i="15" l="1" a="1"/>
  <c r="BS44" i="15" s="1"/>
  <c r="BS52" i="15" s="1" a="1"/>
  <c r="BS52" i="15" s="1"/>
  <c r="BS60" i="15" s="1" a="1"/>
  <c r="BS60" i="15" s="1"/>
  <c r="B99" i="15" l="1" a="1"/>
  <c r="B99" i="15" s="1"/>
  <c r="R102" i="15" l="1"/>
  <c r="S102" i="15" s="1"/>
  <c r="R101" i="15"/>
  <c r="S101" i="15" s="1"/>
  <c r="R100" i="15"/>
  <c r="S100" i="15" s="1"/>
  <c r="R99" i="15"/>
  <c r="S99" i="15" l="1"/>
  <c r="B107" i="15" s="1" a="1"/>
  <c r="L124" i="15" l="1"/>
  <c r="D124" i="15"/>
  <c r="L123" i="15"/>
  <c r="D123" i="15"/>
  <c r="L122" i="15"/>
  <c r="D122" i="15"/>
  <c r="L121" i="15"/>
  <c r="D121" i="15"/>
  <c r="R109" i="15"/>
  <c r="S109" i="15" s="1"/>
  <c r="I124" i="15"/>
  <c r="P123" i="15"/>
  <c r="G123" i="15"/>
  <c r="N122" i="15"/>
  <c r="E122" i="15"/>
  <c r="K121" i="15"/>
  <c r="P124" i="15"/>
  <c r="G124" i="15"/>
  <c r="N123" i="15"/>
  <c r="E123" i="15"/>
  <c r="K122" i="15"/>
  <c r="B122" i="15"/>
  <c r="I121" i="15"/>
  <c r="B107" i="15"/>
  <c r="M124" i="15"/>
  <c r="C124" i="15"/>
  <c r="J123" i="15"/>
  <c r="Q122" i="15"/>
  <c r="H122" i="15"/>
  <c r="O121" i="15"/>
  <c r="F121" i="15"/>
  <c r="E124" i="15"/>
  <c r="F123" i="15"/>
  <c r="G122" i="15"/>
  <c r="H121" i="15"/>
  <c r="Q124" i="15"/>
  <c r="B124" i="15"/>
  <c r="C123" i="15"/>
  <c r="F122" i="15"/>
  <c r="G121" i="15"/>
  <c r="R108" i="15"/>
  <c r="S108" i="15" s="1"/>
  <c r="N124" i="15"/>
  <c r="O123" i="15"/>
  <c r="P122" i="15"/>
  <c r="Q121" i="15"/>
  <c r="C121" i="15"/>
  <c r="K124" i="15"/>
  <c r="M123" i="15"/>
  <c r="O122" i="15"/>
  <c r="P121" i="15"/>
  <c r="Q123" i="15"/>
  <c r="C122" i="15"/>
  <c r="R110" i="15"/>
  <c r="S110" i="15" s="1"/>
  <c r="K123" i="15"/>
  <c r="N121" i="15"/>
  <c r="I123" i="15"/>
  <c r="M121" i="15"/>
  <c r="H123" i="15"/>
  <c r="J121" i="15"/>
  <c r="J124" i="15"/>
  <c r="M122" i="15"/>
  <c r="E121" i="15"/>
  <c r="I122" i="15"/>
  <c r="O124" i="15"/>
  <c r="H124" i="15"/>
  <c r="F124" i="15"/>
  <c r="B123" i="15"/>
  <c r="J122" i="15"/>
  <c r="B121" i="15" l="1"/>
  <c r="R107" i="15"/>
  <c r="S107" i="15" s="1"/>
  <c r="B58" i="16" l="1" a="1"/>
  <c r="B58" i="16" s="1"/>
  <c r="V6" i="16" s="1" a="1"/>
  <c r="V6" i="16" s="1"/>
  <c r="AB28" i="16" s="1" a="1"/>
  <c r="B20" i="17" a="1"/>
  <c r="B20" i="17" s="1"/>
  <c r="AF30" i="16" l="1"/>
  <c r="AC39" i="16" s="1"/>
  <c r="AF31" i="16"/>
  <c r="AE40" i="16" s="1"/>
  <c r="AF29" i="16"/>
  <c r="AE38" i="16" s="1"/>
  <c r="AB28" i="16"/>
  <c r="AD39" i="16" l="1"/>
  <c r="AE39" i="16"/>
  <c r="AD40" i="16"/>
  <c r="AC40" i="16"/>
  <c r="AB40" i="16"/>
  <c r="AB38" i="16"/>
  <c r="AC38" i="16"/>
  <c r="AD38" i="16"/>
  <c r="AB39" i="16"/>
  <c r="AF28" i="16"/>
  <c r="AF39" i="16" l="1"/>
  <c r="AF40" i="16"/>
  <c r="AC37" i="16"/>
  <c r="AD37" i="16"/>
  <c r="AE37" i="16"/>
  <c r="AB37" i="16"/>
  <c r="AF38" i="16"/>
  <c r="AB45" i="16" l="1" a="1"/>
  <c r="AB45" i="16" s="1"/>
  <c r="AB54" i="16" s="1" a="1"/>
  <c r="AB54" i="16" s="1"/>
  <c r="AB63" i="16" s="1" a="1"/>
  <c r="AB63" i="16" s="1"/>
  <c r="AB71" i="16" s="1" a="1"/>
  <c r="AB71" i="16" s="1"/>
  <c r="B68" i="16" s="1" a="1"/>
  <c r="AF37" i="16"/>
  <c r="R71" i="16" l="1"/>
  <c r="S71" i="16" s="1"/>
  <c r="B68" i="16"/>
  <c r="R69" i="16"/>
  <c r="S69" i="16" s="1"/>
  <c r="R70" i="16"/>
  <c r="S70" i="16" s="1"/>
  <c r="R68" i="16" l="1"/>
  <c r="S68" i="16" s="1"/>
  <c r="B76" i="16" s="1" a="1"/>
  <c r="L93" i="16" l="1"/>
  <c r="D93" i="16"/>
  <c r="L92" i="16"/>
  <c r="D92" i="16"/>
  <c r="L91" i="16"/>
  <c r="D91" i="16"/>
  <c r="L90" i="16"/>
  <c r="D90" i="16"/>
  <c r="R78" i="16"/>
  <c r="S78" i="16" s="1"/>
  <c r="K93" i="16"/>
  <c r="C93" i="16"/>
  <c r="K92" i="16"/>
  <c r="C92" i="16"/>
  <c r="K91" i="16"/>
  <c r="C91" i="16"/>
  <c r="K90" i="16"/>
  <c r="C90" i="16"/>
  <c r="Q93" i="16"/>
  <c r="I93" i="16"/>
  <c r="Q92" i="16"/>
  <c r="I92" i="16"/>
  <c r="Q91" i="16"/>
  <c r="I91" i="16"/>
  <c r="Q90" i="16"/>
  <c r="I90" i="16"/>
  <c r="J93" i="16"/>
  <c r="N92" i="16"/>
  <c r="P91" i="16"/>
  <c r="E91" i="16"/>
  <c r="G90" i="16"/>
  <c r="G93" i="16"/>
  <c r="J92" i="16"/>
  <c r="N91" i="16"/>
  <c r="P90" i="16"/>
  <c r="E90" i="16"/>
  <c r="H93" i="16"/>
  <c r="G92" i="16"/>
  <c r="G91" i="16"/>
  <c r="F90" i="16"/>
  <c r="F93" i="16"/>
  <c r="F92" i="16"/>
  <c r="F91" i="16"/>
  <c r="E93" i="16"/>
  <c r="E92" i="16"/>
  <c r="B91" i="16"/>
  <c r="O93" i="16"/>
  <c r="O92" i="16"/>
  <c r="M91" i="16"/>
  <c r="M90" i="16"/>
  <c r="R79" i="16"/>
  <c r="S79" i="16" s="1"/>
  <c r="N93" i="16"/>
  <c r="M92" i="16"/>
  <c r="J91" i="16"/>
  <c r="J90" i="16"/>
  <c r="R77" i="16"/>
  <c r="S77" i="16" s="1"/>
  <c r="B92" i="16"/>
  <c r="O91" i="16"/>
  <c r="B76" i="16"/>
  <c r="P93" i="16"/>
  <c r="O90" i="16"/>
  <c r="M93" i="16"/>
  <c r="N90" i="16"/>
  <c r="H92" i="16"/>
  <c r="B93" i="16"/>
  <c r="P92" i="16"/>
  <c r="H91" i="16"/>
  <c r="H90" i="16"/>
  <c r="R76" i="16" l="1"/>
  <c r="S76" i="16" s="1"/>
  <c r="B90" i="16"/>
  <c r="BS28" i="16" s="1" a="1"/>
  <c r="EB39" i="16" l="1"/>
  <c r="DT39" i="16"/>
  <c r="DY39" i="16"/>
  <c r="DP39" i="16"/>
  <c r="DH39" i="16"/>
  <c r="CZ39" i="16"/>
  <c r="CR39" i="16"/>
  <c r="CJ39" i="16"/>
  <c r="CB39" i="16"/>
  <c r="BT39" i="16"/>
  <c r="EC38" i="16"/>
  <c r="DU38" i="16"/>
  <c r="DM38" i="16"/>
  <c r="DE38" i="16"/>
  <c r="CW38" i="16"/>
  <c r="CO38" i="16"/>
  <c r="CG38" i="16"/>
  <c r="BY38" i="16"/>
  <c r="DZ37" i="16"/>
  <c r="DR37" i="16"/>
  <c r="DJ37" i="16"/>
  <c r="DB37" i="16"/>
  <c r="CT37" i="16"/>
  <c r="CL37" i="16"/>
  <c r="CD37" i="16"/>
  <c r="BV37" i="16"/>
  <c r="DY36" i="16"/>
  <c r="DQ36" i="16"/>
  <c r="DI36" i="16"/>
  <c r="DA36" i="16"/>
  <c r="CS36" i="16"/>
  <c r="CK36" i="16"/>
  <c r="CC36" i="16"/>
  <c r="BU36" i="16"/>
  <c r="DW39" i="16"/>
  <c r="DN39" i="16"/>
  <c r="DF39" i="16"/>
  <c r="CX39" i="16"/>
  <c r="CP39" i="16"/>
  <c r="CH39" i="16"/>
  <c r="BZ39" i="16"/>
  <c r="EA38" i="16"/>
  <c r="DS38" i="16"/>
  <c r="DK38" i="16"/>
  <c r="DC38" i="16"/>
  <c r="CU38" i="16"/>
  <c r="CM38" i="16"/>
  <c r="CE38" i="16"/>
  <c r="BW38" i="16"/>
  <c r="DX37" i="16"/>
  <c r="DP37" i="16"/>
  <c r="DH37" i="16"/>
  <c r="CZ37" i="16"/>
  <c r="CR37" i="16"/>
  <c r="CJ37" i="16"/>
  <c r="CB37" i="16"/>
  <c r="BT37" i="16"/>
  <c r="DW36" i="16"/>
  <c r="DO36" i="16"/>
  <c r="DG36" i="16"/>
  <c r="CY36" i="16"/>
  <c r="CQ36" i="16"/>
  <c r="CI36" i="16"/>
  <c r="CA36" i="16"/>
  <c r="DS39" i="16"/>
  <c r="DI39" i="16"/>
  <c r="CW39" i="16"/>
  <c r="CM39" i="16"/>
  <c r="CC39" i="16"/>
  <c r="DX38" i="16"/>
  <c r="DN38" i="16"/>
  <c r="DB38" i="16"/>
  <c r="CR38" i="16"/>
  <c r="CH38" i="16"/>
  <c r="BV38" i="16"/>
  <c r="EC37" i="16"/>
  <c r="DS37" i="16"/>
  <c r="DG37" i="16"/>
  <c r="CW37" i="16"/>
  <c r="CM37" i="16"/>
  <c r="CA37" i="16"/>
  <c r="EA36" i="16"/>
  <c r="DP36" i="16"/>
  <c r="DE36" i="16"/>
  <c r="CU36" i="16"/>
  <c r="CJ36" i="16"/>
  <c r="BY36" i="16"/>
  <c r="ED39" i="16"/>
  <c r="DR39" i="16"/>
  <c r="DG39" i="16"/>
  <c r="EC39" i="16"/>
  <c r="DQ39" i="16"/>
  <c r="DE39" i="16"/>
  <c r="CU39" i="16"/>
  <c r="CK39" i="16"/>
  <c r="BY39" i="16"/>
  <c r="DV38" i="16"/>
  <c r="DJ38" i="16"/>
  <c r="CZ38" i="16"/>
  <c r="CP38" i="16"/>
  <c r="CD38" i="16"/>
  <c r="BT38" i="16"/>
  <c r="EA37" i="16"/>
  <c r="DO37" i="16"/>
  <c r="DE37" i="16"/>
  <c r="CU37" i="16"/>
  <c r="CI37" i="16"/>
  <c r="BY37" i="16"/>
  <c r="DX36" i="16"/>
  <c r="DM36" i="16"/>
  <c r="DC36" i="16"/>
  <c r="CR36" i="16"/>
  <c r="CG36" i="16"/>
  <c r="BW36" i="16"/>
  <c r="DX39" i="16"/>
  <c r="DL39" i="16"/>
  <c r="DB39" i="16"/>
  <c r="CQ39" i="16"/>
  <c r="CF39" i="16"/>
  <c r="BV39" i="16"/>
  <c r="EB38" i="16"/>
  <c r="DQ38" i="16"/>
  <c r="DG38" i="16"/>
  <c r="CV38" i="16"/>
  <c r="CK38" i="16"/>
  <c r="CA38" i="16"/>
  <c r="DV37" i="16"/>
  <c r="DL37" i="16"/>
  <c r="DA37" i="16"/>
  <c r="CP37" i="16"/>
  <c r="CF37" i="16"/>
  <c r="BU37" i="16"/>
  <c r="ED36" i="16"/>
  <c r="DT36" i="16"/>
  <c r="DJ36" i="16"/>
  <c r="CX36" i="16"/>
  <c r="CN36" i="16"/>
  <c r="CD36" i="16"/>
  <c r="BS28" i="16"/>
  <c r="BS36" i="16" s="1"/>
  <c r="DK39" i="16"/>
  <c r="CS39" i="16"/>
  <c r="CA39" i="16"/>
  <c r="DZ38" i="16"/>
  <c r="DI38" i="16"/>
  <c r="CS38" i="16"/>
  <c r="CB38" i="16"/>
  <c r="EB37" i="16"/>
  <c r="DK37" i="16"/>
  <c r="CS37" i="16"/>
  <c r="CC37" i="16"/>
  <c r="DN36" i="16"/>
  <c r="CW36" i="16"/>
  <c r="CF36" i="16"/>
  <c r="DJ39" i="16"/>
  <c r="CO39" i="16"/>
  <c r="BX39" i="16"/>
  <c r="DY38" i="16"/>
  <c r="DH38" i="16"/>
  <c r="CQ38" i="16"/>
  <c r="BZ38" i="16"/>
  <c r="DY37" i="16"/>
  <c r="DI37" i="16"/>
  <c r="CQ37" i="16"/>
  <c r="BZ37" i="16"/>
  <c r="EC36" i="16"/>
  <c r="DL36" i="16"/>
  <c r="CV36" i="16"/>
  <c r="CE36" i="16"/>
  <c r="DZ39" i="16"/>
  <c r="DC39" i="16"/>
  <c r="CL39" i="16"/>
  <c r="BU39" i="16"/>
  <c r="DT38" i="16"/>
  <c r="DD38" i="16"/>
  <c r="CL38" i="16"/>
  <c r="BU38" i="16"/>
  <c r="DU37" i="16"/>
  <c r="DD37" i="16"/>
  <c r="CN37" i="16"/>
  <c r="BW37" i="16"/>
  <c r="DZ36" i="16"/>
  <c r="DH36" i="16"/>
  <c r="CP36" i="16"/>
  <c r="BZ36" i="16"/>
  <c r="DV39" i="16"/>
  <c r="DA39" i="16"/>
  <c r="CI39" i="16"/>
  <c r="BS39" i="16"/>
  <c r="DR38" i="16"/>
  <c r="DA38" i="16"/>
  <c r="CJ38" i="16"/>
  <c r="BS38" i="16"/>
  <c r="DT37" i="16"/>
  <c r="DC37" i="16"/>
  <c r="CK37" i="16"/>
  <c r="BS37" i="16"/>
  <c r="DV36" i="16"/>
  <c r="DF36" i="16"/>
  <c r="CO36" i="16"/>
  <c r="BX36" i="16"/>
  <c r="DM39" i="16"/>
  <c r="CT39" i="16"/>
  <c r="CD39" i="16"/>
  <c r="ED38" i="16"/>
  <c r="DL38" i="16"/>
  <c r="CT38" i="16"/>
  <c r="CC38" i="16"/>
  <c r="ED37" i="16"/>
  <c r="DM37" i="16"/>
  <c r="CV37" i="16"/>
  <c r="CE37" i="16"/>
  <c r="DR36" i="16"/>
  <c r="CZ36" i="16"/>
  <c r="CH36" i="16"/>
  <c r="CG39" i="16"/>
  <c r="DF38" i="16"/>
  <c r="CH37" i="16"/>
  <c r="DU36" i="16"/>
  <c r="CB36" i="16"/>
  <c r="EA39" i="16"/>
  <c r="CE39" i="16"/>
  <c r="CY38" i="16"/>
  <c r="DW37" i="16"/>
  <c r="CG37" i="16"/>
  <c r="DS36" i="16"/>
  <c r="BV36" i="16"/>
  <c r="DU39" i="16"/>
  <c r="BW39" i="16"/>
  <c r="CX38" i="16"/>
  <c r="DQ37" i="16"/>
  <c r="BX37" i="16"/>
  <c r="DK36" i="16"/>
  <c r="BT36" i="16"/>
  <c r="DO39" i="16"/>
  <c r="CN38" i="16"/>
  <c r="DN37" i="16"/>
  <c r="DD36" i="16"/>
  <c r="CY39" i="16"/>
  <c r="DW38" i="16"/>
  <c r="CF38" i="16"/>
  <c r="CY37" i="16"/>
  <c r="CT36" i="16"/>
  <c r="BX38" i="16"/>
  <c r="EB36" i="16"/>
  <c r="DD39" i="16"/>
  <c r="DB36" i="16"/>
  <c r="CV39" i="16"/>
  <c r="DF37" i="16"/>
  <c r="CM36" i="16"/>
  <c r="CN39" i="16"/>
  <c r="CX37" i="16"/>
  <c r="CL36" i="16"/>
  <c r="CO37" i="16"/>
  <c r="CI38" i="16"/>
  <c r="DP38" i="16"/>
  <c r="DO38" i="16"/>
  <c r="BS44" i="16" l="1" a="1"/>
  <c r="BS44" i="16" s="1"/>
  <c r="BS52" i="16" s="1" a="1"/>
  <c r="BS52" i="16" s="1"/>
  <c r="BS60" i="16" l="1" a="1"/>
  <c r="BS60" i="16" s="1"/>
  <c r="B99" i="16" a="1"/>
  <c r="R101" i="16" l="1"/>
  <c r="S101" i="16" s="1"/>
  <c r="R102" i="16"/>
  <c r="S102" i="16" s="1"/>
  <c r="B99" i="16"/>
  <c r="R100" i="16"/>
  <c r="S100" i="16" s="1"/>
  <c r="R99" i="16" l="1"/>
  <c r="S99" i="16" l="1"/>
  <c r="B107" i="16" s="1" a="1"/>
  <c r="N124" i="16" l="1"/>
  <c r="F124" i="16"/>
  <c r="N123" i="16"/>
  <c r="F123" i="16"/>
  <c r="N122" i="16"/>
  <c r="F122" i="16"/>
  <c r="N121" i="16"/>
  <c r="F121" i="16"/>
  <c r="R110" i="16"/>
  <c r="S110" i="16" s="1"/>
  <c r="M124" i="16"/>
  <c r="E124" i="16"/>
  <c r="M123" i="16"/>
  <c r="E123" i="16"/>
  <c r="M122" i="16"/>
  <c r="E122" i="16"/>
  <c r="M121" i="16"/>
  <c r="E121" i="16"/>
  <c r="K124" i="16"/>
  <c r="C124" i="16"/>
  <c r="K123" i="16"/>
  <c r="C123" i="16"/>
  <c r="K122" i="16"/>
  <c r="C122" i="16"/>
  <c r="K121" i="16"/>
  <c r="C121" i="16"/>
  <c r="L124" i="16"/>
  <c r="P123" i="16"/>
  <c r="B123" i="16"/>
  <c r="G122" i="16"/>
  <c r="I121" i="16"/>
  <c r="R109" i="16"/>
  <c r="S109" i="16" s="1"/>
  <c r="I124" i="16"/>
  <c r="L123" i="16"/>
  <c r="P122" i="16"/>
  <c r="B122" i="16"/>
  <c r="G121" i="16"/>
  <c r="D124" i="16"/>
  <c r="D123" i="16"/>
  <c r="Q121" i="16"/>
  <c r="B124" i="16"/>
  <c r="Q122" i="16"/>
  <c r="P121" i="16"/>
  <c r="Q124" i="16"/>
  <c r="Q123" i="16"/>
  <c r="O122" i="16"/>
  <c r="O121" i="16"/>
  <c r="J124" i="16"/>
  <c r="I123" i="16"/>
  <c r="I122" i="16"/>
  <c r="H121" i="16"/>
  <c r="B107" i="16"/>
  <c r="H124" i="16"/>
  <c r="H123" i="16"/>
  <c r="H122" i="16"/>
  <c r="D121" i="16"/>
  <c r="P124" i="16"/>
  <c r="D122" i="16"/>
  <c r="O124" i="16"/>
  <c r="L121" i="16"/>
  <c r="O123" i="16"/>
  <c r="J123" i="16"/>
  <c r="J122" i="16"/>
  <c r="G124" i="16"/>
  <c r="G123" i="16"/>
  <c r="L122" i="16"/>
  <c r="J121" i="16"/>
  <c r="R108" i="16"/>
  <c r="S108" i="16" s="1"/>
  <c r="B121" i="16" l="1"/>
  <c r="B12" i="17" s="1" a="1"/>
  <c r="B12" i="17" s="1"/>
  <c r="R107" i="16"/>
  <c r="S107" i="16" s="1"/>
  <c r="B58" i="5" l="1" a="1"/>
  <c r="B58" i="5" s="1"/>
  <c r="BN22" i="5" s="1" a="1"/>
  <c r="BN22" i="5" s="1"/>
  <c r="BU32" i="5" s="1" a="1"/>
  <c r="V36" i="17" a="1"/>
  <c r="V36" i="17" s="1"/>
  <c r="V12" i="17" a="1"/>
  <c r="V12" i="17" s="1"/>
  <c r="V20" i="17" a="1"/>
  <c r="V20" i="17" s="1"/>
  <c r="V28" i="17" a="1"/>
  <c r="V28" i="17" s="1"/>
  <c r="BU32" i="5" l="1"/>
  <c r="BY32" i="5" l="1"/>
  <c r="BU42" i="5" s="1"/>
  <c r="BX42" i="5" l="1"/>
  <c r="BV42" i="5"/>
  <c r="BW42" i="5"/>
  <c r="BY42" i="5" l="1"/>
  <c r="BU48" i="5" a="1"/>
  <c r="BU62" i="5" s="1" a="1"/>
  <c r="BU62" i="5" s="1"/>
  <c r="BU72" i="5" s="1" a="1"/>
  <c r="BU72" i="5" s="1"/>
  <c r="BU77" i="5" s="1" a="1"/>
  <c r="BU48" i="5" l="1"/>
  <c r="BU77" i="5"/>
  <c r="B107" i="5" a="1"/>
  <c r="B107" i="5" s="1"/>
  <c r="R107" i="5" l="1"/>
  <c r="S107" i="5" s="1"/>
  <c r="B116" i="5" s="1" a="1"/>
  <c r="O131" i="5" l="1"/>
  <c r="P131" i="5"/>
  <c r="G131" i="5"/>
  <c r="N131" i="5"/>
  <c r="F131" i="5"/>
  <c r="M131" i="5"/>
  <c r="E131" i="5"/>
  <c r="B116" i="5"/>
  <c r="L131" i="5"/>
  <c r="D131" i="5"/>
  <c r="J131" i="5"/>
  <c r="C131" i="5"/>
  <c r="Q131" i="5"/>
  <c r="K131" i="5"/>
  <c r="I131" i="5"/>
  <c r="H131" i="5"/>
  <c r="R116" i="5" l="1"/>
  <c r="S116" i="5" s="1"/>
  <c r="B131" i="5"/>
  <c r="DL32" i="5" s="1" a="1"/>
  <c r="FS41" i="5" l="1"/>
  <c r="FR41" i="5"/>
  <c r="FJ41" i="5"/>
  <c r="FB41" i="5"/>
  <c r="ET41" i="5"/>
  <c r="EL41" i="5"/>
  <c r="ED41" i="5"/>
  <c r="DV41" i="5"/>
  <c r="DN41" i="5"/>
  <c r="FQ41" i="5"/>
  <c r="FI41" i="5"/>
  <c r="FA41" i="5"/>
  <c r="ES41" i="5"/>
  <c r="EK41" i="5"/>
  <c r="EC41" i="5"/>
  <c r="DU41" i="5"/>
  <c r="DM41" i="5"/>
  <c r="FP41" i="5"/>
  <c r="FH41" i="5"/>
  <c r="EZ41" i="5"/>
  <c r="ER41" i="5"/>
  <c r="EJ41" i="5"/>
  <c r="EB41" i="5"/>
  <c r="DT41" i="5"/>
  <c r="FV41" i="5"/>
  <c r="FN41" i="5"/>
  <c r="FF41" i="5"/>
  <c r="EX41" i="5"/>
  <c r="EP41" i="5"/>
  <c r="EH41" i="5"/>
  <c r="DZ41" i="5"/>
  <c r="DR41" i="5"/>
  <c r="FK41" i="5"/>
  <c r="EU41" i="5"/>
  <c r="EE41" i="5"/>
  <c r="DO41" i="5"/>
  <c r="FW41" i="5"/>
  <c r="FE41" i="5"/>
  <c r="EO41" i="5"/>
  <c r="DY41" i="5"/>
  <c r="FC41" i="5"/>
  <c r="EG41" i="5"/>
  <c r="FU41" i="5"/>
  <c r="EY41" i="5"/>
  <c r="EF41" i="5"/>
  <c r="FT41" i="5"/>
  <c r="EW41" i="5"/>
  <c r="EA41" i="5"/>
  <c r="FL41" i="5"/>
  <c r="EN41" i="5"/>
  <c r="DS41" i="5"/>
  <c r="FG41" i="5"/>
  <c r="EM41" i="5"/>
  <c r="DQ41" i="5"/>
  <c r="DW41" i="5"/>
  <c r="FO41" i="5"/>
  <c r="DP41" i="5"/>
  <c r="FD41" i="5"/>
  <c r="EV41" i="5"/>
  <c r="DX41" i="5"/>
  <c r="EQ41" i="5"/>
  <c r="EI41" i="5"/>
  <c r="FM41" i="5"/>
  <c r="DL32" i="5"/>
  <c r="DL41" i="5" s="1"/>
  <c r="DL46" i="5" l="1" a="1"/>
  <c r="DL59" i="5" l="1" a="1"/>
  <c r="DL59" i="5" s="1"/>
  <c r="DL64" i="5" s="1" a="1"/>
  <c r="DL46" i="5"/>
  <c r="B141" i="5" l="1" a="1"/>
  <c r="DL64" i="5"/>
  <c r="P143" i="5" l="1"/>
  <c r="H143" i="5"/>
  <c r="L143" i="5"/>
  <c r="D143" i="5"/>
  <c r="B141" i="5"/>
  <c r="I143" i="5"/>
  <c r="G143" i="5"/>
  <c r="Q143" i="5"/>
  <c r="F143" i="5"/>
  <c r="O143" i="5"/>
  <c r="E143" i="5"/>
  <c r="M143" i="5"/>
  <c r="N143" i="5"/>
  <c r="K143" i="5"/>
  <c r="J143" i="5"/>
  <c r="C143" i="5"/>
  <c r="B153" i="5" l="1" a="1"/>
  <c r="S141" i="5"/>
  <c r="R141" i="5"/>
  <c r="R143" i="5" s="1"/>
  <c r="B143" i="5"/>
  <c r="W141" i="5"/>
  <c r="L171" i="5" l="1"/>
  <c r="D171" i="5"/>
  <c r="P171" i="5"/>
  <c r="H171" i="5"/>
  <c r="K171" i="5"/>
  <c r="B153" i="5"/>
  <c r="J171" i="5"/>
  <c r="I171" i="5"/>
  <c r="G171" i="5"/>
  <c r="O171" i="5"/>
  <c r="E171" i="5"/>
  <c r="N171" i="5"/>
  <c r="M171" i="5"/>
  <c r="F171" i="5"/>
  <c r="C171" i="5"/>
  <c r="Q171" i="5"/>
  <c r="X141" i="5"/>
  <c r="S143" i="5"/>
  <c r="Z142" i="5"/>
  <c r="B152" i="5" a="1"/>
  <c r="L169" i="5" l="1"/>
  <c r="D169" i="5"/>
  <c r="P169" i="5"/>
  <c r="H169" i="5"/>
  <c r="K169" i="5"/>
  <c r="J169" i="5"/>
  <c r="I169" i="5"/>
  <c r="G169" i="5"/>
  <c r="B152" i="5"/>
  <c r="O169" i="5"/>
  <c r="E169" i="5"/>
  <c r="Q169" i="5"/>
  <c r="M169" i="5"/>
  <c r="F169" i="5"/>
  <c r="N169" i="5"/>
  <c r="C169" i="5"/>
  <c r="B171" i="5"/>
  <c r="S153" i="5"/>
  <c r="R153" i="5"/>
  <c r="C172" i="5" l="1"/>
  <c r="C170" i="5"/>
  <c r="G170" i="5"/>
  <c r="G172" i="5"/>
  <c r="F172" i="5"/>
  <c r="F170" i="5"/>
  <c r="J172" i="5"/>
  <c r="J170" i="5"/>
  <c r="M172" i="5"/>
  <c r="M170" i="5"/>
  <c r="Q172" i="5"/>
  <c r="Q170" i="5"/>
  <c r="E172" i="5"/>
  <c r="E170" i="5"/>
  <c r="P172" i="5"/>
  <c r="P170" i="5"/>
  <c r="N172" i="5"/>
  <c r="N170" i="5"/>
  <c r="K172" i="5"/>
  <c r="K170" i="5"/>
  <c r="H172" i="5"/>
  <c r="H170" i="5"/>
  <c r="D172" i="5"/>
  <c r="D170" i="5"/>
  <c r="I170" i="5"/>
  <c r="I172" i="5"/>
  <c r="O172" i="5"/>
  <c r="O170" i="5"/>
  <c r="S152" i="5"/>
  <c r="R152" i="5"/>
  <c r="B169" i="5"/>
  <c r="V40" i="17" s="1" a="1"/>
  <c r="V40" i="17" s="1"/>
  <c r="B58" i="18" s="1" a="1"/>
  <c r="L172" i="5"/>
  <c r="L170" i="5"/>
  <c r="B58" i="18" l="1"/>
  <c r="BN22" i="18" s="1" a="1"/>
  <c r="BN22" i="18" s="1"/>
  <c r="W6" i="18" a="1"/>
  <c r="W6" i="18" s="1"/>
  <c r="AD32" i="18" s="1" a="1"/>
  <c r="AD32" i="18" s="1"/>
  <c r="AE32" i="18" s="1"/>
  <c r="AD42" i="18" s="1"/>
  <c r="B172" i="5"/>
  <c r="B170" i="5"/>
  <c r="Z48" i="18" l="1" a="1"/>
  <c r="AE42" i="18"/>
  <c r="Z62" i="18" l="1" a="1"/>
  <c r="Z62" i="18" s="1"/>
  <c r="Z72" i="18" s="1" a="1"/>
  <c r="Z72" i="18" s="1"/>
  <c r="Z77" i="18" s="1" a="1"/>
  <c r="Z48" i="18"/>
  <c r="B73" i="18" l="1" a="1"/>
  <c r="B73" i="18" s="1"/>
  <c r="Z77" i="18"/>
  <c r="R73" i="18" l="1"/>
  <c r="S73" i="18" s="1"/>
  <c r="B82" i="18" s="1" a="1"/>
  <c r="O97" i="18" l="1"/>
  <c r="C97" i="18"/>
  <c r="P97" i="18"/>
  <c r="G97" i="18"/>
  <c r="Q97" i="18"/>
  <c r="N97" i="18"/>
  <c r="D97" i="18"/>
  <c r="F97" i="18"/>
  <c r="L97" i="18"/>
  <c r="J97" i="18"/>
  <c r="E97" i="18"/>
  <c r="H97" i="18"/>
  <c r="B82" i="18"/>
  <c r="K97" i="18"/>
  <c r="I97" i="18"/>
  <c r="M97" i="18"/>
  <c r="R82" i="18" l="1"/>
  <c r="S82" i="18" s="1"/>
  <c r="B97" i="18"/>
  <c r="BR6" i="18" s="1" a="1"/>
  <c r="BR6" i="18" s="1"/>
  <c r="BU32" i="18" s="1" a="1"/>
  <c r="BU32" i="18" l="1"/>
  <c r="BY32" i="18" s="1"/>
  <c r="BU42" i="18" s="1"/>
  <c r="BV42" i="18" l="1"/>
  <c r="BW42" i="18"/>
  <c r="BX42" i="18"/>
  <c r="BU48" i="18" a="1"/>
  <c r="BY42" i="18"/>
  <c r="BU48" i="18" l="1"/>
  <c r="BU62" i="18" a="1"/>
  <c r="BU62" i="18" s="1"/>
  <c r="BU72" i="18" s="1" a="1"/>
  <c r="BU72" i="18" s="1"/>
  <c r="BU77" i="18" s="1" a="1"/>
  <c r="BU77" i="18" l="1"/>
  <c r="B107" i="18" a="1"/>
  <c r="B107" i="18" s="1"/>
  <c r="R107" i="18" s="1"/>
  <c r="S107" i="18" s="1"/>
  <c r="B116" i="18" s="1" a="1"/>
  <c r="M131" i="18" l="1"/>
  <c r="I131" i="18"/>
  <c r="F131" i="18"/>
  <c r="C131" i="18"/>
  <c r="E131" i="18"/>
  <c r="G131" i="18"/>
  <c r="B116" i="18"/>
  <c r="P131" i="18"/>
  <c r="L131" i="18"/>
  <c r="O131" i="18"/>
  <c r="K131" i="18"/>
  <c r="H131" i="18"/>
  <c r="D131" i="18"/>
  <c r="J131" i="18"/>
  <c r="N131" i="18"/>
  <c r="Q131" i="18"/>
  <c r="B131" i="18" l="1"/>
  <c r="DL32" i="18" s="1" a="1"/>
  <c r="R116" i="18"/>
  <c r="S116" i="18" s="1"/>
  <c r="EA41" i="18" l="1"/>
  <c r="FS41" i="18"/>
  <c r="DL32" i="18"/>
  <c r="DL41" i="18" s="1"/>
  <c r="ER41" i="18"/>
  <c r="FN41" i="18"/>
  <c r="DY41" i="18"/>
  <c r="FI41" i="18"/>
  <c r="EV41" i="18"/>
  <c r="ES41" i="18"/>
  <c r="EL41" i="18"/>
  <c r="FE41" i="18"/>
  <c r="FB41" i="18"/>
  <c r="DX41" i="18"/>
  <c r="EX41" i="18"/>
  <c r="EI41" i="18"/>
  <c r="EK41" i="18"/>
  <c r="DS41" i="18"/>
  <c r="FK41" i="18"/>
  <c r="FR41" i="18"/>
  <c r="ED41" i="18"/>
  <c r="FA41" i="18"/>
  <c r="DN41" i="18"/>
  <c r="DZ41" i="18"/>
  <c r="ET41" i="18"/>
  <c r="EZ41" i="18"/>
  <c r="EU41" i="18"/>
  <c r="EB41" i="18"/>
  <c r="FG41" i="18"/>
  <c r="EF41" i="18"/>
  <c r="FT41" i="18"/>
  <c r="FL41" i="18"/>
  <c r="DO41" i="18"/>
  <c r="EH41" i="18"/>
  <c r="FW41" i="18"/>
  <c r="FU41" i="18"/>
  <c r="FC41" i="18"/>
  <c r="FF41" i="18"/>
  <c r="DT41" i="18"/>
  <c r="EN41" i="18"/>
  <c r="FV41" i="18"/>
  <c r="FM41" i="18"/>
  <c r="FP41" i="18"/>
  <c r="DV41" i="18"/>
  <c r="EM41" i="18"/>
  <c r="DQ41" i="18"/>
  <c r="FQ41" i="18"/>
  <c r="DM41" i="18"/>
  <c r="FD41" i="18"/>
  <c r="FH41" i="18"/>
  <c r="FO41" i="18"/>
  <c r="DW41" i="18"/>
  <c r="EY41" i="18"/>
  <c r="EW41" i="18"/>
  <c r="EE41" i="18"/>
  <c r="DU41" i="18"/>
  <c r="EP41" i="18"/>
  <c r="FJ41" i="18"/>
  <c r="EJ41" i="18"/>
  <c r="DP41" i="18"/>
  <c r="EQ41" i="18"/>
  <c r="EO41" i="18"/>
  <c r="EC41" i="18"/>
  <c r="EG41" i="18"/>
  <c r="DR41" i="18"/>
  <c r="DL46" i="18" l="1" a="1"/>
  <c r="DL59" i="18" l="1" a="1"/>
  <c r="DL59" i="18" s="1"/>
  <c r="DL64" i="18" s="1" a="1"/>
  <c r="DL46" i="18"/>
  <c r="DL64" i="18" l="1"/>
  <c r="B141" i="18" a="1"/>
  <c r="F143" i="18" l="1"/>
  <c r="G143" i="18"/>
  <c r="D143" i="18"/>
  <c r="L143" i="18"/>
  <c r="J143" i="18"/>
  <c r="C143" i="18"/>
  <c r="Q143" i="18"/>
  <c r="O143" i="18"/>
  <c r="I143" i="18"/>
  <c r="M143" i="18"/>
  <c r="P143" i="18"/>
  <c r="K143" i="18"/>
  <c r="H143" i="18"/>
  <c r="E143" i="18"/>
  <c r="N143" i="18"/>
  <c r="B141" i="18"/>
  <c r="B143" i="18" l="1"/>
  <c r="S141" i="18"/>
  <c r="B153" i="18" a="1"/>
  <c r="W141" i="18"/>
  <c r="R141" i="18"/>
  <c r="R143" i="18" s="1"/>
  <c r="B152" i="18" l="1" a="1"/>
  <c r="F169" i="18" s="1"/>
  <c r="H171" i="18"/>
  <c r="B153" i="18"/>
  <c r="P171" i="18"/>
  <c r="D171" i="18"/>
  <c r="G171" i="18"/>
  <c r="O171" i="18"/>
  <c r="C171" i="18"/>
  <c r="E171" i="18"/>
  <c r="J171" i="18"/>
  <c r="N171" i="18"/>
  <c r="M171" i="18"/>
  <c r="L171" i="18"/>
  <c r="I171" i="18"/>
  <c r="K171" i="18"/>
  <c r="Q171" i="18"/>
  <c r="F171" i="18"/>
  <c r="X141" i="18"/>
  <c r="S143" i="18"/>
  <c r="Z142" i="18"/>
  <c r="E169" i="18" l="1"/>
  <c r="P169" i="18"/>
  <c r="P170" i="18" s="1"/>
  <c r="O169" i="18"/>
  <c r="O172" i="18" s="1"/>
  <c r="M169" i="18"/>
  <c r="M172" i="18" s="1"/>
  <c r="N169" i="18"/>
  <c r="N172" i="18" s="1"/>
  <c r="L169" i="18"/>
  <c r="L170" i="18" s="1"/>
  <c r="I169" i="18"/>
  <c r="I170" i="18" s="1"/>
  <c r="J169" i="18"/>
  <c r="J170" i="18" s="1"/>
  <c r="H169" i="18"/>
  <c r="H172" i="18" s="1"/>
  <c r="Q169" i="18"/>
  <c r="Q170" i="18" s="1"/>
  <c r="K169" i="18"/>
  <c r="K170" i="18" s="1"/>
  <c r="C169" i="18"/>
  <c r="C170" i="18" s="1"/>
  <c r="B152" i="18"/>
  <c r="B169" i="18" s="1"/>
  <c r="G169" i="18"/>
  <c r="G170" i="18" s="1"/>
  <c r="D169" i="18"/>
  <c r="D172" i="18" s="1"/>
  <c r="N170" i="18"/>
  <c r="H170" i="18"/>
  <c r="R153" i="18"/>
  <c r="S153" i="18"/>
  <c r="B171" i="18"/>
  <c r="E172" i="18"/>
  <c r="E170" i="18"/>
  <c r="P172" i="18"/>
  <c r="O170" i="18"/>
  <c r="F170" i="18"/>
  <c r="F172" i="18"/>
  <c r="Q172" i="18" l="1"/>
  <c r="M170" i="18"/>
  <c r="K172" i="18"/>
  <c r="J172" i="18"/>
  <c r="D170" i="18"/>
  <c r="C172" i="18"/>
  <c r="R152" i="18"/>
  <c r="I172" i="18"/>
  <c r="S152" i="18"/>
  <c r="G172" i="18"/>
  <c r="L172" i="18"/>
  <c r="B172" i="18"/>
  <c r="B170" i="18"/>
  <c r="V32" i="17" a="1"/>
  <c r="V32" i="17" s="1"/>
  <c r="B58" i="19" s="1" a="1"/>
  <c r="W6" i="19" l="1" a="1"/>
  <c r="W6" i="19" s="1"/>
  <c r="AD32" i="19" s="1" a="1"/>
  <c r="AD32" i="19" s="1"/>
  <c r="AE32" i="19" s="1"/>
  <c r="AD42" i="19" s="1"/>
  <c r="B58" i="19"/>
  <c r="BN22" i="19" s="1" a="1"/>
  <c r="BN22" i="19" s="1"/>
  <c r="Z48" i="19" l="1" a="1"/>
  <c r="AE42" i="19"/>
  <c r="Z48" i="19" l="1"/>
  <c r="Z62" i="19" a="1"/>
  <c r="Z62" i="19" s="1"/>
  <c r="Z72" i="19" s="1" a="1"/>
  <c r="Z72" i="19" s="1"/>
  <c r="Z77" i="19" s="1" a="1"/>
  <c r="Z77" i="19" l="1"/>
  <c r="B73" i="19" a="1"/>
  <c r="B73" i="19" s="1"/>
  <c r="R73" i="19" l="1"/>
  <c r="S73" i="19" s="1"/>
  <c r="B82" i="19" l="1" a="1"/>
  <c r="M97" i="19" s="1"/>
  <c r="N97" i="19" l="1"/>
  <c r="B82" i="19"/>
  <c r="R82" i="19" s="1"/>
  <c r="S82" i="19" s="1"/>
  <c r="D97" i="19"/>
  <c r="I97" i="19"/>
  <c r="Q97" i="19"/>
  <c r="C97" i="19"/>
  <c r="L97" i="19"/>
  <c r="E97" i="19"/>
  <c r="F97" i="19"/>
  <c r="G97" i="19"/>
  <c r="J97" i="19"/>
  <c r="K97" i="19"/>
  <c r="P97" i="19"/>
  <c r="O97" i="19"/>
  <c r="H97" i="19"/>
  <c r="B97" i="19"/>
  <c r="BR6" i="19" s="1" a="1"/>
  <c r="BR6" i="19" s="1"/>
  <c r="BU32" i="19" s="1" a="1"/>
  <c r="BU32" i="19" l="1"/>
  <c r="BY32" i="19" l="1"/>
  <c r="BU42" i="19" s="1"/>
  <c r="BV42" i="19" l="1"/>
  <c r="BW42" i="19"/>
  <c r="BX42" i="19"/>
  <c r="BY42" i="19" l="1"/>
  <c r="BU48" i="19" a="1"/>
  <c r="BU48" i="19" l="1"/>
  <c r="BU62" i="19" a="1"/>
  <c r="BU62" i="19" s="1"/>
  <c r="BU72" i="19" s="1" a="1"/>
  <c r="BU72" i="19" s="1"/>
  <c r="BU77" i="19" s="1" a="1"/>
  <c r="BU77" i="19" l="1"/>
  <c r="B107" i="19" a="1"/>
  <c r="B107" i="19" s="1"/>
  <c r="R107" i="19" l="1"/>
  <c r="S107" i="19" s="1"/>
  <c r="B116" i="19" s="1" a="1"/>
  <c r="P131" i="19" l="1"/>
  <c r="I131" i="19"/>
  <c r="F131" i="19"/>
  <c r="H131" i="19"/>
  <c r="O131" i="19"/>
  <c r="E131" i="19"/>
  <c r="N131" i="19"/>
  <c r="G131" i="19"/>
  <c r="L131" i="19"/>
  <c r="K131" i="19"/>
  <c r="Q131" i="19"/>
  <c r="C131" i="19"/>
  <c r="J131" i="19"/>
  <c r="D131" i="19"/>
  <c r="B116" i="19"/>
  <c r="M131" i="19"/>
  <c r="B131" i="19" l="1"/>
  <c r="DL32" i="19" s="1" a="1"/>
  <c r="R116" i="19"/>
  <c r="S116" i="19" s="1"/>
  <c r="DQ41" i="19" l="1"/>
  <c r="FP41" i="19"/>
  <c r="FF41" i="19"/>
  <c r="EU41" i="19"/>
  <c r="EJ41" i="19"/>
  <c r="DX41" i="19"/>
  <c r="FI41" i="19"/>
  <c r="EH41" i="19"/>
  <c r="EW41" i="19"/>
  <c r="EE41" i="19"/>
  <c r="DS41" i="19"/>
  <c r="FW41" i="19"/>
  <c r="DZ41" i="19"/>
  <c r="FN41" i="19"/>
  <c r="FS41" i="19"/>
  <c r="DN41" i="19"/>
  <c r="EK41" i="19"/>
  <c r="FU41" i="19"/>
  <c r="FQ41" i="19"/>
  <c r="FG41" i="19"/>
  <c r="EV41" i="19"/>
  <c r="EL41" i="19"/>
  <c r="EA41" i="19"/>
  <c r="DL32" i="19"/>
  <c r="DL41" i="19" s="1"/>
  <c r="EI41" i="19"/>
  <c r="EZ41" i="19"/>
  <c r="DV41" i="19"/>
  <c r="FA41" i="19"/>
  <c r="FB41" i="19"/>
  <c r="DY41" i="19"/>
  <c r="DP41" i="19"/>
  <c r="FM41" i="19"/>
  <c r="FH41" i="19"/>
  <c r="EX41" i="19"/>
  <c r="EM41" i="19"/>
  <c r="EC41" i="19"/>
  <c r="DR41" i="19"/>
  <c r="FR41" i="19"/>
  <c r="EB41" i="19"/>
  <c r="ER41" i="19"/>
  <c r="DU41" i="19"/>
  <c r="EO41" i="19"/>
  <c r="FK41" i="19"/>
  <c r="DW41" i="19"/>
  <c r="FC41" i="19"/>
  <c r="FD41" i="19"/>
  <c r="FE41" i="19"/>
  <c r="EY41" i="19"/>
  <c r="EN41" i="19"/>
  <c r="ED41" i="19"/>
  <c r="DT41" i="19"/>
  <c r="FV41" i="19"/>
  <c r="DO41" i="19"/>
  <c r="EP41" i="19"/>
  <c r="FJ41" i="19"/>
  <c r="EF41" i="19"/>
  <c r="FL41" i="19"/>
  <c r="DM41" i="19"/>
  <c r="EQ41" i="19"/>
  <c r="FO41" i="19"/>
  <c r="ET41" i="19"/>
  <c r="FT41" i="19"/>
  <c r="EG41" i="19"/>
  <c r="ES41" i="19"/>
  <c r="DL46" i="19" l="1" a="1"/>
  <c r="DL46" i="19" s="1"/>
  <c r="DL59" i="19" l="1" a="1"/>
  <c r="DL59" i="19" s="1"/>
  <c r="DL64" i="19" s="1" a="1"/>
  <c r="DL64" i="19" s="1"/>
  <c r="B141" i="19" l="1" a="1"/>
  <c r="B141" i="19" s="1"/>
  <c r="L143" i="19" l="1"/>
  <c r="G143" i="19"/>
  <c r="Q143" i="19"/>
  <c r="K143" i="19"/>
  <c r="F143" i="19"/>
  <c r="C143" i="19"/>
  <c r="H143" i="19"/>
  <c r="P143" i="19"/>
  <c r="O143" i="19"/>
  <c r="M143" i="19"/>
  <c r="D143" i="19"/>
  <c r="I143" i="19"/>
  <c r="E143" i="19"/>
  <c r="J143" i="19"/>
  <c r="N143" i="19"/>
  <c r="W141" i="19"/>
  <c r="S141" i="19"/>
  <c r="B153" i="19" a="1"/>
  <c r="R141" i="19"/>
  <c r="R143" i="19" s="1"/>
  <c r="B143" i="19"/>
  <c r="B152" i="19" l="1" a="1"/>
  <c r="J169" i="19" s="1"/>
  <c r="X141" i="19"/>
  <c r="Z142" i="19"/>
  <c r="S143" i="19"/>
  <c r="M171" i="19"/>
  <c r="H171" i="19"/>
  <c r="J171" i="19"/>
  <c r="P171" i="19"/>
  <c r="L171" i="19"/>
  <c r="I171" i="19"/>
  <c r="Q171" i="19"/>
  <c r="K171" i="19"/>
  <c r="G171" i="19"/>
  <c r="O171" i="19"/>
  <c r="F171" i="19"/>
  <c r="D171" i="19"/>
  <c r="C171" i="19"/>
  <c r="E171" i="19"/>
  <c r="N171" i="19"/>
  <c r="B153" i="19"/>
  <c r="D169" i="19" l="1"/>
  <c r="M169" i="19"/>
  <c r="M170" i="19" s="1"/>
  <c r="L169" i="19"/>
  <c r="L170" i="19" s="1"/>
  <c r="E169" i="19"/>
  <c r="E170" i="19" s="1"/>
  <c r="P169" i="19"/>
  <c r="P170" i="19" s="1"/>
  <c r="N169" i="19"/>
  <c r="N172" i="19" s="1"/>
  <c r="Q169" i="19"/>
  <c r="Q170" i="19" s="1"/>
  <c r="H169" i="19"/>
  <c r="H172" i="19" s="1"/>
  <c r="B152" i="19"/>
  <c r="B169" i="19" s="1"/>
  <c r="C169" i="19"/>
  <c r="C172" i="19" s="1"/>
  <c r="K169" i="19"/>
  <c r="K170" i="19" s="1"/>
  <c r="I169" i="19"/>
  <c r="I170" i="19" s="1"/>
  <c r="F169" i="19"/>
  <c r="F172" i="19" s="1"/>
  <c r="O169" i="19"/>
  <c r="O170" i="19" s="1"/>
  <c r="G169" i="19"/>
  <c r="G172" i="19" s="1"/>
  <c r="M172" i="19"/>
  <c r="D172" i="19"/>
  <c r="D170" i="19"/>
  <c r="S153" i="19"/>
  <c r="B171" i="19"/>
  <c r="R153" i="19"/>
  <c r="E172" i="19"/>
  <c r="F170" i="19"/>
  <c r="J170" i="19"/>
  <c r="J172" i="19"/>
  <c r="O172" i="19" l="1"/>
  <c r="L172" i="19"/>
  <c r="H170" i="19"/>
  <c r="N170" i="19"/>
  <c r="G170" i="19"/>
  <c r="P172" i="19"/>
  <c r="Q172" i="19"/>
  <c r="C170" i="19"/>
  <c r="R152" i="19"/>
  <c r="S152" i="19"/>
  <c r="I172" i="19"/>
  <c r="K172" i="19"/>
  <c r="B170" i="19"/>
  <c r="V24" i="17" a="1"/>
  <c r="V24" i="17" s="1"/>
  <c r="B58" i="20" s="1" a="1"/>
  <c r="B172" i="19"/>
  <c r="B58" i="20" l="1"/>
  <c r="BN22" i="20" s="1" a="1"/>
  <c r="BN22" i="20" s="1"/>
  <c r="W6" i="20" a="1"/>
  <c r="W6" i="20" s="1"/>
  <c r="AD32" i="20" s="1" a="1"/>
  <c r="AD32" i="20" s="1"/>
  <c r="AE32" i="20" s="1"/>
  <c r="AD42" i="20" s="1"/>
  <c r="AE42" i="20" l="1"/>
  <c r="Z48" i="20" a="1"/>
  <c r="Z62" i="20" l="1" a="1"/>
  <c r="Z62" i="20" s="1"/>
  <c r="Z72" i="20" s="1" a="1"/>
  <c r="Z72" i="20" s="1"/>
  <c r="Z77" i="20" s="1" a="1"/>
  <c r="Z48" i="20"/>
  <c r="B73" i="20" l="1" a="1"/>
  <c r="B73" i="20" s="1"/>
  <c r="Z77" i="20"/>
  <c r="R73" i="20" l="1"/>
  <c r="S73" i="20" s="1"/>
  <c r="B82" i="20" s="1" a="1"/>
  <c r="F97" i="20" l="1"/>
  <c r="H97" i="20"/>
  <c r="L97" i="20"/>
  <c r="E97" i="20"/>
  <c r="B82" i="20"/>
  <c r="G97" i="20"/>
  <c r="M97" i="20"/>
  <c r="D97" i="20"/>
  <c r="Q97" i="20"/>
  <c r="K97" i="20"/>
  <c r="C97" i="20"/>
  <c r="O97" i="20"/>
  <c r="J97" i="20"/>
  <c r="P97" i="20"/>
  <c r="I97" i="20"/>
  <c r="N97" i="20"/>
  <c r="R82" i="20" l="1"/>
  <c r="S82" i="20" s="1"/>
  <c r="B97" i="20"/>
  <c r="BR6" i="20" s="1" a="1"/>
  <c r="BR6" i="20" s="1"/>
  <c r="BU32" i="20" s="1" a="1"/>
  <c r="BU32" i="20" l="1"/>
  <c r="BY32" i="20" l="1"/>
  <c r="BU42" i="20" s="1"/>
  <c r="BX42" i="20" l="1"/>
  <c r="BW42" i="20"/>
  <c r="BV42" i="20"/>
  <c r="BU48" i="20" l="1" a="1"/>
  <c r="BU48" i="20" s="1"/>
  <c r="BY42" i="20"/>
  <c r="BU62" i="20" l="1" a="1"/>
  <c r="BU62" i="20" s="1"/>
  <c r="BU72" i="20" s="1" a="1"/>
  <c r="BU72" i="20" s="1"/>
  <c r="BU77" i="20" s="1" a="1"/>
  <c r="BU77" i="20" s="1"/>
  <c r="B107" i="20" l="1" a="1"/>
  <c r="B107" i="20" s="1"/>
  <c r="R107" i="20" s="1"/>
  <c r="S107" i="20" s="1"/>
  <c r="B116" i="20" s="1" a="1"/>
  <c r="P131" i="20" l="1"/>
  <c r="G131" i="20"/>
  <c r="L131" i="20"/>
  <c r="K131" i="20"/>
  <c r="O131" i="20"/>
  <c r="Q131" i="20"/>
  <c r="B116" i="20"/>
  <c r="I131" i="20"/>
  <c r="J131" i="20"/>
  <c r="E131" i="20"/>
  <c r="M131" i="20"/>
  <c r="C131" i="20"/>
  <c r="H131" i="20"/>
  <c r="D131" i="20"/>
  <c r="N131" i="20"/>
  <c r="F131" i="20"/>
  <c r="B131" i="20" l="1"/>
  <c r="DL32" i="20" s="1" a="1"/>
  <c r="R116" i="20"/>
  <c r="S116" i="20" s="1"/>
  <c r="EC41" i="20" l="1"/>
  <c r="EX41" i="20"/>
  <c r="FJ41" i="20"/>
  <c r="FR41" i="20"/>
  <c r="EK41" i="20"/>
  <c r="FU41" i="20"/>
  <c r="DS41" i="20"/>
  <c r="EA41" i="20"/>
  <c r="EI41" i="20"/>
  <c r="ES41" i="20"/>
  <c r="FN41" i="20"/>
  <c r="FV41" i="20"/>
  <c r="EO41" i="20"/>
  <c r="EZ41" i="20"/>
  <c r="DM41" i="20"/>
  <c r="DU41" i="20"/>
  <c r="DW41" i="20"/>
  <c r="FD41" i="20"/>
  <c r="FC41" i="20"/>
  <c r="FG41" i="20"/>
  <c r="EW41" i="20"/>
  <c r="FS41" i="20"/>
  <c r="FA41" i="20"/>
  <c r="EB41" i="20"/>
  <c r="FT41" i="20"/>
  <c r="DQ41" i="20"/>
  <c r="FB41" i="20"/>
  <c r="FP41" i="20"/>
  <c r="DZ41" i="20"/>
  <c r="DP41" i="20"/>
  <c r="FE41" i="20"/>
  <c r="FO41" i="20"/>
  <c r="FW41" i="20"/>
  <c r="DT41" i="20"/>
  <c r="ER41" i="20"/>
  <c r="DY41" i="20"/>
  <c r="DV41" i="20"/>
  <c r="FL41" i="20"/>
  <c r="EL41" i="20"/>
  <c r="EJ41" i="20"/>
  <c r="FI41" i="20"/>
  <c r="FQ41" i="20"/>
  <c r="EY41" i="20"/>
  <c r="EN41" i="20"/>
  <c r="FK41" i="20"/>
  <c r="EV41" i="20"/>
  <c r="EF41" i="20"/>
  <c r="DN41" i="20"/>
  <c r="EP41" i="20"/>
  <c r="EH41" i="20"/>
  <c r="EQ41" i="20"/>
  <c r="FF41" i="20"/>
  <c r="EM41" i="20"/>
  <c r="FH41" i="20"/>
  <c r="DX41" i="20"/>
  <c r="EE41" i="20"/>
  <c r="EU41" i="20"/>
  <c r="DO41" i="20"/>
  <c r="EG41" i="20"/>
  <c r="DL32" i="20"/>
  <c r="DL41" i="20" s="1"/>
  <c r="ED41" i="20"/>
  <c r="DR41" i="20"/>
  <c r="FM41" i="20"/>
  <c r="ET41" i="20"/>
  <c r="DL46" i="20" l="1" a="1"/>
  <c r="DL46" i="20" l="1"/>
  <c r="DL59" i="20" a="1"/>
  <c r="DL59" i="20" s="1"/>
  <c r="DL64" i="20" s="1" a="1"/>
  <c r="DL64" i="20" l="1"/>
  <c r="B141" i="20" a="1"/>
  <c r="P143" i="20" l="1"/>
  <c r="J143" i="20"/>
  <c r="G143" i="20"/>
  <c r="Q143" i="20"/>
  <c r="K143" i="20"/>
  <c r="H143" i="20"/>
  <c r="I143" i="20"/>
  <c r="C143" i="20"/>
  <c r="D143" i="20"/>
  <c r="N143" i="20"/>
  <c r="B141" i="20"/>
  <c r="F143" i="20"/>
  <c r="O143" i="20"/>
  <c r="L143" i="20"/>
  <c r="M143" i="20"/>
  <c r="E143" i="20"/>
  <c r="B153" i="20" l="1" a="1"/>
  <c r="B143" i="20"/>
  <c r="W141" i="20"/>
  <c r="S141" i="20"/>
  <c r="R141" i="20"/>
  <c r="R143" i="20" s="1"/>
  <c r="B152" i="20" l="1" a="1"/>
  <c r="S143" i="20"/>
  <c r="Z142" i="20"/>
  <c r="X141" i="20"/>
  <c r="D171" i="20"/>
  <c r="O171" i="20"/>
  <c r="E171" i="20"/>
  <c r="K171" i="20"/>
  <c r="L171" i="20"/>
  <c r="G171" i="20"/>
  <c r="P171" i="20"/>
  <c r="J171" i="20"/>
  <c r="N171" i="20"/>
  <c r="B153" i="20"/>
  <c r="C171" i="20"/>
  <c r="F171" i="20"/>
  <c r="H171" i="20"/>
  <c r="Q171" i="20"/>
  <c r="M171" i="20"/>
  <c r="I171" i="20"/>
  <c r="S153" i="20" l="1"/>
  <c r="R153" i="20"/>
  <c r="B171" i="20"/>
  <c r="H169" i="20"/>
  <c r="O169" i="20"/>
  <c r="G169" i="20"/>
  <c r="J169" i="20"/>
  <c r="K169" i="20"/>
  <c r="P169" i="20"/>
  <c r="N169" i="20"/>
  <c r="E169" i="20"/>
  <c r="B152" i="20"/>
  <c r="M169" i="20"/>
  <c r="C169" i="20"/>
  <c r="L169" i="20"/>
  <c r="Q169" i="20"/>
  <c r="F169" i="20"/>
  <c r="I169" i="20"/>
  <c r="D169" i="20"/>
  <c r="Q172" i="20" l="1"/>
  <c r="Q170" i="20"/>
  <c r="K172" i="20"/>
  <c r="K170" i="20"/>
  <c r="L172" i="20"/>
  <c r="L170" i="20"/>
  <c r="M170" i="20"/>
  <c r="M172" i="20"/>
  <c r="O172" i="20"/>
  <c r="O170" i="20"/>
  <c r="J170" i="20"/>
  <c r="J172" i="20"/>
  <c r="R152" i="20"/>
  <c r="S152" i="20"/>
  <c r="B169" i="20"/>
  <c r="H170" i="20"/>
  <c r="H172" i="20"/>
  <c r="G172" i="20"/>
  <c r="G170" i="20"/>
  <c r="D172" i="20"/>
  <c r="D170" i="20"/>
  <c r="E170" i="20"/>
  <c r="E172" i="20"/>
  <c r="C172" i="20"/>
  <c r="C170" i="20"/>
  <c r="I170" i="20"/>
  <c r="I172" i="20"/>
  <c r="N172" i="20"/>
  <c r="N170" i="20"/>
  <c r="F170" i="20"/>
  <c r="F172" i="20"/>
  <c r="P170" i="20"/>
  <c r="P172" i="20"/>
  <c r="V16" i="17" l="1" a="1"/>
  <c r="V16" i="17" s="1"/>
  <c r="B62" i="10" s="1" a="1"/>
  <c r="B172" i="20"/>
  <c r="B170" i="20"/>
  <c r="Y6" i="10" l="1"/>
  <c r="AG6" i="10"/>
  <c r="Y7" i="10"/>
  <c r="AG7" i="10"/>
  <c r="Y8" i="10"/>
  <c r="AG8" i="10"/>
  <c r="Y9" i="10"/>
  <c r="AG9" i="10"/>
  <c r="Y10" i="10"/>
  <c r="AG10" i="10"/>
  <c r="Y11" i="10"/>
  <c r="AG11" i="10"/>
  <c r="Y12" i="10"/>
  <c r="AG12" i="10"/>
  <c r="Y13" i="10"/>
  <c r="AG13" i="10"/>
  <c r="Y14" i="10"/>
  <c r="AG14" i="10"/>
  <c r="Y15" i="10"/>
  <c r="AG15" i="10"/>
  <c r="Y16" i="10"/>
  <c r="AG16" i="10"/>
  <c r="Y17" i="10"/>
  <c r="AG17" i="10"/>
  <c r="Y18" i="10"/>
  <c r="AG18" i="10"/>
  <c r="Y19" i="10"/>
  <c r="AG19" i="10"/>
  <c r="Y20" i="10"/>
  <c r="AG20" i="10"/>
  <c r="Y21" i="10"/>
  <c r="AG21" i="10"/>
  <c r="Y22" i="10"/>
  <c r="AG22" i="10"/>
  <c r="Y23" i="10"/>
  <c r="AG23" i="10"/>
  <c r="Y24" i="10"/>
  <c r="AG24" i="10"/>
  <c r="Y25" i="10"/>
  <c r="AG25" i="10"/>
  <c r="Y26" i="10"/>
  <c r="AG26" i="10"/>
  <c r="Y27" i="10"/>
  <c r="AG27" i="10"/>
  <c r="Y28" i="10"/>
  <c r="AG28" i="10"/>
  <c r="Y29" i="10"/>
  <c r="AG29" i="10"/>
  <c r="Y30" i="10"/>
  <c r="AG30" i="10"/>
  <c r="Y31" i="10"/>
  <c r="AG31" i="10"/>
  <c r="Y32" i="10"/>
  <c r="AG32" i="10"/>
  <c r="Y33" i="10"/>
  <c r="AG33" i="10"/>
  <c r="Y34" i="10"/>
  <c r="AG34" i="10"/>
  <c r="Y35" i="10"/>
  <c r="AG35" i="10"/>
  <c r="Y36" i="10"/>
  <c r="AG36" i="10"/>
  <c r="Y37" i="10"/>
  <c r="AG37" i="10"/>
  <c r="Y38" i="10"/>
  <c r="AG38" i="10"/>
  <c r="Y39" i="10"/>
  <c r="AG39" i="10"/>
  <c r="Z6" i="10"/>
  <c r="AH6" i="10"/>
  <c r="Z7" i="10"/>
  <c r="AH7" i="10"/>
  <c r="Z8" i="10"/>
  <c r="AH8" i="10"/>
  <c r="Z9" i="10"/>
  <c r="AH9" i="10"/>
  <c r="Z10" i="10"/>
  <c r="AH10" i="10"/>
  <c r="Z11" i="10"/>
  <c r="AH11" i="10"/>
  <c r="Z12" i="10"/>
  <c r="AH12" i="10"/>
  <c r="Z13" i="10"/>
  <c r="AH13" i="10"/>
  <c r="Z14" i="10"/>
  <c r="AH14" i="10"/>
  <c r="AA6" i="10"/>
  <c r="AI6" i="10"/>
  <c r="AA7" i="10"/>
  <c r="AI7" i="10"/>
  <c r="AA8" i="10"/>
  <c r="AI8" i="10"/>
  <c r="AA9" i="10"/>
  <c r="AI9" i="10"/>
  <c r="AA10" i="10"/>
  <c r="AI10" i="10"/>
  <c r="AA11" i="10"/>
  <c r="AI11" i="10"/>
  <c r="AA12" i="10"/>
  <c r="AI12" i="10"/>
  <c r="AA13" i="10"/>
  <c r="AI13" i="10"/>
  <c r="AA14" i="10"/>
  <c r="AI14" i="10"/>
  <c r="AA15" i="10"/>
  <c r="AI15" i="10"/>
  <c r="AA16" i="10"/>
  <c r="AI16" i="10"/>
  <c r="AA17" i="10"/>
  <c r="AI17" i="10"/>
  <c r="AA18" i="10"/>
  <c r="AI18" i="10"/>
  <c r="AA19" i="10"/>
  <c r="AI19" i="10"/>
  <c r="AA20" i="10"/>
  <c r="AI20" i="10"/>
  <c r="AA21" i="10"/>
  <c r="AI21" i="10"/>
  <c r="AA22" i="10"/>
  <c r="AI22" i="10"/>
  <c r="AA23" i="10"/>
  <c r="AI23" i="10"/>
  <c r="AA24" i="10"/>
  <c r="AI24" i="10"/>
  <c r="AA25" i="10"/>
  <c r="AI25" i="10"/>
  <c r="AA26" i="10"/>
  <c r="AI26" i="10"/>
  <c r="AA27" i="10"/>
  <c r="AI27" i="10"/>
  <c r="AA28" i="10"/>
  <c r="AI28" i="10"/>
  <c r="AA29" i="10"/>
  <c r="AI29" i="10"/>
  <c r="AA30" i="10"/>
  <c r="AI30" i="10"/>
  <c r="AA31" i="10"/>
  <c r="AI31" i="10"/>
  <c r="AA32" i="10"/>
  <c r="AI32" i="10"/>
  <c r="AA33" i="10"/>
  <c r="AI33" i="10"/>
  <c r="AA34" i="10"/>
  <c r="AI34" i="10"/>
  <c r="AA35" i="10"/>
  <c r="AI35" i="10"/>
  <c r="AA36" i="10"/>
  <c r="AI36" i="10"/>
  <c r="AA37" i="10"/>
  <c r="AI37" i="10"/>
  <c r="AA38" i="10"/>
  <c r="AI38" i="10"/>
  <c r="AA39" i="10"/>
  <c r="AI39" i="10"/>
  <c r="AA40" i="10"/>
  <c r="AI40" i="10"/>
  <c r="AA41" i="10"/>
  <c r="AI41" i="10"/>
  <c r="AA42" i="10"/>
  <c r="AI42" i="10"/>
  <c r="AA43" i="10"/>
  <c r="AI43" i="10"/>
  <c r="AA44" i="10"/>
  <c r="AI44" i="10"/>
  <c r="AA45" i="10"/>
  <c r="AB6" i="10"/>
  <c r="AJ6" i="10"/>
  <c r="AB7" i="10"/>
  <c r="AJ7" i="10"/>
  <c r="AB8" i="10"/>
  <c r="AJ8" i="10"/>
  <c r="AB9" i="10"/>
  <c r="AJ9" i="10"/>
  <c r="AB10" i="10"/>
  <c r="AJ10" i="10"/>
  <c r="AB11" i="10"/>
  <c r="AJ11" i="10"/>
  <c r="AB12" i="10"/>
  <c r="AJ12" i="10"/>
  <c r="AB13" i="10"/>
  <c r="AJ13" i="10"/>
  <c r="AB14" i="10"/>
  <c r="AJ14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V6" i="10"/>
  <c r="AD6" i="10"/>
  <c r="V7" i="10"/>
  <c r="AD7" i="10"/>
  <c r="V8" i="10"/>
  <c r="AD8" i="10"/>
  <c r="V9" i="10"/>
  <c r="AD9" i="10"/>
  <c r="V10" i="10"/>
  <c r="AD10" i="10"/>
  <c r="V11" i="10"/>
  <c r="AD11" i="10"/>
  <c r="V12" i="10"/>
  <c r="AD12" i="10"/>
  <c r="V13" i="10"/>
  <c r="AD13" i="10"/>
  <c r="V14" i="10"/>
  <c r="AD14" i="10"/>
  <c r="V15" i="10"/>
  <c r="AD15" i="10"/>
  <c r="V16" i="10"/>
  <c r="AD16" i="10"/>
  <c r="V17" i="10"/>
  <c r="AD17" i="10"/>
  <c r="V18" i="10"/>
  <c r="AD18" i="10"/>
  <c r="V19" i="10"/>
  <c r="AD19" i="10"/>
  <c r="V20" i="10"/>
  <c r="AD20" i="10"/>
  <c r="V21" i="10"/>
  <c r="AD21" i="10"/>
  <c r="V22" i="10"/>
  <c r="AD22" i="10"/>
  <c r="V23" i="10"/>
  <c r="AD23" i="10"/>
  <c r="V24" i="10"/>
  <c r="AD24" i="10"/>
  <c r="V25" i="10"/>
  <c r="AD25" i="10"/>
  <c r="V26" i="10"/>
  <c r="AD26" i="10"/>
  <c r="V27" i="10"/>
  <c r="AD27" i="10"/>
  <c r="V28" i="10"/>
  <c r="AD28" i="10"/>
  <c r="V29" i="10"/>
  <c r="AD29" i="10"/>
  <c r="V30" i="10"/>
  <c r="AD30" i="10"/>
  <c r="V31" i="10"/>
  <c r="AD31" i="10"/>
  <c r="V32" i="10"/>
  <c r="AD32" i="10"/>
  <c r="V33" i="10"/>
  <c r="AD33" i="10"/>
  <c r="V34" i="10"/>
  <c r="AD34" i="10"/>
  <c r="V35" i="10"/>
  <c r="AD35" i="10"/>
  <c r="V36" i="10"/>
  <c r="AD36" i="10"/>
  <c r="V37" i="10"/>
  <c r="AD37" i="10"/>
  <c r="V38" i="10"/>
  <c r="AD38" i="10"/>
  <c r="V39" i="10"/>
  <c r="AD39" i="10"/>
  <c r="V40" i="10"/>
  <c r="AD40" i="10"/>
  <c r="V41" i="10"/>
  <c r="AD41" i="10"/>
  <c r="V42" i="10"/>
  <c r="AD42" i="10"/>
  <c r="V43" i="10"/>
  <c r="AD43" i="10"/>
  <c r="V44" i="10"/>
  <c r="AD44" i="10"/>
  <c r="V45" i="10"/>
  <c r="AD45" i="10"/>
  <c r="W6" i="10"/>
  <c r="AE6" i="10"/>
  <c r="W7" i="10"/>
  <c r="AE7" i="10"/>
  <c r="W8" i="10"/>
  <c r="AE8" i="10"/>
  <c r="W9" i="10"/>
  <c r="AE9" i="10"/>
  <c r="W10" i="10"/>
  <c r="AE10" i="10"/>
  <c r="W11" i="10"/>
  <c r="AE11" i="10"/>
  <c r="W12" i="10"/>
  <c r="AE12" i="10"/>
  <c r="W13" i="10"/>
  <c r="AE13" i="10"/>
  <c r="W14" i="10"/>
  <c r="AE14" i="10"/>
  <c r="W15" i="10"/>
  <c r="AE15" i="10"/>
  <c r="W16" i="10"/>
  <c r="AE16" i="10"/>
  <c r="W17" i="10"/>
  <c r="AE17" i="10"/>
  <c r="W18" i="10"/>
  <c r="AE18" i="10"/>
  <c r="W19" i="10"/>
  <c r="AE19" i="10"/>
  <c r="W20" i="10"/>
  <c r="AE20" i="10"/>
  <c r="W21" i="10"/>
  <c r="AE21" i="10"/>
  <c r="W22" i="10"/>
  <c r="AE22" i="10"/>
  <c r="W23" i="10"/>
  <c r="AE23" i="10"/>
  <c r="W24" i="10"/>
  <c r="AE24" i="10"/>
  <c r="W25" i="10"/>
  <c r="AE25" i="10"/>
  <c r="W26" i="10"/>
  <c r="AE26" i="10"/>
  <c r="W27" i="10"/>
  <c r="AE27" i="10"/>
  <c r="W28" i="10"/>
  <c r="AE28" i="10"/>
  <c r="W29" i="10"/>
  <c r="AE29" i="10"/>
  <c r="W30" i="10"/>
  <c r="AE30" i="10"/>
  <c r="W31" i="10"/>
  <c r="AE31" i="10"/>
  <c r="W32" i="10"/>
  <c r="AE32" i="10"/>
  <c r="W33" i="10"/>
  <c r="AE33" i="10"/>
  <c r="W34" i="10"/>
  <c r="AE34" i="10"/>
  <c r="W35" i="10"/>
  <c r="AE35" i="10"/>
  <c r="W36" i="10"/>
  <c r="AE36" i="10"/>
  <c r="W37" i="10"/>
  <c r="AE37" i="10"/>
  <c r="W38" i="10"/>
  <c r="AE38" i="10"/>
  <c r="W39" i="10"/>
  <c r="AE39" i="10"/>
  <c r="W40" i="10"/>
  <c r="AE40" i="10"/>
  <c r="W41" i="10"/>
  <c r="AE41" i="10"/>
  <c r="W42" i="10"/>
  <c r="AE42" i="10"/>
  <c r="W43" i="10"/>
  <c r="AE43" i="10"/>
  <c r="W44" i="10"/>
  <c r="AE44" i="10"/>
  <c r="W45" i="10"/>
  <c r="AE45" i="10"/>
  <c r="X7" i="10"/>
  <c r="AF12" i="10"/>
  <c r="X15" i="10"/>
  <c r="Z16" i="10"/>
  <c r="AB17" i="10"/>
  <c r="AF18" i="10"/>
  <c r="AH19" i="10"/>
  <c r="AJ20" i="10"/>
  <c r="X23" i="10"/>
  <c r="Z24" i="10"/>
  <c r="AB25" i="10"/>
  <c r="AF26" i="10"/>
  <c r="AH27" i="10"/>
  <c r="AJ28" i="10"/>
  <c r="X31" i="10"/>
  <c r="Z32" i="10"/>
  <c r="AB33" i="10"/>
  <c r="AF34" i="10"/>
  <c r="AH35" i="10"/>
  <c r="AJ36" i="10"/>
  <c r="AJ37" i="10"/>
  <c r="AJ38" i="10"/>
  <c r="AJ39" i="10"/>
  <c r="AG40" i="10"/>
  <c r="AC41" i="10"/>
  <c r="Z42" i="10"/>
  <c r="X43" i="10"/>
  <c r="AJ43" i="10"/>
  <c r="AG44" i="10"/>
  <c r="AC45" i="10"/>
  <c r="W46" i="10"/>
  <c r="AE46" i="10"/>
  <c r="W47" i="10"/>
  <c r="AE47" i="10"/>
  <c r="W48" i="10"/>
  <c r="AE48" i="10"/>
  <c r="W49" i="10"/>
  <c r="AE49" i="10"/>
  <c r="W50" i="10"/>
  <c r="AE50" i="10"/>
  <c r="W51" i="10"/>
  <c r="AE51" i="10"/>
  <c r="X17" i="10"/>
  <c r="AF20" i="10"/>
  <c r="Z26" i="10"/>
  <c r="AJ30" i="10"/>
  <c r="AF37" i="10"/>
  <c r="AJ42" i="10"/>
  <c r="AC51" i="10"/>
  <c r="AF9" i="10"/>
  <c r="AH20" i="10"/>
  <c r="AB26" i="10"/>
  <c r="X32" i="10"/>
  <c r="AH36" i="10"/>
  <c r="AB41" i="10"/>
  <c r="V46" i="10"/>
  <c r="V48" i="10"/>
  <c r="V50" i="10"/>
  <c r="AF7" i="10"/>
  <c r="X10" i="10"/>
  <c r="Z15" i="10"/>
  <c r="AB16" i="10"/>
  <c r="AF17" i="10"/>
  <c r="AH18" i="10"/>
  <c r="AJ19" i="10"/>
  <c r="X22" i="10"/>
  <c r="Z23" i="10"/>
  <c r="AB24" i="10"/>
  <c r="AF25" i="10"/>
  <c r="AH26" i="10"/>
  <c r="AJ27" i="10"/>
  <c r="X30" i="10"/>
  <c r="Z31" i="10"/>
  <c r="AB32" i="10"/>
  <c r="AF33" i="10"/>
  <c r="AH34" i="10"/>
  <c r="AJ35" i="10"/>
  <c r="AH40" i="10"/>
  <c r="AF41" i="10"/>
  <c r="AB42" i="10"/>
  <c r="Y43" i="10"/>
  <c r="AH44" i="10"/>
  <c r="AF45" i="10"/>
  <c r="X46" i="10"/>
  <c r="AF46" i="10"/>
  <c r="X47" i="10"/>
  <c r="AF47" i="10"/>
  <c r="X48" i="10"/>
  <c r="AF48" i="10"/>
  <c r="X49" i="10"/>
  <c r="AF49" i="10"/>
  <c r="X50" i="10"/>
  <c r="AF50" i="10"/>
  <c r="X51" i="10"/>
  <c r="AF51" i="10"/>
  <c r="Z18" i="10"/>
  <c r="X25" i="10"/>
  <c r="AH29" i="10"/>
  <c r="AB35" i="10"/>
  <c r="AF39" i="10"/>
  <c r="AG43" i="10"/>
  <c r="AC50" i="10"/>
  <c r="AF19" i="10"/>
  <c r="Z25" i="10"/>
  <c r="AH28" i="10"/>
  <c r="AF35" i="10"/>
  <c r="AF40" i="10"/>
  <c r="AH43" i="10"/>
  <c r="AD46" i="10"/>
  <c r="V49" i="10"/>
  <c r="AD51" i="10"/>
  <c r="AF10" i="10"/>
  <c r="X13" i="10"/>
  <c r="AB15" i="10"/>
  <c r="AF16" i="10"/>
  <c r="AH17" i="10"/>
  <c r="AJ18" i="10"/>
  <c r="X21" i="10"/>
  <c r="Z22" i="10"/>
  <c r="AB23" i="10"/>
  <c r="AF24" i="10"/>
  <c r="AH25" i="10"/>
  <c r="AJ26" i="10"/>
  <c r="X29" i="10"/>
  <c r="Z30" i="10"/>
  <c r="AB31" i="10"/>
  <c r="AF32" i="10"/>
  <c r="AH33" i="10"/>
  <c r="AJ34" i="10"/>
  <c r="X37" i="10"/>
  <c r="X38" i="10"/>
  <c r="X39" i="10"/>
  <c r="X40" i="10"/>
  <c r="AJ40" i="10"/>
  <c r="AG41" i="10"/>
  <c r="AC42" i="10"/>
  <c r="Z43" i="10"/>
  <c r="X44" i="10"/>
  <c r="AJ44" i="10"/>
  <c r="AG45" i="10"/>
  <c r="Y46" i="10"/>
  <c r="AG46" i="10"/>
  <c r="Y47" i="10"/>
  <c r="AG47" i="10"/>
  <c r="Y48" i="10"/>
  <c r="AG48" i="10"/>
  <c r="Y49" i="10"/>
  <c r="AG49" i="10"/>
  <c r="Y50" i="10"/>
  <c r="AG50" i="10"/>
  <c r="Y51" i="10"/>
  <c r="AG51" i="10"/>
  <c r="AF14" i="10"/>
  <c r="AJ22" i="10"/>
  <c r="AF28" i="10"/>
  <c r="AF36" i="10"/>
  <c r="AC40" i="10"/>
  <c r="AC44" i="10"/>
  <c r="AC48" i="10"/>
  <c r="X12" i="10"/>
  <c r="X24" i="10"/>
  <c r="AB34" i="10"/>
  <c r="AH39" i="10"/>
  <c r="AF44" i="10"/>
  <c r="V47" i="10"/>
  <c r="AD49" i="10"/>
  <c r="X8" i="10"/>
  <c r="AF13" i="10"/>
  <c r="AF15" i="10"/>
  <c r="AH16" i="10"/>
  <c r="AJ17" i="10"/>
  <c r="X20" i="10"/>
  <c r="Z21" i="10"/>
  <c r="AB22" i="10"/>
  <c r="AF23" i="10"/>
  <c r="AH24" i="10"/>
  <c r="AJ25" i="10"/>
  <c r="X28" i="10"/>
  <c r="Z29" i="10"/>
  <c r="AB30" i="10"/>
  <c r="AF31" i="10"/>
  <c r="AH32" i="10"/>
  <c r="AJ33" i="10"/>
  <c r="X36" i="10"/>
  <c r="Z37" i="10"/>
  <c r="Z38" i="10"/>
  <c r="Z39" i="10"/>
  <c r="Y40" i="10"/>
  <c r="AH41" i="10"/>
  <c r="AF42" i="10"/>
  <c r="AB43" i="10"/>
  <c r="Y44" i="10"/>
  <c r="AH45" i="10"/>
  <c r="Z46" i="10"/>
  <c r="AH46" i="10"/>
  <c r="Z47" i="10"/>
  <c r="AH47" i="10"/>
  <c r="Z48" i="10"/>
  <c r="AH48" i="10"/>
  <c r="Z49" i="10"/>
  <c r="AH49" i="10"/>
  <c r="Z50" i="10"/>
  <c r="AH50" i="10"/>
  <c r="Z51" i="10"/>
  <c r="AH51" i="10"/>
  <c r="AB19" i="10"/>
  <c r="AH21" i="10"/>
  <c r="AB27" i="10"/>
  <c r="Z34" i="10"/>
  <c r="AF38" i="10"/>
  <c r="Z41" i="10"/>
  <c r="Z45" i="10"/>
  <c r="AB18" i="10"/>
  <c r="AJ21" i="10"/>
  <c r="AF27" i="10"/>
  <c r="Z33" i="10"/>
  <c r="AH37" i="10"/>
  <c r="Y42" i="10"/>
  <c r="AB45" i="10"/>
  <c r="AD47" i="10"/>
  <c r="AD50" i="10"/>
  <c r="AF8" i="10"/>
  <c r="X11" i="10"/>
  <c r="AH15" i="10"/>
  <c r="AJ16" i="10"/>
  <c r="X19" i="10"/>
  <c r="Z20" i="10"/>
  <c r="AB21" i="10"/>
  <c r="AF22" i="10"/>
  <c r="AH23" i="10"/>
  <c r="AJ24" i="10"/>
  <c r="X27" i="10"/>
  <c r="Z28" i="10"/>
  <c r="AB29" i="10"/>
  <c r="AF30" i="10"/>
  <c r="AH31" i="10"/>
  <c r="AJ32" i="10"/>
  <c r="X35" i="10"/>
  <c r="Z36" i="10"/>
  <c r="AB37" i="10"/>
  <c r="AB38" i="10"/>
  <c r="AB39" i="10"/>
  <c r="Z40" i="10"/>
  <c r="X41" i="10"/>
  <c r="AJ41" i="10"/>
  <c r="AG42" i="10"/>
  <c r="AC43" i="10"/>
  <c r="Z44" i="10"/>
  <c r="X45" i="10"/>
  <c r="AI45" i="10"/>
  <c r="AA46" i="10"/>
  <c r="AI46" i="10"/>
  <c r="AA47" i="10"/>
  <c r="AI47" i="10"/>
  <c r="AA48" i="10"/>
  <c r="AI48" i="10"/>
  <c r="AA49" i="10"/>
  <c r="AI49" i="10"/>
  <c r="AA50" i="10"/>
  <c r="AI50" i="10"/>
  <c r="AA51" i="10"/>
  <c r="AI51" i="10"/>
  <c r="X9" i="10"/>
  <c r="X33" i="10"/>
  <c r="X42" i="10"/>
  <c r="AC46" i="10"/>
  <c r="AC49" i="10"/>
  <c r="X16" i="10"/>
  <c r="AJ29" i="10"/>
  <c r="AH38" i="10"/>
  <c r="AD48" i="10"/>
  <c r="X6" i="10"/>
  <c r="AF11" i="10"/>
  <c r="X14" i="10"/>
  <c r="AJ15" i="10"/>
  <c r="X18" i="10"/>
  <c r="Z19" i="10"/>
  <c r="AB20" i="10"/>
  <c r="AF21" i="10"/>
  <c r="AH22" i="10"/>
  <c r="AJ23" i="10"/>
  <c r="X26" i="10"/>
  <c r="Z27" i="10"/>
  <c r="AB28" i="10"/>
  <c r="AF29" i="10"/>
  <c r="AH30" i="10"/>
  <c r="AJ31" i="10"/>
  <c r="X34" i="10"/>
  <c r="Z35" i="10"/>
  <c r="AB36" i="10"/>
  <c r="AC37" i="10"/>
  <c r="AC38" i="10"/>
  <c r="AC39" i="10"/>
  <c r="AB40" i="10"/>
  <c r="Y41" i="10"/>
  <c r="AH42" i="10"/>
  <c r="AF43" i="10"/>
  <c r="AB44" i="10"/>
  <c r="Y45" i="10"/>
  <c r="AJ45" i="10"/>
  <c r="AB46" i="10"/>
  <c r="AJ46" i="10"/>
  <c r="AB47" i="10"/>
  <c r="AJ47" i="10"/>
  <c r="AB48" i="10"/>
  <c r="AJ48" i="10"/>
  <c r="AB49" i="10"/>
  <c r="AJ49" i="10"/>
  <c r="AB50" i="10"/>
  <c r="AJ50" i="10"/>
  <c r="AB51" i="10"/>
  <c r="AJ51" i="10"/>
  <c r="AF6" i="10"/>
  <c r="AC47" i="10"/>
  <c r="Z17" i="10"/>
  <c r="V51" i="10"/>
  <c r="B62" i="10"/>
  <c r="U50" i="10" l="1"/>
  <c r="AL50" i="10" s="1"/>
  <c r="U42" i="10"/>
  <c r="AL42" i="10" s="1"/>
  <c r="U34" i="10"/>
  <c r="AL34" i="10" s="1"/>
  <c r="U26" i="10"/>
  <c r="AL26" i="10" s="1"/>
  <c r="U17" i="10"/>
  <c r="U9" i="10"/>
  <c r="AL9" i="10" s="1"/>
  <c r="U20" i="10"/>
  <c r="AL20" i="10" s="1"/>
  <c r="U51" i="10"/>
  <c r="AL51" i="10" s="1"/>
  <c r="U18" i="10"/>
  <c r="AL18" i="10" s="1"/>
  <c r="U49" i="10"/>
  <c r="AL49" i="10" s="1"/>
  <c r="U41" i="10"/>
  <c r="AL41" i="10" s="1"/>
  <c r="U33" i="10"/>
  <c r="AL33" i="10" s="1"/>
  <c r="U25" i="10"/>
  <c r="AL25" i="10" s="1"/>
  <c r="U16" i="10"/>
  <c r="AL16" i="10" s="1"/>
  <c r="U8" i="10"/>
  <c r="AL8" i="10" s="1"/>
  <c r="U44" i="10"/>
  <c r="AL44" i="10" s="1"/>
  <c r="U10" i="10"/>
  <c r="AL10" i="10" s="1"/>
  <c r="U48" i="10"/>
  <c r="AL48" i="10" s="1"/>
  <c r="U40" i="10"/>
  <c r="AL40" i="10" s="1"/>
  <c r="U32" i="10"/>
  <c r="AL32" i="10" s="1"/>
  <c r="U24" i="10"/>
  <c r="AL24" i="10" s="1"/>
  <c r="U15" i="10"/>
  <c r="AL15" i="10" s="1"/>
  <c r="U7" i="10"/>
  <c r="AL7" i="10" s="1"/>
  <c r="U36" i="10"/>
  <c r="AL36" i="10" s="1"/>
  <c r="U43" i="10"/>
  <c r="AL43" i="10" s="1"/>
  <c r="U47" i="10"/>
  <c r="AL47" i="10" s="1"/>
  <c r="U39" i="10"/>
  <c r="AL39" i="10" s="1"/>
  <c r="U31" i="10"/>
  <c r="AL31" i="10" s="1"/>
  <c r="U23" i="10"/>
  <c r="AL23" i="10" s="1"/>
  <c r="U14" i="10"/>
  <c r="AL14" i="10" s="1"/>
  <c r="U6" i="10"/>
  <c r="AL6" i="10" s="1"/>
  <c r="U11" i="10"/>
  <c r="AL11" i="10" s="1"/>
  <c r="U27" i="10"/>
  <c r="AL27" i="10" s="1"/>
  <c r="U46" i="10"/>
  <c r="AL46" i="10" s="1"/>
  <c r="U38" i="10"/>
  <c r="AL38" i="10" s="1"/>
  <c r="U30" i="10"/>
  <c r="AL30" i="10" s="1"/>
  <c r="U22" i="10"/>
  <c r="AL22" i="10" s="1"/>
  <c r="U13" i="10"/>
  <c r="AL13" i="10" s="1"/>
  <c r="U28" i="10"/>
  <c r="AL28" i="10" s="1"/>
  <c r="U35" i="10"/>
  <c r="AL35" i="10" s="1"/>
  <c r="U45" i="10"/>
  <c r="AL45" i="10" s="1"/>
  <c r="U37" i="10"/>
  <c r="AL37" i="10" s="1"/>
  <c r="U29" i="10"/>
  <c r="AL29" i="10" s="1"/>
  <c r="U21" i="10"/>
  <c r="AL21" i="10" s="1"/>
  <c r="U12" i="10"/>
  <c r="AL12" i="10" s="1"/>
  <c r="B71" i="10" a="1"/>
  <c r="B71" i="10" s="1"/>
  <c r="AV71" i="10" s="1"/>
  <c r="B81" i="10" s="1"/>
  <c r="U19" i="10"/>
  <c r="AL19" i="10" s="1"/>
  <c r="AL17" i="10" l="1"/>
  <c r="U55" i="10" s="1"/>
  <c r="G81" i="10"/>
  <c r="F81" i="10"/>
  <c r="C81" i="10"/>
  <c r="E81" i="10"/>
  <c r="Y81" i="10"/>
  <c r="P81" i="10"/>
  <c r="K81" i="10"/>
  <c r="V81" i="10"/>
  <c r="AQ81" i="10"/>
  <c r="AF81" i="10"/>
  <c r="AK81" i="10"/>
  <c r="X81" i="10"/>
  <c r="I81" i="10"/>
  <c r="AU81" i="10"/>
  <c r="AB81" i="10"/>
  <c r="AM81" i="10"/>
  <c r="AE81" i="10"/>
  <c r="S81" i="10"/>
  <c r="Q81" i="10"/>
  <c r="O81" i="10"/>
  <c r="T81" i="10"/>
  <c r="R81" i="10"/>
  <c r="L81" i="10"/>
  <c r="Z81" i="10"/>
  <c r="U81" i="10"/>
  <c r="AD81" i="10"/>
  <c r="AR81" i="10"/>
  <c r="AN81" i="10"/>
  <c r="AT81" i="10"/>
  <c r="AI81" i="10"/>
  <c r="D81" i="10"/>
  <c r="H81" i="10"/>
  <c r="AJ81" i="10"/>
  <c r="J81" i="10"/>
  <c r="AC81" i="10"/>
  <c r="AO81" i="10"/>
  <c r="AG81" i="10"/>
  <c r="N81" i="10"/>
  <c r="M81" i="10"/>
  <c r="AA81" i="10"/>
  <c r="W81" i="10"/>
  <c r="AS81" i="10"/>
  <c r="AL81" i="10"/>
  <c r="AH81" i="10"/>
  <c r="AP81" i="10"/>
  <c r="AL53" i="10" l="1"/>
  <c r="AL52" i="10"/>
  <c r="AR11" i="10" s="1"/>
  <c r="AK55" i="10"/>
  <c r="AG55" i="10"/>
  <c r="AA55" i="10"/>
  <c r="Y55" i="10"/>
  <c r="AB55" i="10"/>
  <c r="AE55" i="10"/>
  <c r="AC55" i="10"/>
  <c r="AD55" i="10"/>
  <c r="AH55" i="10"/>
  <c r="AI55" i="10"/>
  <c r="Z55" i="10"/>
  <c r="AF55" i="10"/>
  <c r="AJ55" i="10"/>
  <c r="W55" i="10"/>
  <c r="X55" i="10"/>
  <c r="V55" i="10"/>
  <c r="AG82" i="10"/>
  <c r="I82" i="10"/>
  <c r="AT82" i="10"/>
  <c r="Y82" i="10"/>
  <c r="AP82" i="10"/>
  <c r="T82" i="10"/>
  <c r="E82" i="10"/>
  <c r="AC82" i="10"/>
  <c r="C82" i="10"/>
  <c r="X82" i="10"/>
  <c r="F82" i="10"/>
  <c r="O82" i="10"/>
  <c r="AK82" i="10"/>
  <c r="AD82" i="10"/>
  <c r="AE82" i="10"/>
  <c r="AQ82" i="10"/>
  <c r="G82" i="10"/>
  <c r="AN82" i="10"/>
  <c r="Q82" i="10"/>
  <c r="J82" i="10"/>
  <c r="AF82" i="10"/>
  <c r="U82" i="10"/>
  <c r="H82" i="10"/>
  <c r="Z82" i="10"/>
  <c r="AM82" i="10"/>
  <c r="V82" i="10"/>
  <c r="AH82" i="10"/>
  <c r="AL82" i="10"/>
  <c r="W82" i="10"/>
  <c r="AO82" i="10"/>
  <c r="AR82" i="10"/>
  <c r="AS82" i="10"/>
  <c r="S82" i="10"/>
  <c r="AJ82" i="10"/>
  <c r="AA82" i="10"/>
  <c r="M82" i="10"/>
  <c r="D82" i="10"/>
  <c r="L82" i="10"/>
  <c r="AB82" i="10"/>
  <c r="K82" i="10"/>
  <c r="N82" i="10"/>
  <c r="AI82" i="10"/>
  <c r="R82" i="10"/>
  <c r="AU82" i="10"/>
  <c r="P82" i="10"/>
  <c r="B82" i="10"/>
  <c r="AT46" i="10"/>
  <c r="AT30" i="10"/>
  <c r="AP50" i="10"/>
  <c r="AP10" i="10"/>
  <c r="AP12" i="10"/>
  <c r="AP42" i="10"/>
  <c r="AP36" i="10"/>
  <c r="AP19" i="10"/>
  <c r="AP6" i="10"/>
  <c r="AR30" i="10"/>
  <c r="AP34" i="10"/>
  <c r="AP33" i="10"/>
  <c r="AR10" i="10"/>
  <c r="AR51" i="10"/>
  <c r="AT35" i="10"/>
  <c r="AP48" i="10"/>
  <c r="AP40" i="10"/>
  <c r="AP23" i="10"/>
  <c r="AP24" i="10"/>
  <c r="AP8" i="10"/>
  <c r="AP37" i="10"/>
  <c r="AP46" i="10"/>
  <c r="AP38" i="10"/>
  <c r="AP13" i="10"/>
  <c r="AP27" i="10"/>
  <c r="AT38" i="10"/>
  <c r="AR40" i="10"/>
  <c r="AT13" i="10"/>
  <c r="AP18" i="10"/>
  <c r="AP43" i="10"/>
  <c r="AP28" i="10"/>
  <c r="AP20" i="10"/>
  <c r="AP44" i="10"/>
  <c r="AR46" i="10"/>
  <c r="AP9" i="10"/>
  <c r="AP31" i="10"/>
  <c r="AP15" i="10"/>
  <c r="AT51" i="10"/>
  <c r="AR38" i="10"/>
  <c r="AT40" i="10"/>
  <c r="AR13" i="10"/>
  <c r="AP49" i="10"/>
  <c r="AP41" i="10"/>
  <c r="AP26" i="10"/>
  <c r="AP35" i="10"/>
  <c r="AP25" i="10"/>
  <c r="AT10" i="10"/>
  <c r="AR26" i="10"/>
  <c r="AR8" i="10"/>
  <c r="AP11" i="10"/>
  <c r="AP47" i="10"/>
  <c r="AP39" i="10"/>
  <c r="AP32" i="10"/>
  <c r="AP16" i="10"/>
  <c r="AP7" i="10"/>
  <c r="AP17" i="10"/>
  <c r="AR35" i="10"/>
  <c r="AT42" i="10"/>
  <c r="AR42" i="10"/>
  <c r="AT26" i="10"/>
  <c r="AT8" i="10"/>
  <c r="AP45" i="10"/>
  <c r="AP21" i="10"/>
  <c r="AP29" i="10"/>
  <c r="AP51" i="10"/>
  <c r="AP22" i="10"/>
  <c r="AP30" i="10"/>
  <c r="AP14" i="10"/>
  <c r="AR25" i="10"/>
  <c r="AT37" i="10"/>
  <c r="AT21" i="10"/>
  <c r="AR16" i="10"/>
  <c r="AR9" i="10"/>
  <c r="AR7" i="10"/>
  <c r="AR49" i="10"/>
  <c r="AR43" i="10"/>
  <c r="AT25" i="10"/>
  <c r="AR37" i="10"/>
  <c r="AR19" i="10"/>
  <c r="AT39" i="10"/>
  <c r="AT33" i="10"/>
  <c r="AR21" i="10"/>
  <c r="AT16" i="10"/>
  <c r="AT9" i="10"/>
  <c r="AT7" i="10"/>
  <c r="AT43" i="10"/>
  <c r="AT19" i="10"/>
  <c r="AR27" i="10"/>
  <c r="AT34" i="10"/>
  <c r="AR32" i="10"/>
  <c r="AR24" i="10"/>
  <c r="AR36" i="10"/>
  <c r="AR6" i="10"/>
  <c r="AR39" i="10"/>
  <c r="AT49" i="10"/>
  <c r="AR50" i="10"/>
  <c r="AR17" i="10"/>
  <c r="AT29" i="10"/>
  <c r="AR15" i="10"/>
  <c r="AT50" i="10"/>
  <c r="AT27" i="10"/>
  <c r="AR12" i="10"/>
  <c r="AT48" i="10"/>
  <c r="AT17" i="10"/>
  <c r="AR34" i="10"/>
  <c r="AR29" i="10"/>
  <c r="AT32" i="10"/>
  <c r="AT24" i="10"/>
  <c r="AT15" i="10"/>
  <c r="AT36" i="10"/>
  <c r="AT6" i="10"/>
  <c r="AR33" i="10"/>
  <c r="AT12" i="10"/>
  <c r="AT18" i="10"/>
  <c r="AT45" i="10"/>
  <c r="AT44" i="10"/>
  <c r="AR47" i="10"/>
  <c r="AT22" i="10"/>
  <c r="AR41" i="10"/>
  <c r="AR23" i="10"/>
  <c r="AR31" i="10"/>
  <c r="AR28" i="10"/>
  <c r="AT14" i="10"/>
  <c r="AR20" i="10"/>
  <c r="AT11" i="10"/>
  <c r="AR48" i="10"/>
  <c r="AR18" i="10"/>
  <c r="AR45" i="10"/>
  <c r="AR44" i="10"/>
  <c r="AT47" i="10"/>
  <c r="AR22" i="10"/>
  <c r="AT41" i="10"/>
  <c r="AT23" i="10"/>
  <c r="AT31" i="10"/>
  <c r="AT28" i="10"/>
  <c r="AR14" i="10"/>
  <c r="AT20" i="10"/>
  <c r="AM11" i="10"/>
  <c r="AV81" i="10"/>
  <c r="AM35" i="10"/>
  <c r="AM14" i="10"/>
  <c r="AM26" i="10"/>
  <c r="AM8" i="10"/>
  <c r="AM33" i="10"/>
  <c r="AM18" i="10"/>
  <c r="AM32" i="10"/>
  <c r="AM16" i="10"/>
  <c r="AM29" i="10"/>
  <c r="AM31" i="10"/>
  <c r="AM24" i="10"/>
  <c r="AM37" i="10"/>
  <c r="AM38" i="10"/>
  <c r="AM43" i="10"/>
  <c r="AM12" i="10"/>
  <c r="AM27" i="10"/>
  <c r="AM9" i="10"/>
  <c r="AM15" i="10"/>
  <c r="AM13" i="10"/>
  <c r="AM40" i="10"/>
  <c r="AM39" i="10"/>
  <c r="AM30" i="10"/>
  <c r="AM19" i="10"/>
  <c r="AM42" i="10"/>
  <c r="AM20" i="10"/>
  <c r="AM21" i="10"/>
  <c r="AM22" i="10"/>
  <c r="AM49" i="10"/>
  <c r="AM45" i="10"/>
  <c r="AM48" i="10"/>
  <c r="AM34" i="10"/>
  <c r="AM28" i="10"/>
  <c r="AM6" i="10"/>
  <c r="AM7" i="10"/>
  <c r="AM46" i="10"/>
  <c r="AM36" i="10"/>
  <c r="AM50" i="10"/>
  <c r="AM17" i="10"/>
  <c r="AM44" i="10"/>
  <c r="AM25" i="10"/>
  <c r="AM10" i="10"/>
  <c r="AM51" i="10"/>
  <c r="AM23" i="10"/>
  <c r="AM47" i="10"/>
  <c r="AM41" i="10"/>
  <c r="B93" i="10" a="1"/>
  <c r="AO95" i="10" s="1"/>
  <c r="V8" i="17" a="1"/>
  <c r="AL55" i="10" l="1"/>
  <c r="AP53" i="10"/>
  <c r="AT53" i="10"/>
  <c r="AR53" i="10"/>
  <c r="B72" i="10" a="1"/>
  <c r="AM52" i="10"/>
  <c r="AM53" i="10"/>
  <c r="H95" i="10"/>
  <c r="T95" i="10"/>
  <c r="W95" i="10"/>
  <c r="AC95" i="10"/>
  <c r="M95" i="10"/>
  <c r="AG95" i="10"/>
  <c r="AT95" i="10"/>
  <c r="AR95" i="10"/>
  <c r="J95" i="10"/>
  <c r="F95" i="10"/>
  <c r="D95" i="10"/>
  <c r="I95" i="10"/>
  <c r="U95" i="10"/>
  <c r="B93" i="10"/>
  <c r="B95" i="10" s="1"/>
  <c r="AI95" i="10"/>
  <c r="AJ95" i="10"/>
  <c r="S95" i="10"/>
  <c r="AL95" i="10"/>
  <c r="Z95" i="10"/>
  <c r="E95" i="10"/>
  <c r="Y95" i="10"/>
  <c r="AB95" i="10"/>
  <c r="O95" i="10"/>
  <c r="AM95" i="10"/>
  <c r="N95" i="10"/>
  <c r="AS95" i="10"/>
  <c r="AP95" i="10"/>
  <c r="AU95" i="10"/>
  <c r="K95" i="10"/>
  <c r="AF95" i="10"/>
  <c r="AQ95" i="10"/>
  <c r="AH95" i="10"/>
  <c r="P95" i="10"/>
  <c r="R95" i="10"/>
  <c r="AN95" i="10"/>
  <c r="G95" i="10"/>
  <c r="V95" i="10"/>
  <c r="Q95" i="10"/>
  <c r="C95" i="10"/>
  <c r="L95" i="10"/>
  <c r="X95" i="10"/>
  <c r="AA95" i="10"/>
  <c r="AE95" i="10"/>
  <c r="AD95" i="10"/>
  <c r="AK95" i="10"/>
  <c r="BA4" i="17"/>
  <c r="AE4" i="17"/>
  <c r="AP4" i="17"/>
  <c r="BM4" i="17"/>
  <c r="AJ4" i="17"/>
  <c r="BJ4" i="17"/>
  <c r="AV4" i="17"/>
  <c r="AL4" i="17"/>
  <c r="BB4" i="17"/>
  <c r="AM4" i="17"/>
  <c r="AS4" i="17"/>
  <c r="BN4" i="17"/>
  <c r="AG4" i="17"/>
  <c r="BD4" i="17"/>
  <c r="AA4" i="17"/>
  <c r="AZ4" i="17"/>
  <c r="AX4" i="17"/>
  <c r="AD4" i="17"/>
  <c r="AK4" i="17"/>
  <c r="BE4" i="17"/>
  <c r="X4" i="17"/>
  <c r="AU4" i="17"/>
  <c r="BK4" i="17"/>
  <c r="AQ4" i="17"/>
  <c r="AH4" i="17"/>
  <c r="AO4" i="17"/>
  <c r="AC4" i="17"/>
  <c r="BO4" i="17"/>
  <c r="AB4" i="17"/>
  <c r="AR4" i="17"/>
  <c r="Y4" i="17"/>
  <c r="BF4" i="17"/>
  <c r="AW4" i="17"/>
  <c r="BH4" i="17"/>
  <c r="W4" i="17"/>
  <c r="BC4" i="17"/>
  <c r="Z4" i="17"/>
  <c r="BI4" i="17"/>
  <c r="AN4" i="17"/>
  <c r="AY4" i="17"/>
  <c r="V8" i="17"/>
  <c r="V4" i="17" s="1"/>
  <c r="AT4" i="17"/>
  <c r="BG4" i="17"/>
  <c r="AF4" i="17"/>
  <c r="BL4" i="17"/>
  <c r="AI4" i="17"/>
  <c r="AS48" i="10" l="1"/>
  <c r="AS29" i="10"/>
  <c r="AS37" i="10"/>
  <c r="AS43" i="10"/>
  <c r="AS41" i="10"/>
  <c r="AS14" i="10"/>
  <c r="AS44" i="10"/>
  <c r="AS49" i="10"/>
  <c r="AS23" i="10"/>
  <c r="AS50" i="10"/>
  <c r="AS46" i="10"/>
  <c r="AS40" i="10"/>
  <c r="AS15" i="10"/>
  <c r="AS21" i="10"/>
  <c r="AS22" i="10"/>
  <c r="AS38" i="10"/>
  <c r="AS42" i="10"/>
  <c r="AS33" i="10"/>
  <c r="AS20" i="10"/>
  <c r="AS24" i="10"/>
  <c r="AS39" i="10"/>
  <c r="AS16" i="10"/>
  <c r="AS45" i="10"/>
  <c r="AS11" i="10"/>
  <c r="AS26" i="10"/>
  <c r="AS12" i="10"/>
  <c r="AS36" i="10"/>
  <c r="AS9" i="10"/>
  <c r="AS17" i="10"/>
  <c r="AS31" i="10"/>
  <c r="AS47" i="10"/>
  <c r="AS30" i="10"/>
  <c r="AS13" i="10"/>
  <c r="AS10" i="10"/>
  <c r="AS34" i="10"/>
  <c r="AS32" i="10"/>
  <c r="AS7" i="10"/>
  <c r="AS51" i="10"/>
  <c r="AS35" i="10"/>
  <c r="AS8" i="10"/>
  <c r="AS6" i="10"/>
  <c r="AS27" i="10"/>
  <c r="AS19" i="10"/>
  <c r="AS28" i="10"/>
  <c r="AS18" i="10"/>
  <c r="AS25" i="10"/>
  <c r="AU15" i="10"/>
  <c r="AU29" i="10"/>
  <c r="AU23" i="10"/>
  <c r="AU22" i="10"/>
  <c r="AU32" i="10"/>
  <c r="AU46" i="10"/>
  <c r="AU9" i="10"/>
  <c r="AU17" i="10"/>
  <c r="AU12" i="10"/>
  <c r="AU51" i="10"/>
  <c r="AU39" i="10"/>
  <c r="AU16" i="10"/>
  <c r="AU21" i="10"/>
  <c r="AU14" i="10"/>
  <c r="AU7" i="10"/>
  <c r="AU42" i="10"/>
  <c r="AU10" i="10"/>
  <c r="AU34" i="10"/>
  <c r="AU8" i="10"/>
  <c r="AU28" i="10"/>
  <c r="AU26" i="10"/>
  <c r="AU27" i="10"/>
  <c r="AU19" i="10"/>
  <c r="AU48" i="10"/>
  <c r="AU31" i="10"/>
  <c r="AU45" i="10"/>
  <c r="AU49" i="10"/>
  <c r="AU37" i="10"/>
  <c r="AU38" i="10"/>
  <c r="AU13" i="10"/>
  <c r="AU6" i="10"/>
  <c r="AU11" i="10"/>
  <c r="AU20" i="10"/>
  <c r="AU35" i="10"/>
  <c r="AU50" i="10"/>
  <c r="AU47" i="10"/>
  <c r="AU30" i="10"/>
  <c r="AU41" i="10"/>
  <c r="AU33" i="10"/>
  <c r="AU24" i="10"/>
  <c r="AU18" i="10"/>
  <c r="AU25" i="10"/>
  <c r="AU40" i="10"/>
  <c r="AU44" i="10"/>
  <c r="AU43" i="10"/>
  <c r="AU36" i="10"/>
  <c r="AQ31" i="10"/>
  <c r="AQ46" i="10"/>
  <c r="AQ10" i="10"/>
  <c r="AQ35" i="10"/>
  <c r="AQ45" i="10"/>
  <c r="AQ28" i="10"/>
  <c r="AQ27" i="10"/>
  <c r="AQ37" i="10"/>
  <c r="AQ38" i="10"/>
  <c r="AQ13" i="10"/>
  <c r="AQ12" i="10"/>
  <c r="AQ36" i="10"/>
  <c r="AQ51" i="10"/>
  <c r="AQ25" i="10"/>
  <c r="AQ18" i="10"/>
  <c r="AQ40" i="10"/>
  <c r="AQ21" i="10"/>
  <c r="AQ22" i="10"/>
  <c r="AQ14" i="10"/>
  <c r="AQ19" i="10"/>
  <c r="AQ30" i="10"/>
  <c r="AQ9" i="10"/>
  <c r="AQ17" i="10"/>
  <c r="AQ41" i="10"/>
  <c r="AQ43" i="10"/>
  <c r="AQ24" i="10"/>
  <c r="AQ34" i="10"/>
  <c r="AQ23" i="10"/>
  <c r="AQ6" i="10"/>
  <c r="AQ39" i="10"/>
  <c r="AQ16" i="10"/>
  <c r="AQ20" i="10"/>
  <c r="AQ15" i="10"/>
  <c r="AQ8" i="10"/>
  <c r="AQ50" i="10"/>
  <c r="AQ11" i="10"/>
  <c r="AQ26" i="10"/>
  <c r="AQ29" i="10"/>
  <c r="AQ44" i="10"/>
  <c r="AQ42" i="10"/>
  <c r="AQ49" i="10"/>
  <c r="AQ32" i="10"/>
  <c r="AQ7" i="10"/>
  <c r="AQ48" i="10"/>
  <c r="AQ33" i="10"/>
  <c r="AQ47" i="10"/>
  <c r="S4" i="17" a="1"/>
  <c r="S4" i="17" s="1"/>
  <c r="P4" i="17" s="1" a="1"/>
  <c r="P4" i="17" s="1"/>
  <c r="M4" i="17" s="1"/>
  <c r="B72" i="10"/>
  <c r="AV95" i="10"/>
  <c r="AW95" i="10"/>
  <c r="AU52" i="10" l="1"/>
  <c r="AQ52" i="10"/>
  <c r="AS52" i="10"/>
  <c r="AV72" i="10"/>
  <c r="B83" i="10" l="1"/>
  <c r="H83" i="10"/>
  <c r="AE83" i="10"/>
  <c r="O83" i="10"/>
  <c r="G83" i="10"/>
  <c r="J83" i="10"/>
  <c r="AM83" i="10"/>
  <c r="R83" i="10"/>
  <c r="E83" i="10"/>
  <c r="Z83" i="10"/>
  <c r="V83" i="10"/>
  <c r="AJ83" i="10"/>
  <c r="AR83" i="10"/>
  <c r="C83" i="10"/>
  <c r="AN83" i="10"/>
  <c r="X83" i="10"/>
  <c r="P83" i="10"/>
  <c r="F83" i="10"/>
  <c r="N83" i="10"/>
  <c r="AP83" i="10"/>
  <c r="AD83" i="10"/>
  <c r="AL83" i="10"/>
  <c r="W83" i="10"/>
  <c r="K83" i="10"/>
  <c r="D83" i="10"/>
  <c r="AU83" i="10"/>
  <c r="AH83" i="10"/>
  <c r="AC83" i="10"/>
  <c r="AF83" i="10"/>
  <c r="S83" i="10"/>
  <c r="L83" i="10"/>
  <c r="M83" i="10"/>
  <c r="I83" i="10"/>
  <c r="AB83" i="10"/>
  <c r="AG83" i="10"/>
  <c r="AS83" i="10"/>
  <c r="AA83" i="10"/>
  <c r="T83" i="10"/>
  <c r="U83" i="10"/>
  <c r="Q83" i="10"/>
  <c r="Y83" i="10"/>
  <c r="AK83" i="10"/>
  <c r="AT83" i="10"/>
  <c r="AI83" i="10"/>
  <c r="AO83" i="10"/>
  <c r="AQ83" i="10"/>
  <c r="D84" i="10" l="1"/>
  <c r="Y84" i="10"/>
  <c r="P84" i="10"/>
  <c r="I84" i="10"/>
  <c r="E84" i="10"/>
  <c r="K84" i="10"/>
  <c r="U84" i="10"/>
  <c r="L84" i="10"/>
  <c r="W84" i="10"/>
  <c r="AN84" i="10"/>
  <c r="AM84" i="10"/>
  <c r="Q84" i="10"/>
  <c r="AQ84" i="10"/>
  <c r="T84" i="10"/>
  <c r="S84" i="10"/>
  <c r="AL84" i="10"/>
  <c r="C84" i="10"/>
  <c r="J84" i="10"/>
  <c r="X84" i="10"/>
  <c r="AA84" i="10"/>
  <c r="AF84" i="10"/>
  <c r="AD84" i="10"/>
  <c r="AR84" i="10"/>
  <c r="G84" i="10"/>
  <c r="R84" i="10"/>
  <c r="AI84" i="10"/>
  <c r="AS84" i="10"/>
  <c r="AC84" i="10"/>
  <c r="AP84" i="10"/>
  <c r="AJ84" i="10"/>
  <c r="O84" i="10"/>
  <c r="B84" i="10"/>
  <c r="M84" i="10"/>
  <c r="AO84" i="10"/>
  <c r="AT84" i="10"/>
  <c r="AG84" i="10"/>
  <c r="AH84" i="10"/>
  <c r="N84" i="10"/>
  <c r="V84" i="10"/>
  <c r="AE84" i="10"/>
  <c r="AK84" i="10"/>
  <c r="AB84" i="10"/>
  <c r="AU84" i="10"/>
  <c r="F84" i="10"/>
  <c r="Z84" i="10"/>
  <c r="H84" i="10"/>
  <c r="AV8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C74ED4-9BC2-4B8E-AAD4-ACA05C5C3B40}" keepAlive="1" name="Запрос — snapshot20250225215948" description="Соединение с запросом &quot;snapshot20250225215948&quot; в книге." type="5" refreshedVersion="8" saveData="1">
    <dbPr connection="Provider=Microsoft.Mashup.OleDb.1;Data Source=$Workbook$;Location=snapshot20250225215948;Extended Properties=&quot;&quot;" command="SELECT * FROM [snapshot20250225215948]"/>
  </connection>
  <connection id="2" xr16:uid="{27AFDDB1-AA53-45BB-84CA-76ED305A2D59}" keepAlive="1" name="Запрос — snapshot20250225215948 (10)" description="Соединение с запросом &quot;snapshot20250225215948 (10)&quot; в книге." type="5" refreshedVersion="8" saveData="1">
    <dbPr connection="Provider=Microsoft.Mashup.OleDb.1;Data Source=$Workbook$;Location=&quot;snapshot20250225215948 (10)&quot;;Extended Properties=&quot;&quot;" command="SELECT * FROM [snapshot20250225215948 (10)]"/>
  </connection>
  <connection id="3" xr16:uid="{8F418B85-FE69-49C1-A247-49A6512171DF}" keepAlive="1" name="Запрос — snapshot20250225215948 (100)" description="Соединение с запросом &quot;snapshot20250225215948 (100)&quot; в книге." type="5" refreshedVersion="8" saveData="1">
    <dbPr connection="Provider=Microsoft.Mashup.OleDb.1;Data Source=$Workbook$;Location=&quot;snapshot20250225215948 (100)&quot;;Extended Properties=&quot;&quot;" command="SELECT * FROM [snapshot20250225215948 (100)]"/>
  </connection>
  <connection id="4" xr16:uid="{53CEBF14-AA3A-4662-9E75-E9B1B3099FD1}" keepAlive="1" name="Запрос — snapshot20250225215948 (101)" description="Соединение с запросом &quot;snapshot20250225215948 (101)&quot; в книге." type="5" refreshedVersion="8" saveData="1">
    <dbPr connection="Provider=Microsoft.Mashup.OleDb.1;Data Source=$Workbook$;Location=&quot;snapshot20250225215948 (101)&quot;;Extended Properties=&quot;&quot;" command="SELECT * FROM [snapshot20250225215948 (101)]"/>
  </connection>
  <connection id="5" xr16:uid="{C64BAA4B-C8DA-4FE6-B60D-402C5996D44C}" keepAlive="1" name="Запрос — snapshot20250225215948 (102)" description="Соединение с запросом &quot;snapshot20250225215948 (102)&quot; в книге." type="5" refreshedVersion="8" saveData="1">
    <dbPr connection="Provider=Microsoft.Mashup.OleDb.1;Data Source=$Workbook$;Location=&quot;snapshot20250225215948 (102)&quot;;Extended Properties=&quot;&quot;" command="SELECT * FROM [snapshot20250225215948 (102)]"/>
  </connection>
  <connection id="6" xr16:uid="{7E48CF45-FC78-4E3F-9391-46B2D25F067C}" keepAlive="1" name="Запрос — snapshot20250225215948 (103)" description="Соединение с запросом &quot;snapshot20250225215948 (103)&quot; в книге." type="5" refreshedVersion="8" saveData="1">
    <dbPr connection="Provider=Microsoft.Mashup.OleDb.1;Data Source=$Workbook$;Location=&quot;snapshot20250225215948 (103)&quot;;Extended Properties=&quot;&quot;" command="SELECT * FROM [snapshot20250225215948 (103)]"/>
  </connection>
  <connection id="7" xr16:uid="{92C4CFEF-609C-4EAB-A198-3AE7C512B089}" keepAlive="1" name="Запрос — snapshot20250225215948 (104)" description="Соединение с запросом &quot;snapshot20250225215948 (104)&quot; в книге." type="5" refreshedVersion="8" background="1" saveData="1">
    <dbPr connection="Provider=Microsoft.Mashup.OleDb.1;Data Source=$Workbook$;Location=&quot;snapshot20250225215948 (104)&quot;;Extended Properties=&quot;&quot;" command="SELECT * FROM [snapshot20250225215948 (104)]"/>
  </connection>
  <connection id="8" xr16:uid="{452EF0E2-16E5-4B0C-8427-BAA81AB7EBD4}" keepAlive="1" name="Запрос — snapshot20250225215948 (105)" description="Соединение с запросом &quot;snapshot20250225215948 (105)&quot; в книге." type="5" refreshedVersion="8" background="1" saveData="1">
    <dbPr connection="Provider=Microsoft.Mashup.OleDb.1;Data Source=$Workbook$;Location=&quot;snapshot20250225215948 (105)&quot;;Extended Properties=&quot;&quot;" command="SELECT * FROM [snapshot20250225215948 (105)]"/>
  </connection>
  <connection id="9" xr16:uid="{7B64E16B-66AB-4AE2-A742-2A100899B067}" keepAlive="1" name="Запрос — snapshot20250225215948 (11)" description="Соединение с запросом &quot;snapshot20250225215948 (11)&quot; в книге." type="5" refreshedVersion="8" saveData="1">
    <dbPr connection="Provider=Microsoft.Mashup.OleDb.1;Data Source=$Workbook$;Location=&quot;snapshot20250225215948 (11)&quot;;Extended Properties=&quot;&quot;" command="SELECT * FROM [snapshot20250225215948 (11)]"/>
  </connection>
  <connection id="10" xr16:uid="{8B0EE43D-41E9-481F-B895-3E0A75394A1E}" keepAlive="1" name="Запрос — snapshot20250225215948 (12)" description="Соединение с запросом &quot;snapshot20250225215948 (12)&quot; в книге." type="5" refreshedVersion="8" background="1" saveData="1">
    <dbPr connection="Provider=Microsoft.Mashup.OleDb.1;Data Source=$Workbook$;Location=&quot;snapshot20250225215948 (12)&quot;;Extended Properties=&quot;&quot;" command="SELECT * FROM [snapshot20250225215948 (12)]"/>
  </connection>
  <connection id="11" xr16:uid="{F244F13E-1A4D-4675-A524-C4D0FCED4423}" keepAlive="1" name="Запрос — snapshot20250225215948 (122)" description="Соединение с запросом &quot;snapshot20250225215948 (122)&quot; в книге." type="5" refreshedVersion="8" background="1" saveData="1">
    <dbPr connection="Provider=Microsoft.Mashup.OleDb.1;Data Source=$Workbook$;Location=&quot;snapshot20250225215948 (122)&quot;;Extended Properties=&quot;&quot;" command="SELECT * FROM [snapshot20250225215948 (122)]"/>
  </connection>
  <connection id="12" xr16:uid="{1BF06C52-3835-4ACC-82AA-D28B5D729B59}" keepAlive="1" name="Запрос — snapshot20250225215948 (123)" description="Соединение с запросом &quot;snapshot20250225215948 (123)&quot; в книге." type="5" refreshedVersion="8" background="1" saveData="1">
    <dbPr connection="Provider=Microsoft.Mashup.OleDb.1;Data Source=$Workbook$;Location=&quot;snapshot20250225215948 (123)&quot;;Extended Properties=&quot;&quot;" command="SELECT * FROM [snapshot20250225215948 (123)]"/>
  </connection>
  <connection id="13" xr16:uid="{D089D0C1-AD6F-4376-9EDC-32A25734882D}" keepAlive="1" name="Запрос — snapshot20250225215948 (124)" description="Соединение с запросом &quot;snapshot20250225215948 (124)&quot; в книге." type="5" refreshedVersion="8" background="1" saveData="1">
    <dbPr connection="Provider=Microsoft.Mashup.OleDb.1;Data Source=$Workbook$;Location=&quot;snapshot20250225215948 (124)&quot;;Extended Properties=&quot;&quot;" command="SELECT * FROM [snapshot20250225215948 (124)]"/>
  </connection>
  <connection id="14" xr16:uid="{C2D56E9A-F241-4758-9CDD-198ABC48FA68}" keepAlive="1" name="Запрос — snapshot20250225215948 (125)" description="Соединение с запросом &quot;snapshot20250225215948 (125)&quot; в книге." type="5" refreshedVersion="8" background="1" saveData="1">
    <dbPr connection="Provider=Microsoft.Mashup.OleDb.1;Data Source=$Workbook$;Location=&quot;snapshot20250225215948 (125)&quot;;Extended Properties=&quot;&quot;" command="SELECT * FROM [snapshot20250225215948 (125)]"/>
  </connection>
  <connection id="15" xr16:uid="{1B569C5F-459C-42C8-A03D-D5F4B0168AA4}" keepAlive="1" name="Запрос — snapshot20250225215948 (126)" description="Соединение с запросом &quot;snapshot20250225215948 (126)&quot; в книге." type="5" refreshedVersion="8" background="1" saveData="1">
    <dbPr connection="Provider=Microsoft.Mashup.OleDb.1;Data Source=$Workbook$;Location=&quot;snapshot20250225215948 (126)&quot;;Extended Properties=&quot;&quot;" command="SELECT * FROM [snapshot20250225215948 (126)]"/>
  </connection>
  <connection id="16" xr16:uid="{99AE7E55-85B9-4DBB-9A8E-71A188417355}" keepAlive="1" name="Запрос — snapshot20250225215948 (127)" description="Соединение с запросом &quot;snapshot20250225215948 (127)&quot; в книге." type="5" refreshedVersion="8" background="1" saveData="1">
    <dbPr connection="Provider=Microsoft.Mashup.OleDb.1;Data Source=$Workbook$;Location=&quot;snapshot20250225215948 (127)&quot;;Extended Properties=&quot;&quot;" command="SELECT * FROM [snapshot20250225215948 (127)]"/>
  </connection>
  <connection id="17" xr16:uid="{56CE25EE-16E9-44F6-AC29-6800326C8B83}" keepAlive="1" name="Запрос — snapshot20250225215948 (128)" description="Соединение с запросом &quot;snapshot20250225215948 (128)&quot; в книге." type="5" refreshedVersion="8" background="1" saveData="1">
    <dbPr connection="Provider=Microsoft.Mashup.OleDb.1;Data Source=$Workbook$;Location=&quot;snapshot20250225215948 (128)&quot;;Extended Properties=&quot;&quot;" command="SELECT * FROM [snapshot20250225215948 (128)]"/>
  </connection>
  <connection id="18" xr16:uid="{3C939E71-5B5E-4F60-9C9D-E6338D6A0BFF}" keepAlive="1" name="Запрос — snapshot20250225215948 (129)" description="Соединение с запросом &quot;snapshot20250225215948 (129)&quot; в книге." type="5" refreshedVersion="8" background="1" saveData="1">
    <dbPr connection="Provider=Microsoft.Mashup.OleDb.1;Data Source=$Workbook$;Location=&quot;snapshot20250225215948 (129)&quot;;Extended Properties=&quot;&quot;" command="SELECT * FROM [snapshot20250225215948 (129)]"/>
  </connection>
  <connection id="19" xr16:uid="{0875DC04-0F73-4282-9AB3-EAC57F275093}" keepAlive="1" name="Запрос — snapshot20250225215948 (13)" description="Соединение с запросом &quot;snapshot20250225215948 (13)&quot; в книге." type="5" refreshedVersion="8" background="1" saveData="1">
    <dbPr connection="Provider=Microsoft.Mashup.OleDb.1;Data Source=$Workbook$;Location=&quot;snapshot20250225215948 (13)&quot;;Extended Properties=&quot;&quot;" command="SELECT * FROM [snapshot20250225215948 (13)]"/>
  </connection>
  <connection id="20" xr16:uid="{737F32B7-186D-467A-9A4A-D863ABA758F6}" keepAlive="1" name="Запрос — snapshot20250225215948 (130)" description="Соединение с запросом &quot;snapshot20250225215948 (130)&quot; в книге." type="5" refreshedVersion="8" background="1" saveData="1">
    <dbPr connection="Provider=Microsoft.Mashup.OleDb.1;Data Source=$Workbook$;Location=&quot;snapshot20250225215948 (130)&quot;;Extended Properties=&quot;&quot;" command="SELECT * FROM [snapshot20250225215948 (130)]"/>
  </connection>
  <connection id="21" xr16:uid="{039DF074-0496-4257-99D4-49E70835DF1D}" keepAlive="1" name="Запрос — snapshot20250225215948 (131)" description="Соединение с запросом &quot;snapshot20250225215948 (131)&quot; в книге." type="5" refreshedVersion="8" background="1" saveData="1">
    <dbPr connection="Provider=Microsoft.Mashup.OleDb.1;Data Source=$Workbook$;Location=&quot;snapshot20250225215948 (131)&quot;;Extended Properties=&quot;&quot;" command="SELECT * FROM [snapshot20250225215948 (131)]"/>
  </connection>
  <connection id="22" xr16:uid="{19607364-2CA5-4A8F-A122-332086FAA6E8}" keepAlive="1" name="Запрос — snapshot20250225215948 (132)" description="Соединение с запросом &quot;snapshot20250225215948 (132)&quot; в книге." type="5" refreshedVersion="8" background="1" saveData="1">
    <dbPr connection="Provider=Microsoft.Mashup.OleDb.1;Data Source=$Workbook$;Location=&quot;snapshot20250225215948 (132)&quot;;Extended Properties=&quot;&quot;" command="SELECT * FROM [snapshot20250225215948 (132)]"/>
  </connection>
  <connection id="23" xr16:uid="{6CCEB7FA-1883-4467-80B6-956311389CA4}" keepAlive="1" name="Запрос — snapshot20250225215948 (133)" description="Соединение с запросом &quot;snapshot20250225215948 (133)&quot; в книге." type="5" refreshedVersion="8" background="1" saveData="1">
    <dbPr connection="Provider=Microsoft.Mashup.OleDb.1;Data Source=$Workbook$;Location=&quot;snapshot20250225215948 (133)&quot;;Extended Properties=&quot;&quot;" command="SELECT * FROM [snapshot20250225215948 (133)]"/>
  </connection>
  <connection id="24" xr16:uid="{4C175007-E60F-4810-AB9E-F7681E64CEE2}" keepAlive="1" name="Запрос — snapshot20250225215948 (134)" description="Соединение с запросом &quot;snapshot20250225215948 (134)&quot; в книге." type="5" refreshedVersion="8" background="1" saveData="1">
    <dbPr connection="Provider=Microsoft.Mashup.OleDb.1;Data Source=$Workbook$;Location=&quot;snapshot20250225215948 (134)&quot;;Extended Properties=&quot;&quot;" command="SELECT * FROM [snapshot20250225215948 (134)]"/>
  </connection>
  <connection id="25" xr16:uid="{76BD1FF6-0343-4009-A019-9398516F8FF4}" keepAlive="1" name="Запрос — snapshot20250225215948 (135)" description="Соединение с запросом &quot;snapshot20250225215948 (135)&quot; в книге." type="5" refreshedVersion="8" background="1" saveData="1">
    <dbPr connection="Provider=Microsoft.Mashup.OleDb.1;Data Source=$Workbook$;Location=&quot;snapshot20250225215948 (135)&quot;;Extended Properties=&quot;&quot;" command="SELECT * FROM [snapshot20250225215948 (135)]"/>
  </connection>
  <connection id="26" xr16:uid="{F2355D6B-8F49-4ACB-85BE-CBE6D1286A7D}" keepAlive="1" name="Запрос — snapshot20250225215948 (136)" description="Соединение с запросом &quot;snapshot20250225215948 (136)&quot; в книге." type="5" refreshedVersion="8" background="1" saveData="1">
    <dbPr connection="Provider=Microsoft.Mashup.OleDb.1;Data Source=$Workbook$;Location=&quot;snapshot20250225215948 (136)&quot;;Extended Properties=&quot;&quot;" command="SELECT * FROM [snapshot20250225215948 (136)]"/>
  </connection>
  <connection id="27" xr16:uid="{B10108AF-B537-4827-8AF4-2C73BCFDA6BD}" keepAlive="1" name="Запрос — snapshot20250225215948 (137)" description="Соединение с запросом &quot;snapshot20250225215948 (137)&quot; в книге." type="5" refreshedVersion="8" background="1" saveData="1">
    <dbPr connection="Provider=Microsoft.Mashup.OleDb.1;Data Source=$Workbook$;Location=&quot;snapshot20250225215948 (137)&quot;;Extended Properties=&quot;&quot;" command="SELECT * FROM [snapshot20250225215948 (137)]"/>
  </connection>
  <connection id="28" xr16:uid="{E5AA678F-1409-4699-AE42-226CE83738B1}" keepAlive="1" name="Запрос — snapshot20250225215948 (138)" description="Соединение с запросом &quot;snapshot20250225215948 (138)&quot; в книге." type="5" refreshedVersion="8" background="1" saveData="1">
    <dbPr connection="Provider=Microsoft.Mashup.OleDb.1;Data Source=$Workbook$;Location=&quot;snapshot20250225215948 (138)&quot;;Extended Properties=&quot;&quot;" command="SELECT * FROM [snapshot20250225215948 (138)]"/>
  </connection>
  <connection id="29" xr16:uid="{183CA704-D428-44E0-9872-387149B6E404}" keepAlive="1" name="Запрос — snapshot20250225215948 (139)" description="Соединение с запросом &quot;snapshot20250225215948 (139)&quot; в книге." type="5" refreshedVersion="8" background="1" saveData="1">
    <dbPr connection="Provider=Microsoft.Mashup.OleDb.1;Data Source=$Workbook$;Location=&quot;snapshot20250225215948 (139)&quot;;Extended Properties=&quot;&quot;" command="SELECT * FROM [snapshot20250225215948 (139)]"/>
  </connection>
  <connection id="30" xr16:uid="{53EBF223-BF7C-4526-B790-F284566B6C03}" keepAlive="1" name="Запрос — snapshot20250225215948 (14)" description="Соединение с запросом &quot;snapshot20250225215948 (14)&quot; в книге." type="5" refreshedVersion="8" background="1" saveData="1">
    <dbPr connection="Provider=Microsoft.Mashup.OleDb.1;Data Source=$Workbook$;Location=&quot;snapshot20250225215948 (14)&quot;;Extended Properties=&quot;&quot;" command="SELECT * FROM [snapshot20250225215948 (14)]"/>
  </connection>
  <connection id="31" xr16:uid="{7C5775CB-F87D-4F36-A5A0-2AB1441CA410}" keepAlive="1" name="Запрос — snapshot20250225215948 (15)" description="Соединение с запросом &quot;snapshot20250225215948 (15)&quot; в книге." type="5" refreshedVersion="8" background="1" saveData="1">
    <dbPr connection="Provider=Microsoft.Mashup.OleDb.1;Data Source=$Workbook$;Location=&quot;snapshot20250225215948 (15)&quot;;Extended Properties=&quot;&quot;" command="SELECT * FROM [snapshot20250225215948 (15)]"/>
  </connection>
  <connection id="32" xr16:uid="{7BA10271-51FD-4B8E-9543-7915BE6912AD}" keepAlive="1" name="Запрос — snapshot20250225215948 (16)" description="Соединение с запросом &quot;snapshot20250225215948 (16)&quot; в книге." type="5" refreshedVersion="8" background="1" saveData="1">
    <dbPr connection="Provider=Microsoft.Mashup.OleDb.1;Data Source=$Workbook$;Location=&quot;snapshot20250225215948 (16)&quot;;Extended Properties=&quot;&quot;" command="SELECT * FROM [snapshot20250225215948 (16)]"/>
  </connection>
  <connection id="33" xr16:uid="{618874F3-0616-495B-AD80-9A8EC77ABFD4}" keepAlive="1" name="Запрос — snapshot20250225215948 (17)" description="Соединение с запросом &quot;snapshot20250225215948 (17)&quot; в книге." type="5" refreshedVersion="8" background="1" saveData="1">
    <dbPr connection="Provider=Microsoft.Mashup.OleDb.1;Data Source=$Workbook$;Location=&quot;snapshot20250225215948 (17)&quot;;Extended Properties=&quot;&quot;" command="SELECT * FROM [snapshot20250225215948 (17)]"/>
  </connection>
  <connection id="34" xr16:uid="{35F9A503-6334-4CFA-9A6E-0B80B32FDD13}" keepAlive="1" name="Запрос — snapshot20250225215948 (18)" description="Соединение с запросом &quot;snapshot20250225215948 (18)&quot; в книге." type="5" refreshedVersion="8" background="1" saveData="1">
    <dbPr connection="Provider=Microsoft.Mashup.OleDb.1;Data Source=$Workbook$;Location=&quot;snapshot20250225215948 (18)&quot;;Extended Properties=&quot;&quot;" command="SELECT * FROM [snapshot20250225215948 (18)]"/>
  </connection>
  <connection id="35" xr16:uid="{82815057-64D0-4351-8DF1-58A064A48461}" keepAlive="1" name="Запрос — snapshot20250225215948 (19)" description="Соединение с запросом &quot;snapshot20250225215948 (19)&quot; в книге." type="5" refreshedVersion="8" background="1" saveData="1">
    <dbPr connection="Provider=Microsoft.Mashup.OleDb.1;Data Source=$Workbook$;Location=&quot;snapshot20250225215948 (19)&quot;;Extended Properties=&quot;&quot;" command="SELECT * FROM [snapshot20250225215948 (19)]"/>
  </connection>
  <connection id="36" xr16:uid="{92D6712F-1C6D-41B8-9B7C-94202D5392E2}" keepAlive="1" name="Запрос — snapshot20250225215948 (2)" description="Соединение с запросом &quot;snapshot20250225215948 (2)&quot; в книге." type="5" refreshedVersion="8" background="1" saveData="1">
    <dbPr connection="Provider=Microsoft.Mashup.OleDb.1;Data Source=$Workbook$;Location=&quot;snapshot20250225215948 (2)&quot;;Extended Properties=&quot;&quot;" command="SELECT * FROM [snapshot20250225215948 (2)]"/>
  </connection>
  <connection id="37" xr16:uid="{50FF1028-64FD-4FA6-8C8F-3814B706FF60}" keepAlive="1" name="Запрос — snapshot20250225215948 (20)" description="Соединение с запросом &quot;snapshot20250225215948 (20)&quot; в книге." type="5" refreshedVersion="8" background="1" saveData="1">
    <dbPr connection="Provider=Microsoft.Mashup.OleDb.1;Data Source=$Workbook$;Location=&quot;snapshot20250225215948 (20)&quot;;Extended Properties=&quot;&quot;" command="SELECT * FROM [snapshot20250225215948 (20)]"/>
  </connection>
  <connection id="38" xr16:uid="{0811FFD7-3D6B-4DCE-9F3D-89246C34AFEC}" keepAlive="1" name="Запрос — snapshot20250225215948 (21)" description="Соединение с запросом &quot;snapshot20250225215948 (21)&quot; в книге." type="5" refreshedVersion="8" background="1" saveData="1">
    <dbPr connection="Provider=Microsoft.Mashup.OleDb.1;Data Source=$Workbook$;Location=&quot;snapshot20250225215948 (21)&quot;;Extended Properties=&quot;&quot;" command="SELECT * FROM [snapshot20250225215948 (21)]"/>
  </connection>
  <connection id="39" xr16:uid="{7A487F3C-7F35-4093-B420-4E3E80930393}" keepAlive="1" name="Запрос — snapshot20250225215948 (22)" description="Соединение с запросом &quot;snapshot20250225215948 (22)&quot; в книге." type="5" refreshedVersion="8" background="1" saveData="1">
    <dbPr connection="Provider=Microsoft.Mashup.OleDb.1;Data Source=$Workbook$;Location=&quot;snapshot20250225215948 (22)&quot;;Extended Properties=&quot;&quot;" command="SELECT * FROM [snapshot20250225215948 (22)]"/>
  </connection>
  <connection id="40" xr16:uid="{2D7431E0-9E3A-4BBB-A633-43BEC1E97127}" keepAlive="1" name="Запрос — snapshot20250225215948 (23)" description="Соединение с запросом &quot;snapshot20250225215948 (23)&quot; в книге." type="5" refreshedVersion="8" background="1" saveData="1">
    <dbPr connection="Provider=Microsoft.Mashup.OleDb.1;Data Source=$Workbook$;Location=&quot;snapshot20250225215948 (23)&quot;;Extended Properties=&quot;&quot;" command="SELECT * FROM [snapshot20250225215948 (23)]"/>
  </connection>
  <connection id="41" xr16:uid="{9F7FEBFC-CBE0-471C-BEF0-284D16E9E186}" keepAlive="1" name="Запрос — snapshot20250225215948 (24)" description="Соединение с запросом &quot;snapshot20250225215948 (24)&quot; в книге." type="5" refreshedVersion="8" background="1" saveData="1">
    <dbPr connection="Provider=Microsoft.Mashup.OleDb.1;Data Source=$Workbook$;Location=&quot;snapshot20250225215948 (24)&quot;;Extended Properties=&quot;&quot;" command="SELECT * FROM [snapshot20250225215948 (24)]"/>
  </connection>
  <connection id="42" xr16:uid="{32DA0DB0-D46F-494E-983F-F59C7090B2A2}" keepAlive="1" name="Запрос — snapshot20250225215948 (25)" description="Соединение с запросом &quot;snapshot20250225215948 (25)&quot; в книге." type="5" refreshedVersion="8" background="1" saveData="1">
    <dbPr connection="Provider=Microsoft.Mashup.OleDb.1;Data Source=$Workbook$;Location=&quot;snapshot20250225215948 (25)&quot;;Extended Properties=&quot;&quot;" command="SELECT * FROM [snapshot20250225215948 (25)]"/>
  </connection>
  <connection id="43" xr16:uid="{AC503177-54D5-4AEC-A87E-80391115A9E9}" keepAlive="1" name="Запрос — snapshot20250225215948 (26)" description="Соединение с запросом &quot;snapshot20250225215948 (26)&quot; в книге." type="5" refreshedVersion="8" background="1" saveData="1">
    <dbPr connection="Provider=Microsoft.Mashup.OleDb.1;Data Source=$Workbook$;Location=&quot;snapshot20250225215948 (26)&quot;;Extended Properties=&quot;&quot;" command="SELECT * FROM [snapshot20250225215948 (26)]"/>
  </connection>
  <connection id="44" xr16:uid="{C2178912-469F-4096-93D0-AC2333BFC50C}" keepAlive="1" name="Запрос — snapshot20250225215948 (27)" description="Соединение с запросом &quot;snapshot20250225215948 (27)&quot; в книге." type="5" refreshedVersion="8" background="1" saveData="1">
    <dbPr connection="Provider=Microsoft.Mashup.OleDb.1;Data Source=$Workbook$;Location=&quot;snapshot20250225215948 (27)&quot;;Extended Properties=&quot;&quot;" command="SELECT * FROM [snapshot20250225215948 (27)]"/>
  </connection>
  <connection id="45" xr16:uid="{12DB2114-BDAC-4BB5-AF95-FC0B6542AD33}" keepAlive="1" name="Запрос — snapshot20250225215948 (28)" description="Соединение с запросом &quot;snapshot20250225215948 (28)&quot; в книге." type="5" refreshedVersion="8" background="1" saveData="1">
    <dbPr connection="Provider=Microsoft.Mashup.OleDb.1;Data Source=$Workbook$;Location=&quot;snapshot20250225215948 (28)&quot;;Extended Properties=&quot;&quot;" command="SELECT * FROM [snapshot20250225215948 (28)]"/>
  </connection>
  <connection id="46" xr16:uid="{DAD5F46D-6B2E-45A9-9465-A82D3C63B3EF}" keepAlive="1" name="Запрос — snapshot20250225215948 (29)" description="Соединение с запросом &quot;snapshot20250225215948 (29)&quot; в книге." type="5" refreshedVersion="8" background="1" saveData="1">
    <dbPr connection="Provider=Microsoft.Mashup.OleDb.1;Data Source=$Workbook$;Location=&quot;snapshot20250225215948 (29)&quot;;Extended Properties=&quot;&quot;" command="SELECT * FROM [snapshot20250225215948 (29)]"/>
  </connection>
  <connection id="47" xr16:uid="{6F541B84-84A4-4318-8D43-A52E4E60EFEB}" keepAlive="1" name="Запрос — snapshot20250225215948 (3)" description="Соединение с запросом &quot;snapshot20250225215948 (3)&quot; в книге." type="5" refreshedVersion="8" background="1" saveData="1">
    <dbPr connection="Provider=Microsoft.Mashup.OleDb.1;Data Source=$Workbook$;Location=&quot;snapshot20250225215948 (3)&quot;;Extended Properties=&quot;&quot;" command="SELECT * FROM [snapshot20250225215948 (3)]"/>
  </connection>
  <connection id="48" xr16:uid="{C1975C6A-8F87-40BE-98A6-77AFA3F82485}" keepAlive="1" name="Запрос — snapshot20250225215948 (30)" description="Соединение с запросом &quot;snapshot20250225215948 (30)&quot; в книге." type="5" refreshedVersion="8" background="1" saveData="1">
    <dbPr connection="Provider=Microsoft.Mashup.OleDb.1;Data Source=$Workbook$;Location=&quot;snapshot20250225215948 (30)&quot;;Extended Properties=&quot;&quot;" command="SELECT * FROM [snapshot20250225215948 (30)]"/>
  </connection>
  <connection id="49" xr16:uid="{A9E9E758-FB2E-4D5F-A425-C34526B89E1A}" keepAlive="1" name="Запрос — snapshot20250225215948 (31)" description="Соединение с запросом &quot;snapshot20250225215948 (31)&quot; в книге." type="5" refreshedVersion="8" background="1" saveData="1">
    <dbPr connection="Provider=Microsoft.Mashup.OleDb.1;Data Source=$Workbook$;Location=&quot;snapshot20250225215948 (31)&quot;;Extended Properties=&quot;&quot;" command="SELECT * FROM [snapshot20250225215948 (31)]"/>
  </connection>
  <connection id="50" xr16:uid="{E4F71E9F-8F68-4EA9-BBAA-DC876E2D82A7}" keepAlive="1" name="Запрос — snapshot20250225215948 (32)" description="Соединение с запросом &quot;snapshot20250225215948 (32)&quot; в книге." type="5" refreshedVersion="8" background="1" saveData="1">
    <dbPr connection="Provider=Microsoft.Mashup.OleDb.1;Data Source=$Workbook$;Location=&quot;snapshot20250225215948 (32)&quot;;Extended Properties=&quot;&quot;" command="SELECT * FROM [snapshot20250225215948 (32)]"/>
  </connection>
  <connection id="51" xr16:uid="{BF7844BC-B808-4B03-B9A7-D91B7BD9D41F}" keepAlive="1" name="Запрос — snapshot20250225215948 (33)" description="Соединение с запросом &quot;snapshot20250225215948 (33)&quot; в книге." type="5" refreshedVersion="8" background="1" saveData="1">
    <dbPr connection="Provider=Microsoft.Mashup.OleDb.1;Data Source=$Workbook$;Location=&quot;snapshot20250225215948 (33)&quot;;Extended Properties=&quot;&quot;" command="SELECT * FROM [snapshot20250225215948 (33)]"/>
  </connection>
  <connection id="52" xr16:uid="{065322AD-72B1-4DC1-8500-4E5E6F48EAF0}" keepAlive="1" name="Запрос — snapshot20250225215948 (34)" description="Соединение с запросом &quot;snapshot20250225215948 (34)&quot; в книге." type="5" refreshedVersion="8" background="1" saveData="1">
    <dbPr connection="Provider=Microsoft.Mashup.OleDb.1;Data Source=$Workbook$;Location=&quot;snapshot20250225215948 (34)&quot;;Extended Properties=&quot;&quot;" command="SELECT * FROM [snapshot20250225215948 (34)]"/>
  </connection>
  <connection id="53" xr16:uid="{D4BCD89D-A0C0-4C54-995A-70D716EB0322}" keepAlive="1" name="Запрос — snapshot20250225215948 (35)" description="Соединение с запросом &quot;snapshot20250225215948 (35)&quot; в книге." type="5" refreshedVersion="8" background="1" saveData="1">
    <dbPr connection="Provider=Microsoft.Mashup.OleDb.1;Data Source=$Workbook$;Location=&quot;snapshot20250225215948 (35)&quot;;Extended Properties=&quot;&quot;" command="SELECT * FROM [snapshot20250225215948 (35)]"/>
  </connection>
  <connection id="54" xr16:uid="{BC6C4788-DE31-4EC3-B61A-D4F3D7AE7902}" keepAlive="1" name="Запрос — snapshot20250225215948 (36)" description="Соединение с запросом &quot;snapshot20250225215948 (36)&quot; в книге." type="5" refreshedVersion="8" background="1" saveData="1">
    <dbPr connection="Provider=Microsoft.Mashup.OleDb.1;Data Source=$Workbook$;Location=&quot;snapshot20250225215948 (36)&quot;;Extended Properties=&quot;&quot;" command="SELECT * FROM [snapshot20250225215948 (36)]"/>
  </connection>
  <connection id="55" xr16:uid="{6AAEABDA-330F-4C9A-AD20-C504A669B0BB}" keepAlive="1" name="Запрос — snapshot20250225215948 (37)" description="Соединение с запросом &quot;snapshot20250225215948 (37)&quot; в книге." type="5" refreshedVersion="8" background="1" saveData="1">
    <dbPr connection="Provider=Microsoft.Mashup.OleDb.1;Data Source=$Workbook$;Location=&quot;snapshot20250225215948 (37)&quot;;Extended Properties=&quot;&quot;" command="SELECT * FROM [snapshot20250225215948 (37)]"/>
  </connection>
  <connection id="56" xr16:uid="{DBA834CF-28C7-4963-944E-5DD956E7B187}" keepAlive="1" name="Запрос — snapshot20250225215948 (38)" description="Соединение с запросом &quot;snapshot20250225215948 (38)&quot; в книге." type="5" refreshedVersion="8" background="1" saveData="1">
    <dbPr connection="Provider=Microsoft.Mashup.OleDb.1;Data Source=$Workbook$;Location=&quot;snapshot20250225215948 (38)&quot;;Extended Properties=&quot;&quot;" command="SELECT * FROM [snapshot20250225215948 (38)]"/>
  </connection>
  <connection id="57" xr16:uid="{84713F5B-620E-4C1A-BC8B-72B1FEC8074F}" keepAlive="1" name="Запрос — snapshot20250225215948 (39)" description="Соединение с запросом &quot;snapshot20250225215948 (39)&quot; в книге." type="5" refreshedVersion="8" background="1" saveData="1">
    <dbPr connection="Provider=Microsoft.Mashup.OleDb.1;Data Source=$Workbook$;Location=&quot;snapshot20250225215948 (39)&quot;;Extended Properties=&quot;&quot;" command="SELECT * FROM [snapshot20250225215948 (39)]"/>
  </connection>
  <connection id="58" xr16:uid="{4A1A7057-55BF-47D7-9532-F475C0B1C13B}" keepAlive="1" name="Запрос — snapshot20250225215948 (4)" description="Соединение с запросом &quot;snapshot20250225215948 (4)&quot; в книге." type="5" refreshedVersion="8" background="1" saveData="1">
    <dbPr connection="Provider=Microsoft.Mashup.OleDb.1;Data Source=$Workbook$;Location=&quot;snapshot20250225215948 (4)&quot;;Extended Properties=&quot;&quot;" command="SELECT * FROM [snapshot20250225215948 (4)]"/>
  </connection>
  <connection id="59" xr16:uid="{EE59EBCA-AD43-4C48-97A5-B3790C485849}" keepAlive="1" name="Запрос — snapshot20250225215948 (40)" description="Соединение с запросом &quot;snapshot20250225215948 (40)&quot; в книге." type="5" refreshedVersion="8" background="1" saveData="1">
    <dbPr connection="Provider=Microsoft.Mashup.OleDb.1;Data Source=$Workbook$;Location=&quot;snapshot20250225215948 (40)&quot;;Extended Properties=&quot;&quot;" command="SELECT * FROM [snapshot20250225215948 (40)]"/>
  </connection>
  <connection id="60" xr16:uid="{14D52E76-93F4-4E6B-8807-A021BE13D067}" keepAlive="1" name="Запрос — snapshot20250225215948 (41)" description="Соединение с запросом &quot;snapshot20250225215948 (41)&quot; в книге." type="5" refreshedVersion="8" background="1" saveData="1">
    <dbPr connection="Provider=Microsoft.Mashup.OleDb.1;Data Source=$Workbook$;Location=&quot;snapshot20250225215948 (41)&quot;;Extended Properties=&quot;&quot;" command="SELECT * FROM [snapshot20250225215948 (41)]"/>
  </connection>
  <connection id="61" xr16:uid="{9DFCF8D3-AD67-4815-8BB9-0F3C8114960C}" keepAlive="1" name="Запрос — snapshot20250225215948 (42)" description="Соединение с запросом &quot;snapshot20250225215948 (42)&quot; в книге." type="5" refreshedVersion="8" background="1" saveData="1">
    <dbPr connection="Provider=Microsoft.Mashup.OleDb.1;Data Source=$Workbook$;Location=&quot;snapshot20250225215948 (42)&quot;;Extended Properties=&quot;&quot;" command="SELECT * FROM [snapshot20250225215948 (42)]"/>
  </connection>
  <connection id="62" xr16:uid="{1B0B961B-DB65-45DA-9B73-594048C4D150}" keepAlive="1" name="Запрос — snapshot20250225215948 (43)" description="Соединение с запросом &quot;snapshot20250225215948 (43)&quot; в книге." type="5" refreshedVersion="8" background="1" saveData="1">
    <dbPr connection="Provider=Microsoft.Mashup.OleDb.1;Data Source=$Workbook$;Location=&quot;snapshot20250225215948 (43)&quot;;Extended Properties=&quot;&quot;" command="SELECT * FROM [snapshot20250225215948 (43)]"/>
  </connection>
  <connection id="63" xr16:uid="{45C8A5A0-A4CC-454C-972C-2DD4395BEE87}" keepAlive="1" name="Запрос — snapshot20250225215948 (44)" description="Соединение с запросом &quot;snapshot20250225215948 (44)&quot; в книге." type="5" refreshedVersion="8" background="1" saveData="1">
    <dbPr connection="Provider=Microsoft.Mashup.OleDb.1;Data Source=$Workbook$;Location=&quot;snapshot20250225215948 (44)&quot;;Extended Properties=&quot;&quot;" command="SELECT * FROM [snapshot20250225215948 (44)]"/>
  </connection>
  <connection id="64" xr16:uid="{15384256-0973-423C-AADB-3750B26D8C5A}" keepAlive="1" name="Запрос — snapshot20250225215948 (45)" description="Соединение с запросом &quot;snapshot20250225215948 (45)&quot; в книге." type="5" refreshedVersion="8" background="1" saveData="1">
    <dbPr connection="Provider=Microsoft.Mashup.OleDb.1;Data Source=$Workbook$;Location=&quot;snapshot20250225215948 (45)&quot;;Extended Properties=&quot;&quot;" command="SELECT * FROM [snapshot20250225215948 (45)]"/>
  </connection>
  <connection id="65" xr16:uid="{9FF21EB6-A139-47EA-8EC0-D88196AD1783}" keepAlive="1" name="Запрос — snapshot20250225215948 (46)" description="Соединение с запросом &quot;snapshot20250225215948 (46)&quot; в книге." type="5" refreshedVersion="8" background="1" saveData="1">
    <dbPr connection="Provider=Microsoft.Mashup.OleDb.1;Data Source=$Workbook$;Location=&quot;snapshot20250225215948 (46)&quot;;Extended Properties=&quot;&quot;" command="SELECT * FROM [snapshot20250225215948 (46)]"/>
  </connection>
  <connection id="66" xr16:uid="{A44E11F1-60B6-49C0-ADFB-4C33C12CD3FB}" keepAlive="1" name="Запрос — snapshot20250225215948 (47)" description="Соединение с запросом &quot;snapshot20250225215948 (47)&quot; в книге." type="5" refreshedVersion="8" background="1" saveData="1">
    <dbPr connection="Provider=Microsoft.Mashup.OleDb.1;Data Source=$Workbook$;Location=&quot;snapshot20250225215948 (47)&quot;;Extended Properties=&quot;&quot;" command="SELECT * FROM [snapshot20250225215948 (47)]"/>
  </connection>
  <connection id="67" xr16:uid="{F233099E-A4EE-4674-9039-CCF47E67D8AA}" keepAlive="1" name="Запрос — snapshot20250225215948 (48)" description="Соединение с запросом &quot;snapshot20250225215948 (48)&quot; в книге." type="5" refreshedVersion="8" background="1" saveData="1">
    <dbPr connection="Provider=Microsoft.Mashup.OleDb.1;Data Source=$Workbook$;Location=&quot;snapshot20250225215948 (48)&quot;;Extended Properties=&quot;&quot;" command="SELECT * FROM [snapshot20250225215948 (48)]"/>
  </connection>
  <connection id="68" xr16:uid="{1F1544F2-132F-4FF1-AEB5-86C0D009B725}" keepAlive="1" name="Запрос — snapshot20250225215948 (49)" description="Соединение с запросом &quot;snapshot20250225215948 (49)&quot; в книге." type="5" refreshedVersion="8" background="1" saveData="1">
    <dbPr connection="Provider=Microsoft.Mashup.OleDb.1;Data Source=$Workbook$;Location=&quot;snapshot20250225215948 (49)&quot;;Extended Properties=&quot;&quot;" command="SELECT * FROM [snapshot20250225215948 (49)]"/>
  </connection>
  <connection id="69" xr16:uid="{973DCBCB-14CB-443A-86E6-01A797F116C8}" keepAlive="1" name="Запрос — snapshot20250225215948 (5)" description="Соединение с запросом &quot;snapshot20250225215948 (5)&quot; в книге." type="5" refreshedVersion="8" background="1" saveData="1">
    <dbPr connection="Provider=Microsoft.Mashup.OleDb.1;Data Source=$Workbook$;Location=&quot;snapshot20250225215948 (5)&quot;;Extended Properties=&quot;&quot;" command="SELECT * FROM [snapshot20250225215948 (5)]"/>
  </connection>
  <connection id="70" xr16:uid="{2ADB3E2A-214C-4A27-A7C4-7ACF3ACD64A5}" keepAlive="1" name="Запрос — snapshot20250225215948 (50)" description="Соединение с запросом &quot;snapshot20250225215948 (50)&quot; в книге." type="5" refreshedVersion="8" background="1" saveData="1">
    <dbPr connection="Provider=Microsoft.Mashup.OleDb.1;Data Source=$Workbook$;Location=&quot;snapshot20250225215948 (50)&quot;;Extended Properties=&quot;&quot;" command="SELECT * FROM [snapshot20250225215948 (50)]"/>
  </connection>
  <connection id="71" xr16:uid="{9C4C73D0-15B2-4800-A79E-C4F95C62F6B3}" keepAlive="1" name="Запрос — snapshot20250225215948 (51)" description="Соединение с запросом &quot;snapshot20250225215948 (51)&quot; в книге." type="5" refreshedVersion="8" background="1" saveData="1">
    <dbPr connection="Provider=Microsoft.Mashup.OleDb.1;Data Source=$Workbook$;Location=&quot;snapshot20250225215948 (51)&quot;;Extended Properties=&quot;&quot;" command="SELECT * FROM [snapshot20250225215948 (51)]"/>
  </connection>
  <connection id="72" xr16:uid="{DD2FDC08-9885-4A72-B5AE-90758DE76670}" keepAlive="1" name="Запрос — snapshot20250225215948 (52)" description="Соединение с запросом &quot;snapshot20250225215948 (52)&quot; в книге." type="5" refreshedVersion="8" background="1" saveData="1">
    <dbPr connection="Provider=Microsoft.Mashup.OleDb.1;Data Source=$Workbook$;Location=&quot;snapshot20250225215948 (52)&quot;;Extended Properties=&quot;&quot;" command="SELECT * FROM [snapshot20250225215948 (52)]"/>
  </connection>
  <connection id="73" xr16:uid="{0D63987A-58ED-497F-89C9-3C3BAF4C44F8}" keepAlive="1" name="Запрос — snapshot20250225215948 (53)" description="Соединение с запросом &quot;snapshot20250225215948 (53)&quot; в книге." type="5" refreshedVersion="8" background="1" saveData="1">
    <dbPr connection="Provider=Microsoft.Mashup.OleDb.1;Data Source=$Workbook$;Location=&quot;snapshot20250225215948 (53)&quot;;Extended Properties=&quot;&quot;" command="SELECT * FROM [snapshot20250225215948 (53)]"/>
  </connection>
  <connection id="74" xr16:uid="{A0C8F267-9882-4FA0-AB69-B144DE96F793}" keepAlive="1" name="Запрос — snapshot20250225215948 (54)" description="Соединение с запросом &quot;snapshot20250225215948 (54)&quot; в книге." type="5" refreshedVersion="8" background="1" saveData="1">
    <dbPr connection="Provider=Microsoft.Mashup.OleDb.1;Data Source=$Workbook$;Location=&quot;snapshot20250225215948 (54)&quot;;Extended Properties=&quot;&quot;" command="SELECT * FROM [snapshot20250225215948 (54)]"/>
  </connection>
  <connection id="75" xr16:uid="{D51506CA-D075-4205-93E5-EB0A9DE0AC27}" keepAlive="1" name="Запрос — snapshot20250225215948 (55)" description="Соединение с запросом &quot;snapshot20250225215948 (55)&quot; в книге." type="5" refreshedVersion="8" background="1" saveData="1">
    <dbPr connection="Provider=Microsoft.Mashup.OleDb.1;Data Source=$Workbook$;Location=&quot;snapshot20250225215948 (55)&quot;;Extended Properties=&quot;&quot;" command="SELECT * FROM [snapshot20250225215948 (55)]"/>
  </connection>
  <connection id="76" xr16:uid="{646C568F-D4FE-4E01-BE25-FC536B78A987}" keepAlive="1" name="Запрос — snapshot20250225215948 (56)" description="Соединение с запросом &quot;snapshot20250225215948 (56)&quot; в книге." type="5" refreshedVersion="8" background="1" saveData="1">
    <dbPr connection="Provider=Microsoft.Mashup.OleDb.1;Data Source=$Workbook$;Location=&quot;snapshot20250225215948 (56)&quot;;Extended Properties=&quot;&quot;" command="SELECT * FROM [snapshot20250225215948 (56)]"/>
  </connection>
  <connection id="77" xr16:uid="{696AB029-F5F8-43ED-AC95-C24EB2943FFF}" keepAlive="1" name="Запрос — snapshot20250225215948 (57)" description="Соединение с запросом &quot;snapshot20250225215948 (57)&quot; в книге." type="5" refreshedVersion="8" background="1" saveData="1">
    <dbPr connection="Provider=Microsoft.Mashup.OleDb.1;Data Source=$Workbook$;Location=&quot;snapshot20250225215948 (57)&quot;;Extended Properties=&quot;&quot;" command="SELECT * FROM [snapshot20250225215948 (57)]"/>
  </connection>
  <connection id="78" xr16:uid="{A8EECE0F-90E1-4A5A-A547-888026F3ABB4}" keepAlive="1" name="Запрос — snapshot20250225215948 (58)" description="Соединение с запросом &quot;snapshot20250225215948 (58)&quot; в книге." type="5" refreshedVersion="8" background="1" saveData="1">
    <dbPr connection="Provider=Microsoft.Mashup.OleDb.1;Data Source=$Workbook$;Location=&quot;snapshot20250225215948 (58)&quot;;Extended Properties=&quot;&quot;" command="SELECT * FROM [snapshot20250225215948 (58)]"/>
  </connection>
  <connection id="79" xr16:uid="{1405B14D-E96C-418B-AF58-192F69249AD2}" keepAlive="1" name="Запрос — snapshot20250225215948 (59)" description="Соединение с запросом &quot;snapshot20250225215948 (59)&quot; в книге." type="5" refreshedVersion="8" background="1" saveData="1">
    <dbPr connection="Provider=Microsoft.Mashup.OleDb.1;Data Source=$Workbook$;Location=&quot;snapshot20250225215948 (59)&quot;;Extended Properties=&quot;&quot;" command="SELECT * FROM [snapshot20250225215948 (59)]"/>
  </connection>
  <connection id="80" xr16:uid="{5955A54B-0FC3-41D3-85A4-6B8740EAF61C}" keepAlive="1" name="Запрос — snapshot20250225215948 (6)" description="Соединение с запросом &quot;snapshot20250225215948 (6)&quot; в книге." type="5" refreshedVersion="8" background="1" saveData="1">
    <dbPr connection="Provider=Microsoft.Mashup.OleDb.1;Data Source=$Workbook$;Location=&quot;snapshot20250225215948 (6)&quot;;Extended Properties=&quot;&quot;" command="SELECT * FROM [snapshot20250225215948 (6)]"/>
  </connection>
  <connection id="81" xr16:uid="{793DC45C-007D-4920-BDBF-EA0AFEA98F99}" keepAlive="1" name="Запрос — snapshot20250225215948 (60)" description="Соединение с запросом &quot;snapshot20250225215948 (60)&quot; в книге." type="5" refreshedVersion="8" background="1" saveData="1">
    <dbPr connection="Provider=Microsoft.Mashup.OleDb.1;Data Source=$Workbook$;Location=&quot;snapshot20250225215948 (60)&quot;;Extended Properties=&quot;&quot;" command="SELECT * FROM [snapshot20250225215948 (60)]"/>
  </connection>
  <connection id="82" xr16:uid="{F983EA44-8D30-4EBC-96E6-5D71CB0BDFA0}" keepAlive="1" name="Запрос — snapshot20250225215948 (61)" description="Соединение с запросом &quot;snapshot20250225215948 (61)&quot; в книге." type="5" refreshedVersion="8" background="1" saveData="1">
    <dbPr connection="Provider=Microsoft.Mashup.OleDb.1;Data Source=$Workbook$;Location=&quot;snapshot20250225215948 (61)&quot;;Extended Properties=&quot;&quot;" command="SELECT * FROM [snapshot20250225215948 (61)]"/>
  </connection>
  <connection id="83" xr16:uid="{821266AF-4092-4FEB-85E3-B901E9304F12}" keepAlive="1" name="Запрос — snapshot20250225215948 (62)" description="Соединение с запросом &quot;snapshot20250225215948 (62)&quot; в книге." type="5" refreshedVersion="8" background="1" saveData="1">
    <dbPr connection="Provider=Microsoft.Mashup.OleDb.1;Data Source=$Workbook$;Location=&quot;snapshot20250225215948 (62)&quot;;Extended Properties=&quot;&quot;" command="SELECT * FROM [snapshot20250225215948 (62)]"/>
  </connection>
  <connection id="84" xr16:uid="{0646BF14-A3B1-45CA-A0D8-768987E28689}" keepAlive="1" name="Запрос — snapshot20250225215948 (63)" description="Соединение с запросом &quot;snapshot20250225215948 (63)&quot; в книге." type="5" refreshedVersion="8" background="1" saveData="1">
    <dbPr connection="Provider=Microsoft.Mashup.OleDb.1;Data Source=$Workbook$;Location=&quot;snapshot20250225215948 (63)&quot;;Extended Properties=&quot;&quot;" command="SELECT * FROM [snapshot20250225215948 (63)]"/>
  </connection>
  <connection id="85" xr16:uid="{30A92140-37FD-402E-B28B-68DF1B936DDC}" keepAlive="1" name="Запрос — snapshot20250225215948 (64)" description="Соединение с запросом &quot;snapshot20250225215948 (64)&quot; в книге." type="5" refreshedVersion="8" background="1" saveData="1">
    <dbPr connection="Provider=Microsoft.Mashup.OleDb.1;Data Source=$Workbook$;Location=&quot;snapshot20250225215948 (64)&quot;;Extended Properties=&quot;&quot;" command="SELECT * FROM [snapshot20250225215948 (64)]"/>
  </connection>
  <connection id="86" xr16:uid="{DACA2793-17E9-4385-9A7F-B6D790A9FD43}" keepAlive="1" name="Запрос — snapshot20250225215948 (65)" description="Соединение с запросом &quot;snapshot20250225215948 (65)&quot; в книге." type="5" refreshedVersion="8" background="1" saveData="1">
    <dbPr connection="Provider=Microsoft.Mashup.OleDb.1;Data Source=$Workbook$;Location=&quot;snapshot20250225215948 (65)&quot;;Extended Properties=&quot;&quot;" command="SELECT * FROM [snapshot20250225215948 (65)]"/>
  </connection>
  <connection id="87" xr16:uid="{7D40C169-67A5-4427-921F-4B08EC69D598}" keepAlive="1" name="Запрос — snapshot20250225215948 (66)" description="Соединение с запросом &quot;snapshot20250225215948 (66)&quot; в книге." type="5" refreshedVersion="8" background="1" saveData="1">
    <dbPr connection="Provider=Microsoft.Mashup.OleDb.1;Data Source=$Workbook$;Location=&quot;snapshot20250225215948 (66)&quot;;Extended Properties=&quot;&quot;" command="SELECT * FROM [snapshot20250225215948 (66)]"/>
  </connection>
  <connection id="88" xr16:uid="{C78F5D3D-B531-46E0-A018-C256A5B34EB6}" keepAlive="1" name="Запрос — snapshot20250225215948 (67)" description="Соединение с запросом &quot;snapshot20250225215948 (67)&quot; в книге." type="5" refreshedVersion="8" background="1" saveData="1">
    <dbPr connection="Provider=Microsoft.Mashup.OleDb.1;Data Source=$Workbook$;Location=&quot;snapshot20250225215948 (67)&quot;;Extended Properties=&quot;&quot;" command="SELECT * FROM [snapshot20250225215948 (67)]"/>
  </connection>
  <connection id="89" xr16:uid="{11BFFE0F-C82C-49E1-8C52-D57FE667A616}" keepAlive="1" name="Запрос — snapshot20250225215948 (68)" description="Соединение с запросом &quot;snapshot20250225215948 (68)&quot; в книге." type="5" refreshedVersion="8" background="1" saveData="1">
    <dbPr connection="Provider=Microsoft.Mashup.OleDb.1;Data Source=$Workbook$;Location=&quot;snapshot20250225215948 (68)&quot;;Extended Properties=&quot;&quot;" command="SELECT * FROM [snapshot20250225215948 (68)]"/>
  </connection>
  <connection id="90" xr16:uid="{55C48EFA-F624-406B-A2D5-C9AAA2217E9B}" keepAlive="1" name="Запрос — snapshot20250225215948 (69)" description="Соединение с запросом &quot;snapshot20250225215948 (69)&quot; в книге." type="5" refreshedVersion="8" background="1" saveData="1">
    <dbPr connection="Provider=Microsoft.Mashup.OleDb.1;Data Source=$Workbook$;Location=&quot;snapshot20250225215948 (69)&quot;;Extended Properties=&quot;&quot;" command="SELECT * FROM [snapshot20250225215948 (69)]"/>
  </connection>
  <connection id="91" xr16:uid="{BF7CE72D-ED95-4EC5-AE3A-A7CA6CEFFE0F}" keepAlive="1" name="Запрос — snapshot20250225215948 (7)" description="Соединение с запросом &quot;snapshot20250225215948 (7)&quot; в книге." type="5" refreshedVersion="8" background="1" saveData="1">
    <dbPr connection="Provider=Microsoft.Mashup.OleDb.1;Data Source=$Workbook$;Location=&quot;snapshot20250225215948 (7)&quot;;Extended Properties=&quot;&quot;" command="SELECT * FROM [snapshot20250225215948 (7)]"/>
  </connection>
  <connection id="92" xr16:uid="{977BE9DF-C9BE-4483-ACEF-8946238CAD23}" keepAlive="1" name="Запрос — snapshot20250225215948 (70)" description="Соединение с запросом &quot;snapshot20250225215948 (70)&quot; в книге." type="5" refreshedVersion="8" background="1" saveData="1">
    <dbPr connection="Provider=Microsoft.Mashup.OleDb.1;Data Source=$Workbook$;Location=&quot;snapshot20250225215948 (70)&quot;;Extended Properties=&quot;&quot;" command="SELECT * FROM [snapshot20250225215948 (70)]"/>
  </connection>
  <connection id="93" xr16:uid="{0679191E-C86E-4DAD-B973-EB5DC6A1C441}" keepAlive="1" name="Запрос — snapshot20250225215948 (71)" description="Соединение с запросом &quot;snapshot20250225215948 (71)&quot; в книге." type="5" refreshedVersion="8" background="1" saveData="1">
    <dbPr connection="Provider=Microsoft.Mashup.OleDb.1;Data Source=$Workbook$;Location=&quot;snapshot20250225215948 (71)&quot;;Extended Properties=&quot;&quot;" command="SELECT * FROM [snapshot20250225215948 (71)]"/>
  </connection>
  <connection id="94" xr16:uid="{3DB09312-9CEC-46B7-95D0-1BAE7AA1752E}" keepAlive="1" name="Запрос — snapshot20250225215948 (72)" description="Соединение с запросом &quot;snapshot20250225215948 (72)&quot; в книге." type="5" refreshedVersion="8" background="1" saveData="1">
    <dbPr connection="Provider=Microsoft.Mashup.OleDb.1;Data Source=$Workbook$;Location=&quot;snapshot20250225215948 (72)&quot;;Extended Properties=&quot;&quot;" command="SELECT * FROM [snapshot20250225215948 (72)]"/>
  </connection>
  <connection id="95" xr16:uid="{BC3C3406-60BD-485F-BBFA-EFBAF218619D}" keepAlive="1" name="Запрос — snapshot20250225215948 (73)" description="Соединение с запросом &quot;snapshot20250225215948 (73)&quot; в книге." type="5" refreshedVersion="8" background="1" saveData="1">
    <dbPr connection="Provider=Microsoft.Mashup.OleDb.1;Data Source=$Workbook$;Location=&quot;snapshot20250225215948 (73)&quot;;Extended Properties=&quot;&quot;" command="SELECT * FROM [snapshot20250225215948 (73)]"/>
  </connection>
  <connection id="96" xr16:uid="{86D274CE-FC73-4B3A-91D3-C73F88241BB8}" keepAlive="1" name="Запрос — snapshot20250225215948 (74)" description="Соединение с запросом &quot;snapshot20250225215948 (74)&quot; в книге." type="5" refreshedVersion="8" background="1" saveData="1">
    <dbPr connection="Provider=Microsoft.Mashup.OleDb.1;Data Source=$Workbook$;Location=&quot;snapshot20250225215948 (74)&quot;;Extended Properties=&quot;&quot;" command="SELECT * FROM [snapshot20250225215948 (74)]"/>
  </connection>
  <connection id="97" xr16:uid="{417BB0EE-6696-4F00-B251-0E64A76EC795}" keepAlive="1" name="Запрос — snapshot20250225215948 (75)" description="Соединение с запросом &quot;snapshot20250225215948 (75)&quot; в книге." type="5" refreshedVersion="8" background="1" saveData="1">
    <dbPr connection="Provider=Microsoft.Mashup.OleDb.1;Data Source=$Workbook$;Location=&quot;snapshot20250225215948 (75)&quot;;Extended Properties=&quot;&quot;" command="SELECT * FROM [snapshot20250225215948 (75)]"/>
  </connection>
  <connection id="98" xr16:uid="{ECE73202-7611-4533-9FA4-721EA307A3C9}" keepAlive="1" name="Запрос — snapshot20250225215948 (76)" description="Соединение с запросом &quot;snapshot20250225215948 (76)&quot; в книге." type="5" refreshedVersion="8" background="1" saveData="1">
    <dbPr connection="Provider=Microsoft.Mashup.OleDb.1;Data Source=$Workbook$;Location=&quot;snapshot20250225215948 (76)&quot;;Extended Properties=&quot;&quot;" command="SELECT * FROM [snapshot20250225215948 (76)]"/>
  </connection>
  <connection id="99" xr16:uid="{C3B771F9-889C-4C8D-A595-BEDF2B5E87E1}" keepAlive="1" name="Запрос — snapshot20250225215948 (77)" description="Соединение с запросом &quot;snapshot20250225215948 (77)&quot; в книге." type="5" refreshedVersion="8" background="1" saveData="1">
    <dbPr connection="Provider=Microsoft.Mashup.OleDb.1;Data Source=$Workbook$;Location=&quot;snapshot20250225215948 (77)&quot;;Extended Properties=&quot;&quot;" command="SELECT * FROM [snapshot20250225215948 (77)]"/>
  </connection>
  <connection id="100" xr16:uid="{39B580A5-6C09-4E7B-9D7F-D09E0D6D887D}" keepAlive="1" name="Запрос — snapshot20250225215948 (78)" description="Соединение с запросом &quot;snapshot20250225215948 (78)&quot; в книге." type="5" refreshedVersion="8" background="1" saveData="1">
    <dbPr connection="Provider=Microsoft.Mashup.OleDb.1;Data Source=$Workbook$;Location=&quot;snapshot20250225215948 (78)&quot;;Extended Properties=&quot;&quot;" command="SELECT * FROM [snapshot20250225215948 (78)]"/>
  </connection>
  <connection id="101" xr16:uid="{1C0F953C-723C-438F-A797-774F71EB43AD}" keepAlive="1" name="Запрос — snapshot20250225215948 (79)" description="Соединение с запросом &quot;snapshot20250225215948 (79)&quot; в книге." type="5" refreshedVersion="8" background="1" saveData="1">
    <dbPr connection="Provider=Microsoft.Mashup.OleDb.1;Data Source=$Workbook$;Location=&quot;snapshot20250225215948 (79)&quot;;Extended Properties=&quot;&quot;" command="SELECT * FROM [snapshot20250225215948 (79)]"/>
  </connection>
  <connection id="102" xr16:uid="{34F12304-1B06-4F2C-8FFA-CEC352396116}" keepAlive="1" name="Запрос — snapshot20250225215948 (8)" description="Соединение с запросом &quot;snapshot20250225215948 (8)&quot; в книге." type="5" refreshedVersion="8" background="1" saveData="1">
    <dbPr connection="Provider=Microsoft.Mashup.OleDb.1;Data Source=$Workbook$;Location=&quot;snapshot20250225215948 (8)&quot;;Extended Properties=&quot;&quot;" command="SELECT * FROM [snapshot20250225215948 (8)]"/>
  </connection>
  <connection id="103" xr16:uid="{745C338E-5A67-4AD5-8C08-738619F16DD8}" keepAlive="1" name="Запрос — snapshot20250225215948 (80)" description="Соединение с запросом &quot;snapshot20250225215948 (80)&quot; в книге." type="5" refreshedVersion="8" background="1" saveData="1">
    <dbPr connection="Provider=Microsoft.Mashup.OleDb.1;Data Source=$Workbook$;Location=&quot;snapshot20250225215948 (80)&quot;;Extended Properties=&quot;&quot;" command="SELECT * FROM [snapshot20250225215948 (80)]"/>
  </connection>
  <connection id="104" xr16:uid="{FE1E598E-325F-40A8-A529-7A0975DEE254}" keepAlive="1" name="Запрос — snapshot20250225215948 (81)" description="Соединение с запросом &quot;snapshot20250225215948 (81)&quot; в книге." type="5" refreshedVersion="8" background="1" saveData="1">
    <dbPr connection="Provider=Microsoft.Mashup.OleDb.1;Data Source=$Workbook$;Location=&quot;snapshot20250225215948 (81)&quot;;Extended Properties=&quot;&quot;" command="SELECT * FROM [snapshot20250225215948 (81)]"/>
  </connection>
  <connection id="105" xr16:uid="{9B39553F-8CA3-4329-9483-EF8234464154}" keepAlive="1" name="Запрос — snapshot20250225215948 (82)" description="Соединение с запросом &quot;snapshot20250225215948 (82)&quot; в книге." type="5" refreshedVersion="8" background="1" saveData="1">
    <dbPr connection="Provider=Microsoft.Mashup.OleDb.1;Data Source=$Workbook$;Location=&quot;snapshot20250225215948 (82)&quot;;Extended Properties=&quot;&quot;" command="SELECT * FROM [snapshot20250225215948 (82)]"/>
  </connection>
  <connection id="106" xr16:uid="{3D4EE894-8FBD-4FC2-AC06-32D3FE8413A8}" keepAlive="1" name="Запрос — snapshot20250225215948 (83)" description="Соединение с запросом &quot;snapshot20250225215948 (83)&quot; в книге." type="5" refreshedVersion="8" background="1" saveData="1">
    <dbPr connection="Provider=Microsoft.Mashup.OleDb.1;Data Source=$Workbook$;Location=&quot;snapshot20250225215948 (83)&quot;;Extended Properties=&quot;&quot;" command="SELECT * FROM [snapshot20250225215948 (83)]"/>
  </connection>
  <connection id="107" xr16:uid="{8A79909C-F390-4E52-BDBB-5338A419D249}" keepAlive="1" name="Запрос — snapshot20250225215948 (84)" description="Соединение с запросом &quot;snapshot20250225215948 (84)&quot; в книге." type="5" refreshedVersion="8" background="1" saveData="1">
    <dbPr connection="Provider=Microsoft.Mashup.OleDb.1;Data Source=$Workbook$;Location=&quot;snapshot20250225215948 (84)&quot;;Extended Properties=&quot;&quot;" command="SELECT * FROM [snapshot20250225215948 (84)]"/>
  </connection>
  <connection id="108" xr16:uid="{226429FF-80A8-4774-ACC6-012ECAAE9898}" keepAlive="1" name="Запрос — snapshot20250225215948 (85)" description="Соединение с запросом &quot;snapshot20250225215948 (85)&quot; в книге." type="5" refreshedVersion="8" background="1" saveData="1">
    <dbPr connection="Provider=Microsoft.Mashup.OleDb.1;Data Source=$Workbook$;Location=&quot;snapshot20250225215948 (85)&quot;;Extended Properties=&quot;&quot;" command="SELECT * FROM [snapshot20250225215948 (85)]"/>
  </connection>
  <connection id="109" xr16:uid="{ADB15536-CDE6-4DD1-9C31-FBCB064C4E71}" keepAlive="1" name="Запрос — snapshot20250225215948 (86)" description="Соединение с запросом &quot;snapshot20250225215948 (86)&quot; в книге." type="5" refreshedVersion="8" background="1" saveData="1">
    <dbPr connection="Provider=Microsoft.Mashup.OleDb.1;Data Source=$Workbook$;Location=&quot;snapshot20250225215948 (86)&quot;;Extended Properties=&quot;&quot;" command="SELECT * FROM [snapshot20250225215948 (86)]"/>
  </connection>
  <connection id="110" xr16:uid="{C402806D-EBB6-4479-A5EF-376FBA1A3EA7}" keepAlive="1" name="Запрос — snapshot20250225215948 (87)" description="Соединение с запросом &quot;snapshot20250225215948 (87)&quot; в книге." type="5" refreshedVersion="8" background="1" saveData="1">
    <dbPr connection="Provider=Microsoft.Mashup.OleDb.1;Data Source=$Workbook$;Location=&quot;snapshot20250225215948 (87)&quot;;Extended Properties=&quot;&quot;" command="SELECT * FROM [snapshot20250225215948 (87)]"/>
  </connection>
  <connection id="111" xr16:uid="{A12C0964-F9DF-4059-AA27-FCDADBDCD87B}" keepAlive="1" name="Запрос — snapshot20250225215948 (88)" description="Соединение с запросом &quot;snapshot20250225215948 (88)&quot; в книге." type="5" refreshedVersion="8" background="1" saveData="1">
    <dbPr connection="Provider=Microsoft.Mashup.OleDb.1;Data Source=$Workbook$;Location=&quot;snapshot20250225215948 (88)&quot;;Extended Properties=&quot;&quot;" command="SELECT * FROM [snapshot20250225215948 (88)]"/>
  </connection>
  <connection id="112" xr16:uid="{82FF5E7D-651B-4FA7-9C47-3FFC6BE32423}" keepAlive="1" name="Запрос — snapshot20250225215948 (89)" description="Соединение с запросом &quot;snapshot20250225215948 (89)&quot; в книге." type="5" refreshedVersion="8" background="1" saveData="1">
    <dbPr connection="Provider=Microsoft.Mashup.OleDb.1;Data Source=$Workbook$;Location=&quot;snapshot20250225215948 (89)&quot;;Extended Properties=&quot;&quot;" command="SELECT * FROM [snapshot20250225215948 (89)]"/>
  </connection>
  <connection id="113" xr16:uid="{2183C6E5-3E9B-4803-AA32-526C891A2638}" keepAlive="1" name="Запрос — snapshot20250225215948 (9)" description="Соединение с запросом &quot;snapshot20250225215948 (9)&quot; в книге." type="5" refreshedVersion="8" background="1" saveData="1">
    <dbPr connection="Provider=Microsoft.Mashup.OleDb.1;Data Source=$Workbook$;Location=&quot;snapshot20250225215948 (9)&quot;;Extended Properties=&quot;&quot;" command="SELECT * FROM [snapshot20250225215948 (9)]"/>
  </connection>
  <connection id="114" xr16:uid="{FC920A30-94F7-4D27-A74D-1180BC0A884F}" keepAlive="1" name="Запрос — snapshot20250225215948 (90)" description="Соединение с запросом &quot;snapshot20250225215948 (90)&quot; в книге." type="5" refreshedVersion="8" background="1" saveData="1">
    <dbPr connection="Provider=Microsoft.Mashup.OleDb.1;Data Source=$Workbook$;Location=&quot;snapshot20250225215948 (90)&quot;;Extended Properties=&quot;&quot;" command="SELECT * FROM [snapshot20250225215948 (90)]"/>
  </connection>
  <connection id="115" xr16:uid="{CC3BA1A5-3652-40D6-AED5-5716A609B3C4}" keepAlive="1" name="Запрос — snapshot20250225215948 (91)" description="Соединение с запросом &quot;snapshot20250225215948 (91)&quot; в книге." type="5" refreshedVersion="8" background="1" saveData="1">
    <dbPr connection="Provider=Microsoft.Mashup.OleDb.1;Data Source=$Workbook$;Location=&quot;snapshot20250225215948 (91)&quot;;Extended Properties=&quot;&quot;" command="SELECT * FROM [snapshot20250225215948 (91)]"/>
  </connection>
  <connection id="116" xr16:uid="{C716D58E-B613-4D9B-BAC4-2BA430A8D415}" keepAlive="1" name="Запрос — snapshot20250225215948 (92)" description="Соединение с запросом &quot;snapshot20250225215948 (92)&quot; в книге." type="5" refreshedVersion="8" background="1" saveData="1">
    <dbPr connection="Provider=Microsoft.Mashup.OleDb.1;Data Source=$Workbook$;Location=&quot;snapshot20250225215948 (92)&quot;;Extended Properties=&quot;&quot;" command="SELECT * FROM [snapshot20250225215948 (92)]"/>
  </connection>
  <connection id="117" xr16:uid="{61C9755B-31A7-4F7D-AF08-0BE885B52293}" keepAlive="1" name="Запрос — snapshot20250225215948 (93)" description="Соединение с запросом &quot;snapshot20250225215948 (93)&quot; в книге." type="5" refreshedVersion="8" background="1" saveData="1">
    <dbPr connection="Provider=Microsoft.Mashup.OleDb.1;Data Source=$Workbook$;Location=&quot;snapshot20250225215948 (93)&quot;;Extended Properties=&quot;&quot;" command="SELECT * FROM [snapshot20250225215948 (93)]"/>
  </connection>
  <connection id="118" xr16:uid="{E19B62F0-4F0A-46A5-8D15-88992C9F585D}" keepAlive="1" name="Запрос — snapshot20250225215948 (94)" description="Соединение с запросом &quot;snapshot20250225215948 (94)&quot; в книге." type="5" refreshedVersion="8" background="1" saveData="1">
    <dbPr connection="Provider=Microsoft.Mashup.OleDb.1;Data Source=$Workbook$;Location=&quot;snapshot20250225215948 (94)&quot;;Extended Properties=&quot;&quot;" command="SELECT * FROM [snapshot20250225215948 (94)]"/>
  </connection>
  <connection id="119" xr16:uid="{098E49D4-B359-4DE8-A15B-CA4B5A73A81F}" keepAlive="1" name="Запрос — snapshot20250225215948 (95)" description="Соединение с запросом &quot;snapshot20250225215948 (95)&quot; в книге." type="5" refreshedVersion="8" background="1" saveData="1">
    <dbPr connection="Provider=Microsoft.Mashup.OleDb.1;Data Source=$Workbook$;Location=&quot;snapshot20250225215948 (95)&quot;;Extended Properties=&quot;&quot;" command="SELECT * FROM [snapshot20250225215948 (95)]"/>
  </connection>
  <connection id="120" xr16:uid="{F1379395-0F33-4A03-9338-C4F4E72D4031}" keepAlive="1" name="Запрос — snapshot20250225215948 (96)" description="Соединение с запросом &quot;snapshot20250225215948 (96)&quot; в книге." type="5" refreshedVersion="8" background="1" saveData="1">
    <dbPr connection="Provider=Microsoft.Mashup.OleDb.1;Data Source=$Workbook$;Location=&quot;snapshot20250225215948 (96)&quot;;Extended Properties=&quot;&quot;" command="SELECT * FROM [snapshot20250225215948 (96)]"/>
  </connection>
  <connection id="121" xr16:uid="{611F575B-288D-4F68-AA1A-4D77F620E1E9}" keepAlive="1" name="Запрос — snapshot20250225215948 (97)" description="Соединение с запросом &quot;snapshot20250225215948 (97)&quot; в книге." type="5" refreshedVersion="8" background="1" saveData="1">
    <dbPr connection="Provider=Microsoft.Mashup.OleDb.1;Data Source=$Workbook$;Location=&quot;snapshot20250225215948 (97)&quot;;Extended Properties=&quot;&quot;" command="SELECT * FROM [snapshot20250225215948 (97)]"/>
  </connection>
  <connection id="122" xr16:uid="{62E22ED8-91A8-4FB7-AE5A-F2044577C4CD}" keepAlive="1" name="Запрос — snapshot20250225215948 (98)" description="Соединение с запросом &quot;snapshot20250225215948 (98)&quot; в книге." type="5" refreshedVersion="8" background="1" saveData="1">
    <dbPr connection="Provider=Microsoft.Mashup.OleDb.1;Data Source=$Workbook$;Location=&quot;snapshot20250225215948 (98)&quot;;Extended Properties=&quot;&quot;" command="SELECT * FROM [snapshot20250225215948 (98)]"/>
  </connection>
  <connection id="123" xr16:uid="{B6314765-89F5-4ECE-A29C-DC59F6FEADBC}" keepAlive="1" name="Запрос — snapshot20250225215948 (99)" description="Соединение с запросом &quot;snapshot20250225215948 (99)&quot; в книге." type="5" refreshedVersion="8" background="1" saveData="1">
    <dbPr connection="Provider=Microsoft.Mashup.OleDb.1;Data Source=$Workbook$;Location=&quot;snapshot20250225215948 (99)&quot;;Extended Properties=&quot;&quot;" command="SELECT * FROM [snapshot20250225215948 (99)]"/>
  </connection>
  <connection id="124" xr16:uid="{986C35E3-7CC8-4C1D-ABDB-CAEF51F7AE8E}" keepAlive="1" name="Запрос — tokens" description="Соединение с запросом &quot;tokens&quot; в книге." type="5" refreshedVersion="8" background="1" saveData="1">
    <dbPr connection="Provider=Microsoft.Mashup.OleDb.1;Data Source=$Workbook$;Location=tokens;Extended Properties=&quot;&quot;" command="SELECT * FROM [token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<sst xmlns="http://schemas.openxmlformats.org/spreadsheetml/2006/main" count="2439" uniqueCount="1317">
  <si>
    <t>embedding weight.1</t>
  </si>
  <si>
    <t>embedding weight.2</t>
  </si>
  <si>
    <t>embedding weight.3</t>
  </si>
  <si>
    <t>embedding weight.4</t>
  </si>
  <si>
    <t>embedding weight.5</t>
  </si>
  <si>
    <t>embedding weight.6</t>
  </si>
  <si>
    <t>embedding weight.7</t>
  </si>
  <si>
    <t>embedding weight.8</t>
  </si>
  <si>
    <t>embedding weight.9</t>
  </si>
  <si>
    <t>embedding weight.10</t>
  </si>
  <si>
    <t>embedding weight.11</t>
  </si>
  <si>
    <t>embedding weight.12</t>
  </si>
  <si>
    <t>embedding weight.13</t>
  </si>
  <si>
    <t>embedding weight.14</t>
  </si>
  <si>
    <t>embedding weight.15</t>
  </si>
  <si>
    <t>embedding weight.16</t>
  </si>
  <si>
    <t>Token embeddings</t>
  </si>
  <si>
    <t>e0inW.1</t>
  </si>
  <si>
    <t>e0inW.2</t>
  </si>
  <si>
    <t>e0inW.3</t>
  </si>
  <si>
    <t>e0inW.4</t>
  </si>
  <si>
    <t>e0inW.5</t>
  </si>
  <si>
    <t>e0inW.6</t>
  </si>
  <si>
    <t>e0inW.7</t>
  </si>
  <si>
    <t>e0inW.8</t>
  </si>
  <si>
    <t>e0inW.9</t>
  </si>
  <si>
    <t>e0inW.10</t>
  </si>
  <si>
    <t>e0inW.11</t>
  </si>
  <si>
    <t>e0inW.12</t>
  </si>
  <si>
    <t>e0inW.13</t>
  </si>
  <si>
    <t>e0inW.14</t>
  </si>
  <si>
    <t>e0inW.15</t>
  </si>
  <si>
    <t>e0inW.16</t>
  </si>
  <si>
    <t>e0inB</t>
  </si>
  <si>
    <t>B</t>
  </si>
  <si>
    <t>e0outW.1</t>
  </si>
  <si>
    <t>e0outW.2</t>
  </si>
  <si>
    <t>e0outW.3</t>
  </si>
  <si>
    <t>e0outW.4</t>
  </si>
  <si>
    <t>e0outW.5</t>
  </si>
  <si>
    <t>e0outW.6</t>
  </si>
  <si>
    <t>e0outW.7</t>
  </si>
  <si>
    <t>e0outW.8</t>
  </si>
  <si>
    <t>e0outW.9</t>
  </si>
  <si>
    <t>e0outW.10</t>
  </si>
  <si>
    <t>e0outW.11</t>
  </si>
  <si>
    <t>e0outW.12</t>
  </si>
  <si>
    <t>e0outW.13</t>
  </si>
  <si>
    <t>e0outW.14</t>
  </si>
  <si>
    <t>e0outW.15</t>
  </si>
  <si>
    <t>e0outW.16</t>
  </si>
  <si>
    <t>e0outB</t>
  </si>
  <si>
    <t>e0lin1W.1</t>
  </si>
  <si>
    <t>e0lin1W.2</t>
  </si>
  <si>
    <t>e0lin1W.3</t>
  </si>
  <si>
    <t>e0lin1W.4</t>
  </si>
  <si>
    <t>e0lin1W.5</t>
  </si>
  <si>
    <t>e0lin1W.6</t>
  </si>
  <si>
    <t>e0lin1W.7</t>
  </si>
  <si>
    <t>e0lin1W.8</t>
  </si>
  <si>
    <t>e0lin1W.9</t>
  </si>
  <si>
    <t>e0lin1W.10</t>
  </si>
  <si>
    <t>e0lin1W.11</t>
  </si>
  <si>
    <t>e0lin1W.12</t>
  </si>
  <si>
    <t>e0lin1W.13</t>
  </si>
  <si>
    <t>e0lin1W.14</t>
  </si>
  <si>
    <t>e0lin1W.15</t>
  </si>
  <si>
    <t>e0lin1W.16</t>
  </si>
  <si>
    <t>e0lin1B</t>
  </si>
  <si>
    <t>e0lin2W.1</t>
  </si>
  <si>
    <t>e0lin2W.2</t>
  </si>
  <si>
    <t>e0lin2W.3</t>
  </si>
  <si>
    <t>e0lin2W.4</t>
  </si>
  <si>
    <t>e0lin2W.5</t>
  </si>
  <si>
    <t>e0lin2W.6</t>
  </si>
  <si>
    <t>e0lin2W.7</t>
  </si>
  <si>
    <t>e0lin2W.8</t>
  </si>
  <si>
    <t>e0lin2W.9</t>
  </si>
  <si>
    <t>e0lin2W.10</t>
  </si>
  <si>
    <t>e0lin2W.11</t>
  </si>
  <si>
    <t>e0lin2W.12</t>
  </si>
  <si>
    <t>e0lin2W.13</t>
  </si>
  <si>
    <t>e0lin2W.14</t>
  </si>
  <si>
    <t>e0lin2W.15</t>
  </si>
  <si>
    <t>e0lin2W.16</t>
  </si>
  <si>
    <t>e0lin2W.17</t>
  </si>
  <si>
    <t>e0lin2W.18</t>
  </si>
  <si>
    <t>e0lin2W.19</t>
  </si>
  <si>
    <t>e0lin2W.20</t>
  </si>
  <si>
    <t>e0lin2W.21</t>
  </si>
  <si>
    <t>e0lin2W.22</t>
  </si>
  <si>
    <t>e0lin2W.23</t>
  </si>
  <si>
    <t>e0lin2W.24</t>
  </si>
  <si>
    <t>e0lin2W.25</t>
  </si>
  <si>
    <t>e0lin2W.26</t>
  </si>
  <si>
    <t>e0lin2W.27</t>
  </si>
  <si>
    <t>e0lin2W.28</t>
  </si>
  <si>
    <t>e0lin2W.29</t>
  </si>
  <si>
    <t>e0lin2W.30</t>
  </si>
  <si>
    <t>e0lin2W.31</t>
  </si>
  <si>
    <t>e0lin2W.32</t>
  </si>
  <si>
    <t>e0lin2W.33</t>
  </si>
  <si>
    <t>e0lin2W.34</t>
  </si>
  <si>
    <t>e0lin2W.35</t>
  </si>
  <si>
    <t>e0lin2W.36</t>
  </si>
  <si>
    <t>e0lin2W.37</t>
  </si>
  <si>
    <t>e0lin2W.38</t>
  </si>
  <si>
    <t>e0lin2W.39</t>
  </si>
  <si>
    <t>e0lin2W.40</t>
  </si>
  <si>
    <t>e0lin2W.41</t>
  </si>
  <si>
    <t>e0lin2W.42</t>
  </si>
  <si>
    <t>e0lin2W.43</t>
  </si>
  <si>
    <t>e0lin2W.44</t>
  </si>
  <si>
    <t>e0lin2W.45</t>
  </si>
  <si>
    <t>e0lin2W.46</t>
  </si>
  <si>
    <t>e0lin2W.47</t>
  </si>
  <si>
    <t>e0lin2W.48</t>
  </si>
  <si>
    <t>e0lin2W.49</t>
  </si>
  <si>
    <t>e0lin2W.50</t>
  </si>
  <si>
    <t>e0lin2W.51</t>
  </si>
  <si>
    <t>e0lin2W.52</t>
  </si>
  <si>
    <t>e0lin2W.53</t>
  </si>
  <si>
    <t>e0lin2W.54</t>
  </si>
  <si>
    <t>e0lin2W.55</t>
  </si>
  <si>
    <t>e0lin2W.56</t>
  </si>
  <si>
    <t>e0lin2W.57</t>
  </si>
  <si>
    <t>e0lin2W.58</t>
  </si>
  <si>
    <t>e0lin2W.59</t>
  </si>
  <si>
    <t>e0lin2W.60</t>
  </si>
  <si>
    <t>e0lin2W.61</t>
  </si>
  <si>
    <t>e0lin2W.62</t>
  </si>
  <si>
    <t>e0lin2W.63</t>
  </si>
  <si>
    <t>e0lin2W.64</t>
  </si>
  <si>
    <t>e0lin2B</t>
  </si>
  <si>
    <t>e0n1W</t>
  </si>
  <si>
    <t>e0n1B</t>
  </si>
  <si>
    <t>e0n2W</t>
  </si>
  <si>
    <t>e0n2B</t>
  </si>
  <si>
    <t>Self-attention inp</t>
  </si>
  <si>
    <t>Self-attention out</t>
  </si>
  <si>
    <t>Linear 1</t>
  </si>
  <si>
    <t>Linear 2</t>
  </si>
  <si>
    <t>Norm 1</t>
  </si>
  <si>
    <t>Norm 2</t>
  </si>
  <si>
    <t>Tokens</t>
  </si>
  <si>
    <t>Embeddings</t>
  </si>
  <si>
    <t>Input</t>
  </si>
  <si>
    <t>norm2</t>
  </si>
  <si>
    <t>(inp as Q)*sa_inp</t>
  </si>
  <si>
    <t>Q</t>
  </si>
  <si>
    <t>K</t>
  </si>
  <si>
    <t>V</t>
  </si>
  <si>
    <t>HB</t>
  </si>
  <si>
    <t>softmax( dim=-1)</t>
  </si>
  <si>
    <t>∑</t>
  </si>
  <si>
    <t>*=V</t>
  </si>
  <si>
    <t>dropout</t>
  </si>
  <si>
    <r>
      <t>EXP(Q*K</t>
    </r>
    <r>
      <rPr>
        <vertAlign val="super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*S)</t>
    </r>
  </si>
  <si>
    <t>S=</t>
  </si>
  <si>
    <t>Linear(SA*V)</t>
  </si>
  <si>
    <t>μ</t>
  </si>
  <si>
    <t>σ</t>
  </si>
  <si>
    <t>norm1</t>
  </si>
  <si>
    <t>norm1.T</t>
  </si>
  <si>
    <t>(v-μ)/σ</t>
  </si>
  <si>
    <t>norm2.T</t>
  </si>
  <si>
    <t>_ff_block</t>
  </si>
  <si>
    <t>TODO</t>
  </si>
  <si>
    <t>forward</t>
  </si>
  <si>
    <t>_sa_block</t>
  </si>
  <si>
    <t>►</t>
  </si>
  <si>
    <t>▼</t>
  </si>
  <si>
    <t>_sa_block+ Input</t>
  </si>
  <si>
    <t>γ</t>
  </si>
  <si>
    <t>β</t>
  </si>
  <si>
    <t>■</t>
  </si>
  <si>
    <t>ff+ norm1</t>
  </si>
  <si>
    <t>ReLU activation</t>
  </si>
  <si>
    <t>K,V</t>
  </si>
  <si>
    <t>Dot product (mutual projection) of (q,k) vector pairs in the orthonormal basis</t>
  </si>
  <si>
    <t>A bouquet of three transformations</t>
  </si>
  <si>
    <t>Success of K for each Q</t>
  </si>
  <si>
    <t>Crossing of (Q,K) adjusts matched (Q,V) projection.</t>
  </si>
  <si>
    <t>Q - space of contexts</t>
  </si>
  <si>
    <t>K,V - matched spaces of search and resolution</t>
  </si>
  <si>
    <t>Transformation from V-space back to input dimensions to support easy stacking</t>
  </si>
  <si>
    <t>Convolution of V-bouquet by normailzed (Q,K) crossing</t>
  </si>
  <si>
    <r>
      <t>d</t>
    </r>
    <r>
      <rPr>
        <vertAlign val="subscript"/>
        <sz val="10"/>
        <color theme="1"/>
        <rFont val="Calibri"/>
        <family val="2"/>
        <scheme val="minor"/>
      </rPr>
      <t>K</t>
    </r>
    <r>
      <rPr>
        <sz val="10"/>
        <color theme="1"/>
        <rFont val="Calibri"/>
        <family val="2"/>
        <scheme val="minor"/>
      </rPr>
      <t>=d</t>
    </r>
    <r>
      <rPr>
        <vertAlign val="subscript"/>
        <sz val="10"/>
        <color theme="1"/>
        <rFont val="Calibri"/>
        <family val="2"/>
        <scheme val="minor"/>
      </rPr>
      <t>V</t>
    </r>
    <r>
      <rPr>
        <sz val="10"/>
        <color theme="1"/>
        <rFont val="Calibri"/>
        <family val="2"/>
        <scheme val="minor"/>
      </rPr>
      <t xml:space="preserve"> is dimensionality of search within Q-bouquet; d</t>
    </r>
    <r>
      <rPr>
        <vertAlign val="subscript"/>
        <sz val="10"/>
        <color theme="1"/>
        <rFont val="Calibri"/>
        <family val="2"/>
        <charset val="204"/>
        <scheme val="minor"/>
      </rPr>
      <t>Q</t>
    </r>
    <r>
      <rPr>
        <sz val="10"/>
        <color theme="1"/>
        <rFont val="Calibri"/>
        <family val="2"/>
        <scheme val="minor"/>
      </rPr>
      <t xml:space="preserve"> is a spectrum of variance</t>
    </r>
  </si>
  <si>
    <r>
      <t>d</t>
    </r>
    <r>
      <rPr>
        <vertAlign val="subscript"/>
        <sz val="11"/>
        <color theme="1"/>
        <rFont val="Calibri"/>
        <family val="2"/>
        <scheme val="minor"/>
      </rPr>
      <t>K*</t>
    </r>
    <r>
      <rPr>
        <sz val="11"/>
        <color theme="1"/>
        <rFont val="Calibri"/>
        <family val="2"/>
        <scheme val="minor"/>
      </rPr>
      <t>d</t>
    </r>
    <r>
      <rPr>
        <vertAlign val="subscript"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 is capacity of recognizable variance</t>
    </r>
  </si>
  <si>
    <t>Generator of Q,K,V bouquits</t>
  </si>
  <si>
    <t>Converter of dimensionality</t>
  </si>
  <si>
    <t>Vector of the token maps onto Q specialities and (K,V) resolutions.</t>
  </si>
  <si>
    <t>e1inW.1</t>
  </si>
  <si>
    <t>e1inW.2</t>
  </si>
  <si>
    <t>e1inW.3</t>
  </si>
  <si>
    <t>e1inW.4</t>
  </si>
  <si>
    <t>e1inW.5</t>
  </si>
  <si>
    <t>e1inW.6</t>
  </si>
  <si>
    <t>e1inW.7</t>
  </si>
  <si>
    <t>e1inW.8</t>
  </si>
  <si>
    <t>e1inW.9</t>
  </si>
  <si>
    <t>e1inW.10</t>
  </si>
  <si>
    <t>e1inW.11</t>
  </si>
  <si>
    <t>e1inW.12</t>
  </si>
  <si>
    <t>e1inW.13</t>
  </si>
  <si>
    <t>e1inW.14</t>
  </si>
  <si>
    <t>e1inW.15</t>
  </si>
  <si>
    <t>e1inW.16</t>
  </si>
  <si>
    <t>e1inB</t>
  </si>
  <si>
    <t>e1outW.1</t>
  </si>
  <si>
    <t>e1outW.2</t>
  </si>
  <si>
    <t>e1outW.3</t>
  </si>
  <si>
    <t>e1outW.4</t>
  </si>
  <si>
    <t>e1outW.5</t>
  </si>
  <si>
    <t>e1outW.6</t>
  </si>
  <si>
    <t>e1outW.7</t>
  </si>
  <si>
    <t>e1outW.8</t>
  </si>
  <si>
    <t>e1outW.9</t>
  </si>
  <si>
    <t>e1outW.10</t>
  </si>
  <si>
    <t>e1outW.11</t>
  </si>
  <si>
    <t>e1outW.12</t>
  </si>
  <si>
    <t>e1outW.13</t>
  </si>
  <si>
    <t>e1outW.14</t>
  </si>
  <si>
    <t>e1outW.15</t>
  </si>
  <si>
    <t>e1outW.16</t>
  </si>
  <si>
    <t>e1outB</t>
  </si>
  <si>
    <t>e1n1W</t>
  </si>
  <si>
    <t>e1n1B</t>
  </si>
  <si>
    <t>e1n2W</t>
  </si>
  <si>
    <t>e1n2B</t>
  </si>
  <si>
    <t>e1lin1W.1</t>
  </si>
  <si>
    <t>e1lin1W.2</t>
  </si>
  <si>
    <t>e1lin1W.3</t>
  </si>
  <si>
    <t>e1lin1W.4</t>
  </si>
  <si>
    <t>e1lin1W.5</t>
  </si>
  <si>
    <t>e1lin1W.6</t>
  </si>
  <si>
    <t>e1lin1W.7</t>
  </si>
  <si>
    <t>e1lin1W.8</t>
  </si>
  <si>
    <t>e1lin1W.9</t>
  </si>
  <si>
    <t>e1lin1W.10</t>
  </si>
  <si>
    <t>e1lin1W.11</t>
  </si>
  <si>
    <t>e1lin1W.12</t>
  </si>
  <si>
    <t>e1lin1W.13</t>
  </si>
  <si>
    <t>e1lin1W.14</t>
  </si>
  <si>
    <t>e1lin1W.15</t>
  </si>
  <si>
    <t>e1lin1W.16</t>
  </si>
  <si>
    <t>e1lin1B</t>
  </si>
  <si>
    <t>e1lin2W.1</t>
  </si>
  <si>
    <t>e1lin2W.2</t>
  </si>
  <si>
    <t>e1lin2W.3</t>
  </si>
  <si>
    <t>e1lin2W.4</t>
  </si>
  <si>
    <t>e1lin2W.5</t>
  </si>
  <si>
    <t>e1lin2W.6</t>
  </si>
  <si>
    <t>e1lin2W.7</t>
  </si>
  <si>
    <t>e1lin2W.8</t>
  </si>
  <si>
    <t>e1lin2W.9</t>
  </si>
  <si>
    <t>e1lin2W.10</t>
  </si>
  <si>
    <t>e1lin2W.11</t>
  </si>
  <si>
    <t>e1lin2W.12</t>
  </si>
  <si>
    <t>e1lin2W.13</t>
  </si>
  <si>
    <t>e1lin2W.14</t>
  </si>
  <si>
    <t>e1lin2W.15</t>
  </si>
  <si>
    <t>e1lin2W.16</t>
  </si>
  <si>
    <t>e1lin2W.17</t>
  </si>
  <si>
    <t>e1lin2W.18</t>
  </si>
  <si>
    <t>e1lin2W.19</t>
  </si>
  <si>
    <t>e1lin2W.20</t>
  </si>
  <si>
    <t>e1lin2W.21</t>
  </si>
  <si>
    <t>e1lin2W.22</t>
  </si>
  <si>
    <t>e1lin2W.23</t>
  </si>
  <si>
    <t>e1lin2W.24</t>
  </si>
  <si>
    <t>e1lin2W.25</t>
  </si>
  <si>
    <t>e1lin2W.26</t>
  </si>
  <si>
    <t>e1lin2W.27</t>
  </si>
  <si>
    <t>e1lin2W.28</t>
  </si>
  <si>
    <t>e1lin2W.29</t>
  </si>
  <si>
    <t>e1lin2W.30</t>
  </si>
  <si>
    <t>e1lin2W.31</t>
  </si>
  <si>
    <t>e1lin2W.32</t>
  </si>
  <si>
    <t>e1lin2W.33</t>
  </si>
  <si>
    <t>e1lin2W.34</t>
  </si>
  <si>
    <t>e1lin2W.35</t>
  </si>
  <si>
    <t>e1lin2W.36</t>
  </si>
  <si>
    <t>e1lin2W.37</t>
  </si>
  <si>
    <t>e1lin2W.38</t>
  </si>
  <si>
    <t>e1lin2W.39</t>
  </si>
  <si>
    <t>e1lin2W.40</t>
  </si>
  <si>
    <t>e1lin2W.41</t>
  </si>
  <si>
    <t>e1lin2W.42</t>
  </si>
  <si>
    <t>e1lin2W.43</t>
  </si>
  <si>
    <t>e1lin2W.44</t>
  </si>
  <si>
    <t>e1lin2W.45</t>
  </si>
  <si>
    <t>e1lin2W.46</t>
  </si>
  <si>
    <t>e1lin2W.47</t>
  </si>
  <si>
    <t>e1lin2W.48</t>
  </si>
  <si>
    <t>e1lin2W.49</t>
  </si>
  <si>
    <t>e1lin2W.50</t>
  </si>
  <si>
    <t>e1lin2W.51</t>
  </si>
  <si>
    <t>e1lin2W.52</t>
  </si>
  <si>
    <t>e1lin2W.53</t>
  </si>
  <si>
    <t>e1lin2W.54</t>
  </si>
  <si>
    <t>e1lin2W.55</t>
  </si>
  <si>
    <t>e1lin2W.56</t>
  </si>
  <si>
    <t>e1lin2W.57</t>
  </si>
  <si>
    <t>e1lin2W.58</t>
  </si>
  <si>
    <t>e1lin2W.59</t>
  </si>
  <si>
    <t>e1lin2W.60</t>
  </si>
  <si>
    <t>e1lin2W.61</t>
  </si>
  <si>
    <t>e1lin2W.62</t>
  </si>
  <si>
    <t>e1lin2W.63</t>
  </si>
  <si>
    <t>e1lin2W.64</t>
  </si>
  <si>
    <t>e1lin2B</t>
  </si>
  <si>
    <t>e2in1W.1</t>
  </si>
  <si>
    <t>e2in1W.2</t>
  </si>
  <si>
    <t>e2in1W.3</t>
  </si>
  <si>
    <t>e2in1W.4</t>
  </si>
  <si>
    <t>e2in1W.5</t>
  </si>
  <si>
    <t>e2in1W.6</t>
  </si>
  <si>
    <t>e2in1W.7</t>
  </si>
  <si>
    <t>e2in1W.8</t>
  </si>
  <si>
    <t>e2in1W.9</t>
  </si>
  <si>
    <t>e2in1W.10</t>
  </si>
  <si>
    <t>e2in1W.11</t>
  </si>
  <si>
    <t>e2in1W.12</t>
  </si>
  <si>
    <t>e2in1W.13</t>
  </si>
  <si>
    <t>e2in1W.14</t>
  </si>
  <si>
    <t>e2in1W.15</t>
  </si>
  <si>
    <t>e2in1W.16</t>
  </si>
  <si>
    <t>e2inB</t>
  </si>
  <si>
    <t>Generator of Q,K,V bouquets</t>
  </si>
  <si>
    <t>e2outW.1</t>
  </si>
  <si>
    <t>e2outW.2</t>
  </si>
  <si>
    <t>e2outW.3</t>
  </si>
  <si>
    <t>e2outW.4</t>
  </si>
  <si>
    <t>e2outW.5</t>
  </si>
  <si>
    <t>e2outW.6</t>
  </si>
  <si>
    <t>e2outW.7</t>
  </si>
  <si>
    <t>e2outW.8</t>
  </si>
  <si>
    <t>e2outW.9</t>
  </si>
  <si>
    <t>e2outW.10</t>
  </si>
  <si>
    <t>e2outW.11</t>
  </si>
  <si>
    <t>e2outW.12</t>
  </si>
  <si>
    <t>e2outW.13</t>
  </si>
  <si>
    <t>e2outW.14</t>
  </si>
  <si>
    <t>e2outW.15</t>
  </si>
  <si>
    <t>e2outW.16</t>
  </si>
  <si>
    <t>e2outB</t>
  </si>
  <si>
    <t>e2n1W</t>
  </si>
  <si>
    <t>e2n1B</t>
  </si>
  <si>
    <t>e2n2W</t>
  </si>
  <si>
    <t>e2n2B</t>
  </si>
  <si>
    <t>e2lin1W.1</t>
  </si>
  <si>
    <t>e2lin1W.2</t>
  </si>
  <si>
    <t>e2lin1W.3</t>
  </si>
  <si>
    <t>e2lin1W.4</t>
  </si>
  <si>
    <t>e2lin1W.5</t>
  </si>
  <si>
    <t>e2lin1W.6</t>
  </si>
  <si>
    <t>e2lin1W.7</t>
  </si>
  <si>
    <t>e2lin1W.8</t>
  </si>
  <si>
    <t>e2lin1W.9</t>
  </si>
  <si>
    <t>e2lin1W.10</t>
  </si>
  <si>
    <t>e2lin1W.11</t>
  </si>
  <si>
    <t>e2lin1W.12</t>
  </si>
  <si>
    <t>e2lin1W.13</t>
  </si>
  <si>
    <t>e2lin1W.14</t>
  </si>
  <si>
    <t>e2lin1W.15</t>
  </si>
  <si>
    <t>e2lin1W.16</t>
  </si>
  <si>
    <t>e2lin1B</t>
  </si>
  <si>
    <t>e2lin2W.1</t>
  </si>
  <si>
    <t>e2lin2W.2</t>
  </si>
  <si>
    <t>e2lin2W.3</t>
  </si>
  <si>
    <t>e2lin2W.4</t>
  </si>
  <si>
    <t>e2lin2W.5</t>
  </si>
  <si>
    <t>e2lin2W.6</t>
  </si>
  <si>
    <t>e2lin2W.7</t>
  </si>
  <si>
    <t>e2lin2W.8</t>
  </si>
  <si>
    <t>e2lin2W.9</t>
  </si>
  <si>
    <t>e2lin2W.10</t>
  </si>
  <si>
    <t>e2lin2W.11</t>
  </si>
  <si>
    <t>e2lin2W.12</t>
  </si>
  <si>
    <t>e2lin2W.13</t>
  </si>
  <si>
    <t>e2lin2W.14</t>
  </si>
  <si>
    <t>e2lin2W.15</t>
  </si>
  <si>
    <t>e2lin2W.16</t>
  </si>
  <si>
    <t>e2lin2W.17</t>
  </si>
  <si>
    <t>e2lin2W.18</t>
  </si>
  <si>
    <t>e2lin2W.19</t>
  </si>
  <si>
    <t>e2lin2W.20</t>
  </si>
  <si>
    <t>e2lin2W.21</t>
  </si>
  <si>
    <t>e2lin2W.22</t>
  </si>
  <si>
    <t>e2lin2W.23</t>
  </si>
  <si>
    <t>e2lin2W.24</t>
  </si>
  <si>
    <t>e2lin2W.25</t>
  </si>
  <si>
    <t>e2lin2W.26</t>
  </si>
  <si>
    <t>e2lin2W.27</t>
  </si>
  <si>
    <t>e2lin2W.28</t>
  </si>
  <si>
    <t>e2lin2W.29</t>
  </si>
  <si>
    <t>e2lin2W.30</t>
  </si>
  <si>
    <t>e2lin2W.31</t>
  </si>
  <si>
    <t>e2lin2W.32</t>
  </si>
  <si>
    <t>e2lin2W.33</t>
  </si>
  <si>
    <t>e2lin2W.34</t>
  </si>
  <si>
    <t>e2lin2W.35</t>
  </si>
  <si>
    <t>e2lin2W.36</t>
  </si>
  <si>
    <t>e2lin2W.37</t>
  </si>
  <si>
    <t>e2lin2W.38</t>
  </si>
  <si>
    <t>e2lin2W.39</t>
  </si>
  <si>
    <t>e2lin2W.40</t>
  </si>
  <si>
    <t>e2lin2W.41</t>
  </si>
  <si>
    <t>e2lin2W.42</t>
  </si>
  <si>
    <t>e2lin2W.43</t>
  </si>
  <si>
    <t>e2lin2W.44</t>
  </si>
  <si>
    <t>e2lin2W.45</t>
  </si>
  <si>
    <t>e2lin2W.46</t>
  </si>
  <si>
    <t>e2lin2W.47</t>
  </si>
  <si>
    <t>e2lin2W.48</t>
  </si>
  <si>
    <t>e2lin2W.49</t>
  </si>
  <si>
    <t>e2lin2W.50</t>
  </si>
  <si>
    <t>e2lin2W.51</t>
  </si>
  <si>
    <t>e2lin2W.52</t>
  </si>
  <si>
    <t>e2lin2W.53</t>
  </si>
  <si>
    <t>e2lin2W.54</t>
  </si>
  <si>
    <t>e2lin2W.55</t>
  </si>
  <si>
    <t>e2lin2W.56</t>
  </si>
  <si>
    <t>e2lin2W.57</t>
  </si>
  <si>
    <t>e2lin2W.58</t>
  </si>
  <si>
    <t>e2lin2W.59</t>
  </si>
  <si>
    <t>e2lin2W.60</t>
  </si>
  <si>
    <t>e2lin2W.61</t>
  </si>
  <si>
    <t>e2lin2W.62</t>
  </si>
  <si>
    <t>e2lin2W.63</t>
  </si>
  <si>
    <t>e2lin2W.64</t>
  </si>
  <si>
    <t>e2lin2B</t>
  </si>
  <si>
    <t>e3inW.1</t>
  </si>
  <si>
    <t>e3inW.2</t>
  </si>
  <si>
    <t>e3inW.3</t>
  </si>
  <si>
    <t>e3inW.4</t>
  </si>
  <si>
    <t>e3inW.5</t>
  </si>
  <si>
    <t>e3inW.6</t>
  </si>
  <si>
    <t>e3inW.7</t>
  </si>
  <si>
    <t>e3inW.8</t>
  </si>
  <si>
    <t>e3inW.9</t>
  </si>
  <si>
    <t>e3inW.10</t>
  </si>
  <si>
    <t>e3inW.11</t>
  </si>
  <si>
    <t>e3inW.12</t>
  </si>
  <si>
    <t>e3inW.13</t>
  </si>
  <si>
    <t>e3inW.14</t>
  </si>
  <si>
    <t>e3inW.15</t>
  </si>
  <si>
    <t>e3inW.16</t>
  </si>
  <si>
    <t>e3inB</t>
  </si>
  <si>
    <t>e3outW.1</t>
  </si>
  <si>
    <t>e3outW.2</t>
  </si>
  <si>
    <t>e3outW.3</t>
  </si>
  <si>
    <t>e3outW.4</t>
  </si>
  <si>
    <t>e3outW.5</t>
  </si>
  <si>
    <t>e3outW.6</t>
  </si>
  <si>
    <t>e3outW.7</t>
  </si>
  <si>
    <t>e3outW.8</t>
  </si>
  <si>
    <t>e3outW.9</t>
  </si>
  <si>
    <t>e3outW.10</t>
  </si>
  <si>
    <t>e3outW.11</t>
  </si>
  <si>
    <t>e3outW.12</t>
  </si>
  <si>
    <t>e3outW.13</t>
  </si>
  <si>
    <t>e3outW.14</t>
  </si>
  <si>
    <t>e3outW.15</t>
  </si>
  <si>
    <t>e3outW.16</t>
  </si>
  <si>
    <t>e3outB</t>
  </si>
  <si>
    <t>e3n1W</t>
  </si>
  <si>
    <t>e3n1B</t>
  </si>
  <si>
    <t>e3n2W</t>
  </si>
  <si>
    <t>e3n2B</t>
  </si>
  <si>
    <t>e3lin1W.1</t>
  </si>
  <si>
    <t>e3lin1W.2</t>
  </si>
  <si>
    <t>e3lin1W.3</t>
  </si>
  <si>
    <t>e3lin1W.4</t>
  </si>
  <si>
    <t>e3lin1W.5</t>
  </si>
  <si>
    <t>e3lin1W.6</t>
  </si>
  <si>
    <t>e3lin1W.7</t>
  </si>
  <si>
    <t>e3lin1W.8</t>
  </si>
  <si>
    <t>e3lin1W.9</t>
  </si>
  <si>
    <t>e3lin1W.10</t>
  </si>
  <si>
    <t>e3lin1W.11</t>
  </si>
  <si>
    <t>e3lin1W.12</t>
  </si>
  <si>
    <t>e3lin1W.13</t>
  </si>
  <si>
    <t>e3lin1W.14</t>
  </si>
  <si>
    <t>e3lin1W.15</t>
  </si>
  <si>
    <t>e3lin1W.16</t>
  </si>
  <si>
    <t>e3lin1B</t>
  </si>
  <si>
    <t>e3lin2W.1</t>
  </si>
  <si>
    <t>e3lin2W.2</t>
  </si>
  <si>
    <t>e3lin2W.3</t>
  </si>
  <si>
    <t>e3lin2W.4</t>
  </si>
  <si>
    <t>e3lin2W.5</t>
  </si>
  <si>
    <t>e3lin2W.6</t>
  </si>
  <si>
    <t>e3lin2W.7</t>
  </si>
  <si>
    <t>e3lin2W.8</t>
  </si>
  <si>
    <t>e3lin2W.9</t>
  </si>
  <si>
    <t>e3lin2W.10</t>
  </si>
  <si>
    <t>e3lin2W.11</t>
  </si>
  <si>
    <t>e3lin2W.12</t>
  </si>
  <si>
    <t>e3lin2W.13</t>
  </si>
  <si>
    <t>e3lin2W.14</t>
  </si>
  <si>
    <t>e3lin2W.15</t>
  </si>
  <si>
    <t>e3lin2W.16</t>
  </si>
  <si>
    <t>e3lin2W.17</t>
  </si>
  <si>
    <t>e3lin2W.18</t>
  </si>
  <si>
    <t>e3lin2W.19</t>
  </si>
  <si>
    <t>e3lin2W.20</t>
  </si>
  <si>
    <t>e3lin2W.21</t>
  </si>
  <si>
    <t>e3lin2W.22</t>
  </si>
  <si>
    <t>e3lin2W.23</t>
  </si>
  <si>
    <t>e3lin2W.24</t>
  </si>
  <si>
    <t>e3lin2W.25</t>
  </si>
  <si>
    <t>e3lin2W.26</t>
  </si>
  <si>
    <t>e3lin2W.27</t>
  </si>
  <si>
    <t>e3lin2W.28</t>
  </si>
  <si>
    <t>e3lin2W.29</t>
  </si>
  <si>
    <t>e3lin2W.30</t>
  </si>
  <si>
    <t>e3lin2W.31</t>
  </si>
  <si>
    <t>e3lin2W.32</t>
  </si>
  <si>
    <t>e3lin2W.33</t>
  </si>
  <si>
    <t>e3lin2W.34</t>
  </si>
  <si>
    <t>e3lin2W.35</t>
  </si>
  <si>
    <t>e3lin2W.36</t>
  </si>
  <si>
    <t>e3lin2W.37</t>
  </si>
  <si>
    <t>e3lin2W.38</t>
  </si>
  <si>
    <t>e3lin2W.39</t>
  </si>
  <si>
    <t>e3lin2W.40</t>
  </si>
  <si>
    <t>e3lin2W.41</t>
  </si>
  <si>
    <t>e3lin2W.42</t>
  </si>
  <si>
    <t>e3lin2W.43</t>
  </si>
  <si>
    <t>e3lin2W.44</t>
  </si>
  <si>
    <t>e3lin2W.45</t>
  </si>
  <si>
    <t>e3lin2W.46</t>
  </si>
  <si>
    <t>e3lin2W.47</t>
  </si>
  <si>
    <t>e3lin2W.48</t>
  </si>
  <si>
    <t>e3lin2W.49</t>
  </si>
  <si>
    <t>e3lin2W.50</t>
  </si>
  <si>
    <t>e3lin2W.51</t>
  </si>
  <si>
    <t>e3lin2W.52</t>
  </si>
  <si>
    <t>e3lin2W.53</t>
  </si>
  <si>
    <t>e3lin2W.54</t>
  </si>
  <si>
    <t>e3lin2W.55</t>
  </si>
  <si>
    <t>e3lin2W.56</t>
  </si>
  <si>
    <t>e3lin2W.57</t>
  </si>
  <si>
    <t>e3lin2W.58</t>
  </si>
  <si>
    <t>e3lin2W.59</t>
  </si>
  <si>
    <t>e3lin2W.60</t>
  </si>
  <si>
    <t>e3lin2W.61</t>
  </si>
  <si>
    <t>e3lin2W.62</t>
  </si>
  <si>
    <t>e3lin2W.63</t>
  </si>
  <si>
    <t>e3lin2W.64</t>
  </si>
  <si>
    <t>e3lin2B</t>
  </si>
  <si>
    <t>◙</t>
  </si>
  <si>
    <t>enc0</t>
  </si>
  <si>
    <t>enc1</t>
  </si>
  <si>
    <t>enc2</t>
  </si>
  <si>
    <t>enc3</t>
  </si>
  <si>
    <t>▲</t>
  </si>
  <si>
    <t>emb</t>
  </si>
  <si>
    <t>tokens</t>
  </si>
  <si>
    <t>#</t>
  </si>
  <si>
    <t>d0saiW.1</t>
  </si>
  <si>
    <t>d0saiW.2</t>
  </si>
  <si>
    <t>d0saiW.3</t>
  </si>
  <si>
    <t>d0saiW.4</t>
  </si>
  <si>
    <t>d0saiW.5</t>
  </si>
  <si>
    <t>d0saiW.6</t>
  </si>
  <si>
    <t>d0saiW.7</t>
  </si>
  <si>
    <t>d0saiW.8</t>
  </si>
  <si>
    <t>d0saiW.9</t>
  </si>
  <si>
    <t>d0saiW.10</t>
  </si>
  <si>
    <t>d0saiW.11</t>
  </si>
  <si>
    <t>d0saiW.12</t>
  </si>
  <si>
    <t>d0saiW.13</t>
  </si>
  <si>
    <t>d0saiW.14</t>
  </si>
  <si>
    <t>d0saiW.15</t>
  </si>
  <si>
    <t>d0saiW.16</t>
  </si>
  <si>
    <t>d0saiB</t>
  </si>
  <si>
    <t>d0saoW.1</t>
  </si>
  <si>
    <t>d0saoW.2</t>
  </si>
  <si>
    <t>d0saoW.3</t>
  </si>
  <si>
    <t>d0saoW.4</t>
  </si>
  <si>
    <t>d0saoW.5</t>
  </si>
  <si>
    <t>d0saoW.6</t>
  </si>
  <si>
    <t>d0saoW.7</t>
  </si>
  <si>
    <t>d0saoW.8</t>
  </si>
  <si>
    <t>d0saoW.9</t>
  </si>
  <si>
    <t>d0saoW.10</t>
  </si>
  <si>
    <t>d0saoW.11</t>
  </si>
  <si>
    <t>d0saoW.12</t>
  </si>
  <si>
    <t>d0saoW.13</t>
  </si>
  <si>
    <t>d0saoW.14</t>
  </si>
  <si>
    <t>d0saoW.15</t>
  </si>
  <si>
    <t>d0saoW.16</t>
  </si>
  <si>
    <t>d0saoB</t>
  </si>
  <si>
    <t>d0mhiW.1</t>
  </si>
  <si>
    <t>d0mhiW.2</t>
  </si>
  <si>
    <t>d0mhiW.3</t>
  </si>
  <si>
    <t>d0mhiW.4</t>
  </si>
  <si>
    <t>d0mhiW.5</t>
  </si>
  <si>
    <t>d0mhiW.6</t>
  </si>
  <si>
    <t>d0mhiW.7</t>
  </si>
  <si>
    <t>d0mhiW.8</t>
  </si>
  <si>
    <t>d0mhiW.9</t>
  </si>
  <si>
    <t>d0mhiW.10</t>
  </si>
  <si>
    <t>d0mhiW.11</t>
  </si>
  <si>
    <t>d0mhiW.12</t>
  </si>
  <si>
    <t>d0mhiW.13</t>
  </si>
  <si>
    <t>d0mhiW.14</t>
  </si>
  <si>
    <t>d0mhiW.15</t>
  </si>
  <si>
    <t>d0mhiW.16</t>
  </si>
  <si>
    <t>d0mhiB</t>
  </si>
  <si>
    <t>d0mhoW.1</t>
  </si>
  <si>
    <t>d0mhoW.2</t>
  </si>
  <si>
    <t>d0mhoW.3</t>
  </si>
  <si>
    <t>d0mhoW.4</t>
  </si>
  <si>
    <t>d0mhoW.5</t>
  </si>
  <si>
    <t>d0mhoW.6</t>
  </si>
  <si>
    <t>d0mhoW.7</t>
  </si>
  <si>
    <t>d0mhoW.8</t>
  </si>
  <si>
    <t>d0mhoW.9</t>
  </si>
  <si>
    <t>d0mhoW.10</t>
  </si>
  <si>
    <t>d0mhoW.11</t>
  </si>
  <si>
    <t>d0mhoW.12</t>
  </si>
  <si>
    <t>d0mhoW.13</t>
  </si>
  <si>
    <t>d0mhoW.14</t>
  </si>
  <si>
    <t>d0mhoW.15</t>
  </si>
  <si>
    <t>d0mhoW.16</t>
  </si>
  <si>
    <t>d0mhoB</t>
  </si>
  <si>
    <t>d0n1W</t>
  </si>
  <si>
    <t>d0n1B</t>
  </si>
  <si>
    <t>d0n2W</t>
  </si>
  <si>
    <t>d0n2B</t>
  </si>
  <si>
    <t>d0n3W</t>
  </si>
  <si>
    <t>d0n3B</t>
  </si>
  <si>
    <t>d0lin1W.1</t>
  </si>
  <si>
    <t>d0lin1W.2</t>
  </si>
  <si>
    <t>d0lin1W.3</t>
  </si>
  <si>
    <t>d0lin1W.4</t>
  </si>
  <si>
    <t>d0lin1W.5</t>
  </si>
  <si>
    <t>d0lin1W.6</t>
  </si>
  <si>
    <t>d0lin1W.7</t>
  </si>
  <si>
    <t>d0lin1W.8</t>
  </si>
  <si>
    <t>d0lin1W.9</t>
  </si>
  <si>
    <t>d0lin1W.10</t>
  </si>
  <si>
    <t>d0lin1W.11</t>
  </si>
  <si>
    <t>d0lin1W.12</t>
  </si>
  <si>
    <t>d0lin1W.13</t>
  </si>
  <si>
    <t>d0lin1W.14</t>
  </si>
  <si>
    <t>d0lin1W.15</t>
  </si>
  <si>
    <t>d0lin1W.16</t>
  </si>
  <si>
    <t>d0lin1B</t>
  </si>
  <si>
    <t>d0lin2W.1</t>
  </si>
  <si>
    <t>d0lin2W.2</t>
  </si>
  <si>
    <t>d0lin2W.3</t>
  </si>
  <si>
    <t>d0lin2W.4</t>
  </si>
  <si>
    <t>d0lin2W.5</t>
  </si>
  <si>
    <t>d0lin2W.6</t>
  </si>
  <si>
    <t>d0lin2W.7</t>
  </si>
  <si>
    <t>d0lin2W.8</t>
  </si>
  <si>
    <t>d0lin2W.9</t>
  </si>
  <si>
    <t>d0lin2W.10</t>
  </si>
  <si>
    <t>d0lin2W.11</t>
  </si>
  <si>
    <t>d0lin2W.12</t>
  </si>
  <si>
    <t>d0lin2W.13</t>
  </si>
  <si>
    <t>d0lin2W.14</t>
  </si>
  <si>
    <t>d0lin2W.15</t>
  </si>
  <si>
    <t>d0lin2W.16</t>
  </si>
  <si>
    <t>d0lin2W.17</t>
  </si>
  <si>
    <t>d0lin2W.18</t>
  </si>
  <si>
    <t>d0lin2W.19</t>
  </si>
  <si>
    <t>d0lin2W.20</t>
  </si>
  <si>
    <t>d0lin2W.21</t>
  </si>
  <si>
    <t>d0lin2W.22</t>
  </si>
  <si>
    <t>d0lin2W.23</t>
  </si>
  <si>
    <t>d0lin2W.24</t>
  </si>
  <si>
    <t>d0lin2W.25</t>
  </si>
  <si>
    <t>d0lin2W.26</t>
  </si>
  <si>
    <t>d0lin2W.27</t>
  </si>
  <si>
    <t>d0lin2W.28</t>
  </si>
  <si>
    <t>d0lin2W.29</t>
  </si>
  <si>
    <t>d0lin2W.30</t>
  </si>
  <si>
    <t>d0lin2W.31</t>
  </si>
  <si>
    <t>d0lin2W.32</t>
  </si>
  <si>
    <t>d0lin2W.33</t>
  </si>
  <si>
    <t>d0lin2W.34</t>
  </si>
  <si>
    <t>d0lin2W.35</t>
  </si>
  <si>
    <t>d0lin2W.36</t>
  </si>
  <si>
    <t>d0lin2W.37</t>
  </si>
  <si>
    <t>d0lin2W.38</t>
  </si>
  <si>
    <t>d0lin2W.39</t>
  </si>
  <si>
    <t>d0lin2W.40</t>
  </si>
  <si>
    <t>d0lin2W.41</t>
  </si>
  <si>
    <t>d0lin2W.42</t>
  </si>
  <si>
    <t>d0lin2W.43</t>
  </si>
  <si>
    <t>d0lin2W.44</t>
  </si>
  <si>
    <t>d0lin2W.45</t>
  </si>
  <si>
    <t>d0lin2W.46</t>
  </si>
  <si>
    <t>d0lin2W.47</t>
  </si>
  <si>
    <t>d0lin2W.48</t>
  </si>
  <si>
    <t>d0lin2W.49</t>
  </si>
  <si>
    <t>d0lin2W.50</t>
  </si>
  <si>
    <t>d0lin2W.51</t>
  </si>
  <si>
    <t>d0lin2W.52</t>
  </si>
  <si>
    <t>d0lin2W.53</t>
  </si>
  <si>
    <t>d0lin2W.54</t>
  </si>
  <si>
    <t>d0lin2W.55</t>
  </si>
  <si>
    <t>d0lin2W.56</t>
  </si>
  <si>
    <t>d0lin2W.57</t>
  </si>
  <si>
    <t>d0lin2W.58</t>
  </si>
  <si>
    <t>d0lin2W.59</t>
  </si>
  <si>
    <t>d0lin2W.60</t>
  </si>
  <si>
    <t>d0lin2W.61</t>
  </si>
  <si>
    <t>d0lin2W.62</t>
  </si>
  <si>
    <t>d0lin2W.63</t>
  </si>
  <si>
    <t>d0lin2W.64</t>
  </si>
  <si>
    <t>d0lin2B</t>
  </si>
  <si>
    <t>target</t>
  </si>
  <si>
    <t>Multi-head in</t>
  </si>
  <si>
    <t>Multi-head out</t>
  </si>
  <si>
    <t>_mha_block</t>
  </si>
  <si>
    <t>► SA</t>
  </si>
  <si>
    <t>► MH</t>
  </si>
  <si>
    <t>(inp as Q)*mh_inp</t>
  </si>
  <si>
    <t>q=norm1(sa(target)),k=v=input</t>
  </si>
  <si>
    <t>KV</t>
  </si>
  <si>
    <t>Linear(MH*V)</t>
  </si>
  <si>
    <t>_mha_block+norm1</t>
  </si>
  <si>
    <t>ff+ norm2</t>
  </si>
  <si>
    <t>norm3.T</t>
  </si>
  <si>
    <t>norm3</t>
  </si>
  <si>
    <t>_sa_block+ target</t>
  </si>
  <si>
    <t>TODO WRONG VALUES</t>
  </si>
  <si>
    <t>EXPECTED</t>
  </si>
  <si>
    <t>ε</t>
  </si>
  <si>
    <t>error</t>
  </si>
  <si>
    <t>CUDA FLOAT32 CUDNN</t>
  </si>
  <si>
    <t>dec0</t>
  </si>
  <si>
    <t>dec3</t>
  </si>
  <si>
    <t>dec2</t>
  </si>
  <si>
    <t>dec1</t>
  </si>
  <si>
    <t>Multiplying Table LLM</t>
  </si>
  <si>
    <t>◄</t>
  </si>
  <si>
    <t>d1saiW.1</t>
  </si>
  <si>
    <t>d1saiW.2</t>
  </si>
  <si>
    <t>d1saiW.3</t>
  </si>
  <si>
    <t>d1saiW.4</t>
  </si>
  <si>
    <t>d1saiW.5</t>
  </si>
  <si>
    <t>d1saiW.6</t>
  </si>
  <si>
    <t>d1saiW.7</t>
  </si>
  <si>
    <t>d1saiW.8</t>
  </si>
  <si>
    <t>d1saiW.9</t>
  </si>
  <si>
    <t>d1saiW.10</t>
  </si>
  <si>
    <t>d1saiW.11</t>
  </si>
  <si>
    <t>d1saiW.12</t>
  </si>
  <si>
    <t>d1saiW.13</t>
  </si>
  <si>
    <t>d1saiW.14</t>
  </si>
  <si>
    <t>d1saiW.15</t>
  </si>
  <si>
    <t>d1saiW.16</t>
  </si>
  <si>
    <t>d1saiB</t>
  </si>
  <si>
    <t>d1saoW.1</t>
  </si>
  <si>
    <t>d1saoW.2</t>
  </si>
  <si>
    <t>d1saoW.3</t>
  </si>
  <si>
    <t>d1saoW.4</t>
  </si>
  <si>
    <t>d1saoW.5</t>
  </si>
  <si>
    <t>d1saoW.6</t>
  </si>
  <si>
    <t>d1saoW.7</t>
  </si>
  <si>
    <t>d1saoW.8</t>
  </si>
  <si>
    <t>d1saoW.9</t>
  </si>
  <si>
    <t>d1saoW.10</t>
  </si>
  <si>
    <t>d1saoW.11</t>
  </si>
  <si>
    <t>d1saoW.12</t>
  </si>
  <si>
    <t>d1saoW.13</t>
  </si>
  <si>
    <t>d1saoW.14</t>
  </si>
  <si>
    <t>d1saoW.15</t>
  </si>
  <si>
    <t>d1saoW.16</t>
  </si>
  <si>
    <t>d1saoB</t>
  </si>
  <si>
    <t>d1mhiW.1</t>
  </si>
  <si>
    <t>d1mhiW.2</t>
  </si>
  <si>
    <t>d1mhiW.3</t>
  </si>
  <si>
    <t>d1mhiW.4</t>
  </si>
  <si>
    <t>d1mhiW.5</t>
  </si>
  <si>
    <t>d1mhiW.6</t>
  </si>
  <si>
    <t>d1mhiW.7</t>
  </si>
  <si>
    <t>d1mhiW.8</t>
  </si>
  <si>
    <t>d1mhiW.9</t>
  </si>
  <si>
    <t>d1mhiW.10</t>
  </si>
  <si>
    <t>d1mhiW.11</t>
  </si>
  <si>
    <t>d1mhiW.12</t>
  </si>
  <si>
    <t>d1mhiW.13</t>
  </si>
  <si>
    <t>d1mhiW.14</t>
  </si>
  <si>
    <t>d1mhiW.15</t>
  </si>
  <si>
    <t>d1mhiW.16</t>
  </si>
  <si>
    <t>d1mhiB</t>
  </si>
  <si>
    <t>d1mhoW.1</t>
  </si>
  <si>
    <t>d1mhoW.2</t>
  </si>
  <si>
    <t>d1mhoW.3</t>
  </si>
  <si>
    <t>d1mhoW.4</t>
  </si>
  <si>
    <t>d1mhoW.5</t>
  </si>
  <si>
    <t>d1mhoW.6</t>
  </si>
  <si>
    <t>d1mhoW.7</t>
  </si>
  <si>
    <t>d1mhoW.8</t>
  </si>
  <si>
    <t>d1mhoW.9</t>
  </si>
  <si>
    <t>d1mhoW.10</t>
  </si>
  <si>
    <t>d1mhoW.11</t>
  </si>
  <si>
    <t>d1mhoW.12</t>
  </si>
  <si>
    <t>d1mhoW.13</t>
  </si>
  <si>
    <t>d1mhoW.14</t>
  </si>
  <si>
    <t>d1mhoW.15</t>
  </si>
  <si>
    <t>d1mhoW.16</t>
  </si>
  <si>
    <t>d1mhoB</t>
  </si>
  <si>
    <t>Norm1</t>
  </si>
  <si>
    <t>Norm3</t>
  </si>
  <si>
    <t>Norm2</t>
  </si>
  <si>
    <t>d1n1W</t>
  </si>
  <si>
    <t>d1n1B</t>
  </si>
  <si>
    <t>d1n2W</t>
  </si>
  <si>
    <t>d1n2B</t>
  </si>
  <si>
    <t>d1n3W</t>
  </si>
  <si>
    <t>d1n3B</t>
  </si>
  <si>
    <t>d1lin1W.1</t>
  </si>
  <si>
    <t>d1lin1W.2</t>
  </si>
  <si>
    <t>d1lin1W.3</t>
  </si>
  <si>
    <t>d1lin1W.4</t>
  </si>
  <si>
    <t>d1lin1W.5</t>
  </si>
  <si>
    <t>d1lin1W.6</t>
  </si>
  <si>
    <t>d1lin1W.7</t>
  </si>
  <si>
    <t>d1lin1W.8</t>
  </si>
  <si>
    <t>d1lin1W.9</t>
  </si>
  <si>
    <t>d1lin1W.10</t>
  </si>
  <si>
    <t>d1lin1W.11</t>
  </si>
  <si>
    <t>d1lin1W.12</t>
  </si>
  <si>
    <t>d1lin1W.13</t>
  </si>
  <si>
    <t>d1lin1W.14</t>
  </si>
  <si>
    <t>d1lin1W.15</t>
  </si>
  <si>
    <t>d1lin1W.16</t>
  </si>
  <si>
    <t>d1lin1B</t>
  </si>
  <si>
    <t>d1lin2W.1</t>
  </si>
  <si>
    <t>d1lin2W.2</t>
  </si>
  <si>
    <t>d1lin2W.3</t>
  </si>
  <si>
    <t>d1lin2W.4</t>
  </si>
  <si>
    <t>d1lin2W.5</t>
  </si>
  <si>
    <t>d1lin2W.6</t>
  </si>
  <si>
    <t>d1lin2W.7</t>
  </si>
  <si>
    <t>d1lin2W.8</t>
  </si>
  <si>
    <t>d1lin2W.9</t>
  </si>
  <si>
    <t>d1lin2W.10</t>
  </si>
  <si>
    <t>d1lin2W.11</t>
  </si>
  <si>
    <t>d1lin2W.12</t>
  </si>
  <si>
    <t>d1lin2W.13</t>
  </si>
  <si>
    <t>d1lin2W.14</t>
  </si>
  <si>
    <t>d1lin2W.15</t>
  </si>
  <si>
    <t>d1lin2W.16</t>
  </si>
  <si>
    <t>d1lin2W.17</t>
  </si>
  <si>
    <t>d1lin2W.18</t>
  </si>
  <si>
    <t>d1lin2W.19</t>
  </si>
  <si>
    <t>d1lin2W.20</t>
  </si>
  <si>
    <t>d1lin2W.21</t>
  </si>
  <si>
    <t>d1lin2W.22</t>
  </si>
  <si>
    <t>d1lin2W.23</t>
  </si>
  <si>
    <t>d1lin2W.24</t>
  </si>
  <si>
    <t>d1lin2W.25</t>
  </si>
  <si>
    <t>d1lin2W.26</t>
  </si>
  <si>
    <t>d1lin2W.27</t>
  </si>
  <si>
    <t>d1lin2W.28</t>
  </si>
  <si>
    <t>d1lin2W.29</t>
  </si>
  <si>
    <t>d1lin2W.30</t>
  </si>
  <si>
    <t>d1lin2W.31</t>
  </si>
  <si>
    <t>d1lin2W.32</t>
  </si>
  <si>
    <t>d1lin2W.33</t>
  </si>
  <si>
    <t>d1lin2W.34</t>
  </si>
  <si>
    <t>d1lin2W.35</t>
  </si>
  <si>
    <t>d1lin2W.36</t>
  </si>
  <si>
    <t>d1lin2W.37</t>
  </si>
  <si>
    <t>d1lin2W.38</t>
  </si>
  <si>
    <t>d1lin2W.39</t>
  </si>
  <si>
    <t>d1lin2W.40</t>
  </si>
  <si>
    <t>d1lin2W.41</t>
  </si>
  <si>
    <t>d1lin2W.42</t>
  </si>
  <si>
    <t>d1lin2W.43</t>
  </si>
  <si>
    <t>d1lin2W.44</t>
  </si>
  <si>
    <t>d1lin2W.45</t>
  </si>
  <si>
    <t>d1lin2W.46</t>
  </si>
  <si>
    <t>d1lin2W.47</t>
  </si>
  <si>
    <t>d1lin2W.48</t>
  </si>
  <si>
    <t>d1lin2W.49</t>
  </si>
  <si>
    <t>d1lin2W.50</t>
  </si>
  <si>
    <t>d1lin2W.51</t>
  </si>
  <si>
    <t>d1lin2W.52</t>
  </si>
  <si>
    <t>d1lin2W.53</t>
  </si>
  <si>
    <t>d1lin2W.54</t>
  </si>
  <si>
    <t>d1lin2W.55</t>
  </si>
  <si>
    <t>d1lin2W.56</t>
  </si>
  <si>
    <t>d1lin2W.57</t>
  </si>
  <si>
    <t>d1lin2W.58</t>
  </si>
  <si>
    <t>d1lin2W.59</t>
  </si>
  <si>
    <t>d1lin2W.60</t>
  </si>
  <si>
    <t>d1lin2W.61</t>
  </si>
  <si>
    <t>d1lin2W.62</t>
  </si>
  <si>
    <t>d1lin2W.63</t>
  </si>
  <si>
    <t>d1lin2W.64</t>
  </si>
  <si>
    <t>d1lin2B</t>
  </si>
  <si>
    <t>d2saiW.1</t>
  </si>
  <si>
    <t>d2saiW.2</t>
  </si>
  <si>
    <t>d2saiW.3</t>
  </si>
  <si>
    <t>d2saiW.4</t>
  </si>
  <si>
    <t>d2saiW.5</t>
  </si>
  <si>
    <t>d2saiW.6</t>
  </si>
  <si>
    <t>d2saiW.7</t>
  </si>
  <si>
    <t>d2saiW.8</t>
  </si>
  <si>
    <t>d2saiW.9</t>
  </si>
  <si>
    <t>d2saiW.10</t>
  </si>
  <si>
    <t>d2saiW.11</t>
  </si>
  <si>
    <t>d2saiW.12</t>
  </si>
  <si>
    <t>d2saiW.13</t>
  </si>
  <si>
    <t>d2saiW.14</t>
  </si>
  <si>
    <t>d2saiW.15</t>
  </si>
  <si>
    <t>d2saiW.16</t>
  </si>
  <si>
    <t>d2saiB</t>
  </si>
  <si>
    <t>d2saoW.1</t>
  </si>
  <si>
    <t>d2saoW.2</t>
  </si>
  <si>
    <t>d2saoW.3</t>
  </si>
  <si>
    <t>d2saoW.4</t>
  </si>
  <si>
    <t>d2saoW.5</t>
  </si>
  <si>
    <t>d2saoW.6</t>
  </si>
  <si>
    <t>d2saoW.7</t>
  </si>
  <si>
    <t>d2saoW.8</t>
  </si>
  <si>
    <t>d2saoW.9</t>
  </si>
  <si>
    <t>d2saoW.10</t>
  </si>
  <si>
    <t>d2saoW.11</t>
  </si>
  <si>
    <t>d2saoW.12</t>
  </si>
  <si>
    <t>d2saoW.13</t>
  </si>
  <si>
    <t>d2saoW.14</t>
  </si>
  <si>
    <t>d2saoW.15</t>
  </si>
  <si>
    <t>d2saoW.16</t>
  </si>
  <si>
    <t>d2saoB</t>
  </si>
  <si>
    <t>d2mhiW.1</t>
  </si>
  <si>
    <t>d2mhiW.2</t>
  </si>
  <si>
    <t>d2mhiW.3</t>
  </si>
  <si>
    <t>d2mhiW.4</t>
  </si>
  <si>
    <t>d2mhiW.5</t>
  </si>
  <si>
    <t>d2mhiW.6</t>
  </si>
  <si>
    <t>d2mhiW.7</t>
  </si>
  <si>
    <t>d2mhiW.8</t>
  </si>
  <si>
    <t>d2mhiW.9</t>
  </si>
  <si>
    <t>d2mhiW.10</t>
  </si>
  <si>
    <t>d2mhiW.11</t>
  </si>
  <si>
    <t>d2mhiW.12</t>
  </si>
  <si>
    <t>d2mhiW.13</t>
  </si>
  <si>
    <t>d2mhiW.14</t>
  </si>
  <si>
    <t>d2mhiW.15</t>
  </si>
  <si>
    <t>d2mhiW.16</t>
  </si>
  <si>
    <t>d2mhiB</t>
  </si>
  <si>
    <t>d2mhoW.1</t>
  </si>
  <si>
    <t>d2mhoW.2</t>
  </si>
  <si>
    <t>d2mhoW.3</t>
  </si>
  <si>
    <t>d2mhoW.4</t>
  </si>
  <si>
    <t>d2mhoW.5</t>
  </si>
  <si>
    <t>d2mhoW.6</t>
  </si>
  <si>
    <t>d2mhoW.7</t>
  </si>
  <si>
    <t>d2mhoW.8</t>
  </si>
  <si>
    <t>d2mhoW.9</t>
  </si>
  <si>
    <t>d2mhoW.10</t>
  </si>
  <si>
    <t>d2mhoW.11</t>
  </si>
  <si>
    <t>d2mhoW.12</t>
  </si>
  <si>
    <t>d2mhoW.13</t>
  </si>
  <si>
    <t>d2mhoW.14</t>
  </si>
  <si>
    <t>d2mhoW.15</t>
  </si>
  <si>
    <t>d2mhoW.16</t>
  </si>
  <si>
    <t>d2mhoB</t>
  </si>
  <si>
    <t>d2n1W</t>
  </si>
  <si>
    <t>d2n1B</t>
  </si>
  <si>
    <t>d2n2W</t>
  </si>
  <si>
    <t>d2n2B</t>
  </si>
  <si>
    <t>d2n3W</t>
  </si>
  <si>
    <t>d2n3B</t>
  </si>
  <si>
    <t>d2lin1W.1</t>
  </si>
  <si>
    <t>d2lin1W.2</t>
  </si>
  <si>
    <t>d2lin1W.3</t>
  </si>
  <si>
    <t>d2lin1W.4</t>
  </si>
  <si>
    <t>d2lin1W.5</t>
  </si>
  <si>
    <t>d2lin1W.6</t>
  </si>
  <si>
    <t>d2lin1W.7</t>
  </si>
  <si>
    <t>d2lin1W.8</t>
  </si>
  <si>
    <t>d2lin1W.9</t>
  </si>
  <si>
    <t>d2lin1W.10</t>
  </si>
  <si>
    <t>d2lin1W.11</t>
  </si>
  <si>
    <t>d2lin1W.12</t>
  </si>
  <si>
    <t>d2lin1W.13</t>
  </si>
  <si>
    <t>d2lin1W.14</t>
  </si>
  <si>
    <t>d2lin1W.15</t>
  </si>
  <si>
    <t>d2lin1W.16</t>
  </si>
  <si>
    <t>d2lin1B</t>
  </si>
  <si>
    <t>d2lin2W.1</t>
  </si>
  <si>
    <t>d2lin2W.2</t>
  </si>
  <si>
    <t>d2lin2W.3</t>
  </si>
  <si>
    <t>d2lin2W.4</t>
  </si>
  <si>
    <t>d2lin2W.5</t>
  </si>
  <si>
    <t>d2lin2W.6</t>
  </si>
  <si>
    <t>d2lin2W.7</t>
  </si>
  <si>
    <t>d2lin2W.8</t>
  </si>
  <si>
    <t>d2lin2W.9</t>
  </si>
  <si>
    <t>d2lin2W.10</t>
  </si>
  <si>
    <t>d2lin2W.11</t>
  </si>
  <si>
    <t>d2lin2W.12</t>
  </si>
  <si>
    <t>d2lin2W.13</t>
  </si>
  <si>
    <t>d2lin2W.14</t>
  </si>
  <si>
    <t>d2lin2W.15</t>
  </si>
  <si>
    <t>d2lin2W.16</t>
  </si>
  <si>
    <t>d2lin2W.17</t>
  </si>
  <si>
    <t>d2lin2W.18</t>
  </si>
  <si>
    <t>d2lin2W.19</t>
  </si>
  <si>
    <t>d2lin2W.20</t>
  </si>
  <si>
    <t>d2lin2W.21</t>
  </si>
  <si>
    <t>d2lin2W.22</t>
  </si>
  <si>
    <t>d2lin2W.23</t>
  </si>
  <si>
    <t>d2lin2W.24</t>
  </si>
  <si>
    <t>d2lin2W.25</t>
  </si>
  <si>
    <t>d2lin2W.26</t>
  </si>
  <si>
    <t>d2lin2W.27</t>
  </si>
  <si>
    <t>d2lin2W.28</t>
  </si>
  <si>
    <t>d2lin2W.29</t>
  </si>
  <si>
    <t>d2lin2W.30</t>
  </si>
  <si>
    <t>d2lin2W.31</t>
  </si>
  <si>
    <t>d2lin2W.32</t>
  </si>
  <si>
    <t>d2lin2W.33</t>
  </si>
  <si>
    <t>d2lin2W.34</t>
  </si>
  <si>
    <t>d2lin2W.35</t>
  </si>
  <si>
    <t>d2lin2W.36</t>
  </si>
  <si>
    <t>d2lin2W.37</t>
  </si>
  <si>
    <t>d2lin2W.38</t>
  </si>
  <si>
    <t>d2lin2W.39</t>
  </si>
  <si>
    <t>d2lin2W.40</t>
  </si>
  <si>
    <t>d2lin2W.41</t>
  </si>
  <si>
    <t>d2lin2W.42</t>
  </si>
  <si>
    <t>d2lin2W.43</t>
  </si>
  <si>
    <t>d2lin2W.44</t>
  </si>
  <si>
    <t>d2lin2W.45</t>
  </si>
  <si>
    <t>d2lin2W.46</t>
  </si>
  <si>
    <t>d2lin2W.47</t>
  </si>
  <si>
    <t>d2lin2W.48</t>
  </si>
  <si>
    <t>d2lin2W.49</t>
  </si>
  <si>
    <t>d2lin2W.50</t>
  </si>
  <si>
    <t>d2lin2W.51</t>
  </si>
  <si>
    <t>d2lin2W.52</t>
  </si>
  <si>
    <t>d2lin2W.53</t>
  </si>
  <si>
    <t>d2lin2W.54</t>
  </si>
  <si>
    <t>d2lin2W.55</t>
  </si>
  <si>
    <t>d2lin2W.56</t>
  </si>
  <si>
    <t>d2lin2W.57</t>
  </si>
  <si>
    <t>d2lin2W.58</t>
  </si>
  <si>
    <t>d2lin2W.59</t>
  </si>
  <si>
    <t>d2lin2W.60</t>
  </si>
  <si>
    <t>d2lin2W.61</t>
  </si>
  <si>
    <t>d2lin2W.62</t>
  </si>
  <si>
    <t>d2lin2W.63</t>
  </si>
  <si>
    <t>d2lin2W.64</t>
  </si>
  <si>
    <t>d2lin2B</t>
  </si>
  <si>
    <t>d3saiW.1</t>
  </si>
  <si>
    <t>d3saiW.2</t>
  </si>
  <si>
    <t>d3saiW.3</t>
  </si>
  <si>
    <t>d3saiW.4</t>
  </si>
  <si>
    <t>d3saiW.5</t>
  </si>
  <si>
    <t>d3saiW.6</t>
  </si>
  <si>
    <t>d3saiW.7</t>
  </si>
  <si>
    <t>d3saiW.8</t>
  </si>
  <si>
    <t>d3saiW.9</t>
  </si>
  <si>
    <t>d3saiW.10</t>
  </si>
  <si>
    <t>d3saiW.11</t>
  </si>
  <si>
    <t>d3saiW.12</t>
  </si>
  <si>
    <t>d3saiW.13</t>
  </si>
  <si>
    <t>d3saiW.14</t>
  </si>
  <si>
    <t>d3saiW.15</t>
  </si>
  <si>
    <t>d3saiW.16</t>
  </si>
  <si>
    <t>d3saiB</t>
  </si>
  <si>
    <t>d3saoW.1</t>
  </si>
  <si>
    <t>d3saoW.2</t>
  </si>
  <si>
    <t>d3saoW.3</t>
  </si>
  <si>
    <t>d3saoW.4</t>
  </si>
  <si>
    <t>d3saoW.5</t>
  </si>
  <si>
    <t>d3saoW.6</t>
  </si>
  <si>
    <t>d3saoW.7</t>
  </si>
  <si>
    <t>d3saoW.8</t>
  </si>
  <si>
    <t>d3saoW.9</t>
  </si>
  <si>
    <t>d3saoW.10</t>
  </si>
  <si>
    <t>d3saoW.11</t>
  </si>
  <si>
    <t>d3saoW.12</t>
  </si>
  <si>
    <t>d3saoW.13</t>
  </si>
  <si>
    <t>d3saoW.14</t>
  </si>
  <si>
    <t>d3saoW.15</t>
  </si>
  <si>
    <t>d3saoW.16</t>
  </si>
  <si>
    <t>d3saoB</t>
  </si>
  <si>
    <t>d3mhiW.1</t>
  </si>
  <si>
    <t>d3mhiW.2</t>
  </si>
  <si>
    <t>d3mhiW.3</t>
  </si>
  <si>
    <t>d3mhiW.4</t>
  </si>
  <si>
    <t>d3mhiW.5</t>
  </si>
  <si>
    <t>d3mhiW.6</t>
  </si>
  <si>
    <t>d3mhiW.7</t>
  </si>
  <si>
    <t>d3mhiW.8</t>
  </si>
  <si>
    <t>d3mhiW.9</t>
  </si>
  <si>
    <t>d3mhiW.10</t>
  </si>
  <si>
    <t>d3mhiW.11</t>
  </si>
  <si>
    <t>d3mhiW.12</t>
  </si>
  <si>
    <t>d3mhiW.13</t>
  </si>
  <si>
    <t>d3mhiW.14</t>
  </si>
  <si>
    <t>d3mhiW.15</t>
  </si>
  <si>
    <t>d3mhiW.16</t>
  </si>
  <si>
    <t>d3mhiB</t>
  </si>
  <si>
    <t>d3mhoW.1</t>
  </si>
  <si>
    <t>d3mhoW.2</t>
  </si>
  <si>
    <t>d3mhoW.3</t>
  </si>
  <si>
    <t>d3mhoW.4</t>
  </si>
  <si>
    <t>d3mhoW.5</t>
  </si>
  <si>
    <t>d3mhoW.6</t>
  </si>
  <si>
    <t>d3mhoW.7</t>
  </si>
  <si>
    <t>d3mhoW.8</t>
  </si>
  <si>
    <t>d3mhoW.9</t>
  </si>
  <si>
    <t>d3mhoW.10</t>
  </si>
  <si>
    <t>d3mhoW.11</t>
  </si>
  <si>
    <t>d3mhoW.12</t>
  </si>
  <si>
    <t>d3mhoW.13</t>
  </si>
  <si>
    <t>d3mhoW.14</t>
  </si>
  <si>
    <t>d3mhoW.15</t>
  </si>
  <si>
    <t>d3mhoW.16</t>
  </si>
  <si>
    <t>d3mhoB</t>
  </si>
  <si>
    <t>d3n1W</t>
  </si>
  <si>
    <t>d3n1B</t>
  </si>
  <si>
    <t>d3n2W</t>
  </si>
  <si>
    <t>d3n2B</t>
  </si>
  <si>
    <t>d3n3W</t>
  </si>
  <si>
    <t>d3n3B</t>
  </si>
  <si>
    <t>d3lin1W.1</t>
  </si>
  <si>
    <t>d3lin1W.2</t>
  </si>
  <si>
    <t>d3lin1W.3</t>
  </si>
  <si>
    <t>d3lin1W.4</t>
  </si>
  <si>
    <t>d3lin1W.5</t>
  </si>
  <si>
    <t>d3lin1W.6</t>
  </si>
  <si>
    <t>d3lin1W.7</t>
  </si>
  <si>
    <t>d3lin1W.8</t>
  </si>
  <si>
    <t>d3lin1W.9</t>
  </si>
  <si>
    <t>d3lin1W.10</t>
  </si>
  <si>
    <t>d3lin1W.11</t>
  </si>
  <si>
    <t>d3lin1W.12</t>
  </si>
  <si>
    <t>d3lin1W.13</t>
  </si>
  <si>
    <t>d3lin1W.14</t>
  </si>
  <si>
    <t>d3lin1W.15</t>
  </si>
  <si>
    <t>d3lin1W.16</t>
  </si>
  <si>
    <t>d3lin1B</t>
  </si>
  <si>
    <t>d3lin2W.1</t>
  </si>
  <si>
    <t>d3lin2W.2</t>
  </si>
  <si>
    <t>d3lin2W.3</t>
  </si>
  <si>
    <t>d3lin2W.4</t>
  </si>
  <si>
    <t>d3lin2W.5</t>
  </si>
  <si>
    <t>d3lin2W.6</t>
  </si>
  <si>
    <t>d3lin2W.7</t>
  </si>
  <si>
    <t>d3lin2W.8</t>
  </si>
  <si>
    <t>d3lin2W.9</t>
  </si>
  <si>
    <t>d3lin2W.10</t>
  </si>
  <si>
    <t>d3lin2W.11</t>
  </si>
  <si>
    <t>d3lin2W.12</t>
  </si>
  <si>
    <t>d3lin2W.13</t>
  </si>
  <si>
    <t>d3lin2W.14</t>
  </si>
  <si>
    <t>d3lin2W.15</t>
  </si>
  <si>
    <t>d3lin2W.16</t>
  </si>
  <si>
    <t>d3lin2W.17</t>
  </si>
  <si>
    <t>d3lin2W.18</t>
  </si>
  <si>
    <t>d3lin2W.19</t>
  </si>
  <si>
    <t>d3lin2W.20</t>
  </si>
  <si>
    <t>d3lin2W.21</t>
  </si>
  <si>
    <t>d3lin2W.22</t>
  </si>
  <si>
    <t>d3lin2W.23</t>
  </si>
  <si>
    <t>d3lin2W.24</t>
  </si>
  <si>
    <t>d3lin2W.25</t>
  </si>
  <si>
    <t>d3lin2W.26</t>
  </si>
  <si>
    <t>d3lin2W.27</t>
  </si>
  <si>
    <t>d3lin2W.28</t>
  </si>
  <si>
    <t>d3lin2W.29</t>
  </si>
  <si>
    <t>d3lin2W.30</t>
  </si>
  <si>
    <t>d3lin2W.31</t>
  </si>
  <si>
    <t>d3lin2W.32</t>
  </si>
  <si>
    <t>d3lin2W.33</t>
  </si>
  <si>
    <t>d3lin2W.34</t>
  </si>
  <si>
    <t>d3lin2W.35</t>
  </si>
  <si>
    <t>d3lin2W.36</t>
  </si>
  <si>
    <t>d3lin2W.37</t>
  </si>
  <si>
    <t>d3lin2W.38</t>
  </si>
  <si>
    <t>d3lin2W.39</t>
  </si>
  <si>
    <t>d3lin2W.40</t>
  </si>
  <si>
    <t>d3lin2W.41</t>
  </si>
  <si>
    <t>d3lin2W.42</t>
  </si>
  <si>
    <t>d3lin2W.43</t>
  </si>
  <si>
    <t>d3lin2W.44</t>
  </si>
  <si>
    <t>d3lin2W.45</t>
  </si>
  <si>
    <t>d3lin2W.46</t>
  </si>
  <si>
    <t>d3lin2W.47</t>
  </si>
  <si>
    <t>d3lin2W.48</t>
  </si>
  <si>
    <t>d3lin2W.49</t>
  </si>
  <si>
    <t>d3lin2W.50</t>
  </si>
  <si>
    <t>d3lin2W.51</t>
  </si>
  <si>
    <t>d3lin2W.52</t>
  </si>
  <si>
    <t>d3lin2W.53</t>
  </si>
  <si>
    <t>d3lin2W.54</t>
  </si>
  <si>
    <t>d3lin2W.55</t>
  </si>
  <si>
    <t>d3lin2W.56</t>
  </si>
  <si>
    <t>d3lin2W.57</t>
  </si>
  <si>
    <t>d3lin2W.58</t>
  </si>
  <si>
    <t>d3lin2W.59</t>
  </si>
  <si>
    <t>d3lin2W.60</t>
  </si>
  <si>
    <t>d3lin2W.61</t>
  </si>
  <si>
    <t>d3lin2W.62</t>
  </si>
  <si>
    <t>d3lin2W.63</t>
  </si>
  <si>
    <t>d3lin2W.64</t>
  </si>
  <si>
    <t>d3lin2B</t>
  </si>
  <si>
    <t>fcW.1</t>
  </si>
  <si>
    <t>fcW.2</t>
  </si>
  <si>
    <t>fcW.3</t>
  </si>
  <si>
    <t>fcW.4</t>
  </si>
  <si>
    <t>fcW.5</t>
  </si>
  <si>
    <t>fcW.6</t>
  </si>
  <si>
    <t>fcW.7</t>
  </si>
  <si>
    <t>fcW.8</t>
  </si>
  <si>
    <t>fcW.9</t>
  </si>
  <si>
    <t>fcW.10</t>
  </si>
  <si>
    <t>fcW.11</t>
  </si>
  <si>
    <t>fcW.12</t>
  </si>
  <si>
    <t>fcW.13</t>
  </si>
  <si>
    <t>fcW.14</t>
  </si>
  <si>
    <t>fcW.15</t>
  </si>
  <si>
    <t>fcW.16</t>
  </si>
  <si>
    <t>fcB</t>
  </si>
  <si>
    <t>ff</t>
  </si>
  <si>
    <t>log_softmax</t>
  </si>
  <si>
    <t>softmax</t>
  </si>
  <si>
    <t>exp(input*ff)</t>
  </si>
  <si>
    <t>TODO *</t>
  </si>
  <si>
    <t>p*log(x)==log(x^p)</t>
  </si>
  <si>
    <t>46*0,05 ?</t>
  </si>
  <si>
    <t>indices</t>
  </si>
  <si>
    <t>Index</t>
  </si>
  <si>
    <t>Name</t>
  </si>
  <si>
    <t>54</t>
  </si>
  <si>
    <t>48</t>
  </si>
  <si>
    <t>40</t>
  </si>
  <si>
    <t>20</t>
  </si>
  <si>
    <t>90</t>
  </si>
  <si>
    <t>7</t>
  </si>
  <si>
    <t>4</t>
  </si>
  <si>
    <t>6</t>
  </si>
  <si>
    <t>49</t>
  </si>
  <si>
    <t>times</t>
  </si>
  <si>
    <t>100</t>
  </si>
  <si>
    <t>42</t>
  </si>
  <si>
    <t>24</t>
  </si>
  <si>
    <t>*</t>
  </si>
  <si>
    <t>9</t>
  </si>
  <si>
    <t>60</t>
  </si>
  <si>
    <t>1</t>
  </si>
  <si>
    <t>30</t>
  </si>
  <si>
    <t>21</t>
  </si>
  <si>
    <t>72</t>
  </si>
  <si>
    <t>2</t>
  </si>
  <si>
    <t>81</t>
  </si>
  <si>
    <t>14</t>
  </si>
  <si>
    <t>28</t>
  </si>
  <si>
    <t>27</t>
  </si>
  <si>
    <t>35</t>
  </si>
  <si>
    <t>12</t>
  </si>
  <si>
    <t>56</t>
  </si>
  <si>
    <t>16</t>
  </si>
  <si>
    <t>3</t>
  </si>
  <si>
    <t>50</t>
  </si>
  <si>
    <t>25</t>
  </si>
  <si>
    <t>63</t>
  </si>
  <si>
    <t>80</t>
  </si>
  <si>
    <t>45</t>
  </si>
  <si>
    <t>32</t>
  </si>
  <si>
    <t>70</t>
  </si>
  <si>
    <t>=</t>
  </si>
  <si>
    <t>8</t>
  </si>
  <si>
    <t>18</t>
  </si>
  <si>
    <t>equals</t>
  </si>
  <si>
    <t>36</t>
  </si>
  <si>
    <t>64</t>
  </si>
  <si>
    <t>10</t>
  </si>
  <si>
    <t>15</t>
  </si>
  <si>
    <t>5</t>
  </si>
  <si>
    <t>Vocabulary</t>
  </si>
  <si>
    <t>expr</t>
  </si>
  <si>
    <t>text</t>
  </si>
  <si>
    <t>token</t>
  </si>
  <si>
    <t>Prompt</t>
  </si>
  <si>
    <t>Answer</t>
  </si>
  <si>
    <t>type here 1…9</t>
  </si>
  <si>
    <t>Error</t>
  </si>
  <si>
    <t>PyTorch</t>
  </si>
  <si>
    <t>CUDA</t>
  </si>
  <si>
    <t>v(#2)</t>
  </si>
  <si>
    <t>IGNORED AT INFERENCE</t>
  </si>
  <si>
    <t>NORM(ff(input))</t>
  </si>
  <si>
    <t>norm</t>
  </si>
  <si>
    <t>Variants of Norm</t>
  </si>
  <si>
    <t>FC multiplication</t>
  </si>
  <si>
    <t>FC</t>
  </si>
  <si>
    <t>3*7=7*3=21</t>
  </si>
  <si>
    <t>MAX</t>
  </si>
  <si>
    <t>makes big grdients</t>
  </si>
  <si>
    <t>EXPECTED 3*8=24</t>
  </si>
  <si>
    <t>Majorities</t>
  </si>
  <si>
    <t/>
  </si>
  <si>
    <t>7*3=21</t>
  </si>
  <si>
    <t>3*7=21</t>
  </si>
  <si>
    <t>value</t>
  </si>
  <si>
    <t>© 2025 Nikolai Varankine</t>
  </si>
  <si>
    <t>- learnable parameters</t>
  </si>
  <si>
    <t>- direction of computation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</si>
</sst>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_ ;[Red]\-0.000\ "/>
    <numFmt numFmtId="165" formatCode="#,##0.000;[Red]\-#,##0.000;[Yellow]#,##0.000"/>
    <numFmt numFmtId="166" formatCode="0.0000000"/>
    <numFmt numFmtId="167" formatCode="0.00000"/>
    <numFmt numFmtId="168" formatCode="0.0_ ;[Red]\-0.0\ "/>
    <numFmt numFmtId="169" formatCode="#,##0.0_ ;[Red]\-#,##0.0\ "/>
    <numFmt numFmtId="170" formatCode="[Red]\+#0;[Red]\-#0;[Green]#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vertAlign val="superscript"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  <charset val="204"/>
      <scheme val="minor"/>
    </font>
    <font>
      <vertAlign val="subscript"/>
      <sz val="11"/>
      <color theme="1"/>
      <name val="Calibri"/>
      <family val="2"/>
      <scheme val="minor"/>
    </font>
    <font>
      <b/>
      <sz val="10"/>
      <color rgb="FF080808"/>
      <name val="JetBrains Mono"/>
      <charset val="204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91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164" fontId="0" fillId="0" borderId="1" xfId="0" applyNumberFormat="1" applyBorder="1"/>
    <xf numFmtId="0" fontId="2" fillId="2" borderId="1" xfId="0" applyFont="1" applyFill="1" applyBorder="1" applyAlignment="1">
      <alignment horizontal="center"/>
    </xf>
    <xf numFmtId="164" fontId="3" fillId="0" borderId="0" xfId="0" applyNumberFormat="1" applyFont="1"/>
    <xf numFmtId="0" fontId="0" fillId="3" borderId="0" xfId="0" applyFill="1"/>
    <xf numFmtId="0" fontId="2" fillId="2" borderId="2" xfId="0" applyFont="1" applyFill="1" applyBorder="1" applyAlignment="1">
      <alignment horizontal="center"/>
    </xf>
    <xf numFmtId="164" fontId="0" fillId="0" borderId="2" xfId="0" applyNumberFormat="1" applyBorder="1"/>
    <xf numFmtId="0" fontId="5" fillId="0" borderId="0" xfId="0" applyFont="1"/>
    <xf numFmtId="49" fontId="0" fillId="0" borderId="0" xfId="0" applyNumberFormat="1" applyAlignment="1">
      <alignment horizontal="right"/>
    </xf>
    <xf numFmtId="0" fontId="0" fillId="0" borderId="0" xfId="0" quotePrefix="1"/>
    <xf numFmtId="49" fontId="0" fillId="0" borderId="0" xfId="0" quotePrefix="1" applyNumberFormat="1"/>
    <xf numFmtId="0" fontId="6" fillId="0" borderId="0" xfId="0" applyFont="1"/>
    <xf numFmtId="164" fontId="3" fillId="0" borderId="2" xfId="0" applyNumberFormat="1" applyFont="1" applyBorder="1"/>
    <xf numFmtId="164" fontId="6" fillId="0" borderId="0" xfId="0" quotePrefix="1" applyNumberFormat="1" applyFont="1"/>
    <xf numFmtId="0" fontId="0" fillId="0" borderId="0" xfId="0" applyAlignment="1">
      <alignment horizontal="center" vertical="center"/>
    </xf>
    <xf numFmtId="165" fontId="0" fillId="0" borderId="0" xfId="0" applyNumberFormat="1"/>
    <xf numFmtId="0" fontId="7" fillId="2" borderId="0" xfId="0" applyFont="1" applyFill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8" fillId="0" borderId="0" xfId="0" applyFont="1"/>
    <xf numFmtId="0" fontId="2" fillId="0" borderId="0" xfId="0" quotePrefix="1" applyFont="1" applyAlignment="1">
      <alignment horizontal="center"/>
    </xf>
    <xf numFmtId="0" fontId="8" fillId="0" borderId="0" xfId="0" quotePrefix="1" applyFont="1"/>
    <xf numFmtId="0" fontId="2" fillId="4" borderId="0" xfId="0" applyFont="1" applyFill="1" applyAlignment="1">
      <alignment horizontal="center"/>
    </xf>
    <xf numFmtId="0" fontId="2" fillId="4" borderId="1" xfId="0" applyFont="1" applyFill="1" applyBorder="1" applyAlignment="1">
      <alignment horizontal="center"/>
    </xf>
    <xf numFmtId="164" fontId="0" fillId="0" borderId="3" xfId="0" applyNumberFormat="1" applyBorder="1"/>
    <xf numFmtId="0" fontId="2" fillId="5" borderId="0" xfId="0" applyFont="1" applyFill="1" applyAlignment="1">
      <alignment horizontal="center"/>
    </xf>
    <xf numFmtId="0" fontId="0" fillId="2" borderId="0" xfId="0" applyFill="1"/>
    <xf numFmtId="0" fontId="0" fillId="5" borderId="0" xfId="0" applyFill="1" applyAlignment="1">
      <alignment horizontal="center"/>
    </xf>
    <xf numFmtId="0" fontId="2" fillId="5" borderId="1" xfId="0" applyFont="1" applyFill="1" applyBorder="1" applyAlignment="1">
      <alignment horizontal="center"/>
    </xf>
    <xf numFmtId="164" fontId="3" fillId="0" borderId="1" xfId="0" applyNumberFormat="1" applyFont="1" applyBorder="1"/>
    <xf numFmtId="0" fontId="12" fillId="0" borderId="0" xfId="0" applyFont="1" applyAlignment="1">
      <alignment vertical="center"/>
    </xf>
    <xf numFmtId="0" fontId="7" fillId="4" borderId="1" xfId="0" applyFont="1" applyFill="1" applyBorder="1" applyAlignment="1">
      <alignment horizontal="center"/>
    </xf>
    <xf numFmtId="164" fontId="13" fillId="0" borderId="0" xfId="0" applyNumberFormat="1" applyFont="1"/>
    <xf numFmtId="164" fontId="0" fillId="0" borderId="4" xfId="0" applyNumberFormat="1" applyBorder="1"/>
    <xf numFmtId="164" fontId="3" fillId="0" borderId="4" xfId="0" applyNumberFormat="1" applyFont="1" applyBorder="1"/>
    <xf numFmtId="164" fontId="14" fillId="0" borderId="4" xfId="0" applyNumberFormat="1" applyFont="1" applyBorder="1"/>
    <xf numFmtId="0" fontId="0" fillId="0" borderId="1" xfId="0" applyBorder="1"/>
    <xf numFmtId="164" fontId="13" fillId="0" borderId="2" xfId="0" applyNumberFormat="1" applyFont="1" applyBorder="1"/>
    <xf numFmtId="164" fontId="13" fillId="0" borderId="4" xfId="0" applyNumberFormat="1" applyFont="1" applyBorder="1"/>
    <xf numFmtId="164" fontId="13" fillId="0" borderId="1" xfId="0" applyNumberFormat="1" applyFont="1" applyBorder="1"/>
    <xf numFmtId="166" fontId="0" fillId="0" borderId="0" xfId="0" applyNumberFormat="1"/>
    <xf numFmtId="164" fontId="0" fillId="0" borderId="1" xfId="0" quotePrefix="1" applyNumberFormat="1" applyBorder="1"/>
    <xf numFmtId="164" fontId="5" fillId="0" borderId="0" xfId="0" applyNumberFormat="1" applyFont="1"/>
    <xf numFmtId="0" fontId="15" fillId="5" borderId="1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167" fontId="0" fillId="0" borderId="1" xfId="0" applyNumberFormat="1" applyBorder="1"/>
    <xf numFmtId="0" fontId="7" fillId="0" borderId="0" xfId="0" applyFont="1" applyAlignment="1">
      <alignment horizontal="center"/>
    </xf>
    <xf numFmtId="0" fontId="0" fillId="0" borderId="2" xfId="0" applyBorder="1"/>
    <xf numFmtId="168" fontId="0" fillId="0" borderId="1" xfId="0" applyNumberFormat="1" applyBorder="1"/>
    <xf numFmtId="169" fontId="0" fillId="0" borderId="4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49" fontId="2" fillId="2" borderId="0" xfId="0" applyNumberFormat="1" applyFont="1" applyFill="1" applyAlignment="1">
      <alignment horizontal="center"/>
    </xf>
    <xf numFmtId="49" fontId="0" fillId="3" borderId="0" xfId="0" applyNumberFormat="1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2" borderId="8" xfId="0" applyFont="1" applyFill="1" applyBorder="1" applyAlignment="1">
      <alignment horizontal="center"/>
    </xf>
    <xf numFmtId="0" fontId="0" fillId="0" borderId="11" xfId="0" applyBorder="1"/>
    <xf numFmtId="0" fontId="2" fillId="5" borderId="9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1" fontId="3" fillId="0" borderId="12" xfId="0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70" fontId="0" fillId="0" borderId="11" xfId="0" applyNumberForma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3" fillId="0" borderId="0" xfId="0" applyFont="1"/>
    <xf numFmtId="164" fontId="16" fillId="0" borderId="0" xfId="0" applyNumberFormat="1" applyFont="1"/>
    <xf numFmtId="164" fontId="0" fillId="6" borderId="3" xfId="0" applyNumberFormat="1" applyFill="1" applyBorder="1"/>
    <xf numFmtId="164" fontId="0" fillId="6" borderId="0" xfId="0" applyNumberFormat="1" applyFill="1"/>
    <xf numFmtId="0" fontId="0" fillId="6" borderId="0" xfId="0" applyFill="1"/>
    <xf numFmtId="168" fontId="0" fillId="0" borderId="0" xfId="0" applyNumberFormat="1"/>
    <xf numFmtId="169" fontId="0" fillId="0" borderId="2" xfId="0" applyNumberFormat="1" applyBorder="1"/>
    <xf numFmtId="168" fontId="0" fillId="6" borderId="1" xfId="0" applyNumberFormat="1" applyFill="1" applyBorder="1"/>
    <xf numFmtId="168" fontId="0" fillId="6" borderId="0" xfId="0" applyNumberFormat="1" applyFill="1"/>
    <xf numFmtId="164" fontId="0" fillId="6" borderId="1" xfId="0" applyNumberFormat="1" applyFill="1" applyBorder="1"/>
    <xf numFmtId="164" fontId="0" fillId="0" borderId="13" xfId="0" applyNumberFormat="1" applyBorder="1"/>
    <xf numFmtId="164" fontId="0" fillId="6" borderId="13" xfId="0" applyNumberFormat="1" applyFill="1" applyBorder="1"/>
    <xf numFmtId="164" fontId="0" fillId="6" borderId="2" xfId="0" applyNumberFormat="1" applyFill="1" applyBorder="1"/>
    <xf numFmtId="169" fontId="0" fillId="0" borderId="0" xfId="0" applyNumberFormat="1"/>
    <xf numFmtId="0" fontId="0" fillId="6" borderId="2" xfId="0" applyFill="1" applyBorder="1"/>
    <xf numFmtId="0" fontId="0" fillId="7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8" fillId="0" borderId="0" xfId="0" applyFont="1" applyAlignment="1">
      <alignment horizontal="center"/>
    </xf>
    <xf numFmtId="0" fontId="0" fillId="0" borderId="0" xfId="0" applyAlignment="1">
      <alignment vertical="center"/>
    </xf>
    <xf numFmtId="0" fontId="17" fillId="0" borderId="0" xfId="1"/>
  </cellXfs>
  <cellStyles count="2">
    <cellStyle name="Гиперссылка" xfId="1" builtinId="8"/>
    <cellStyle name="Обычный" xfId="0" builtinId="0"/>
  </cellStyles>
  <dxfs count="1141"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0" formatCode="General"/>
      <alignment horizontal="right" vertical="bottom" textRotation="0" wrapText="0" indent="0" justifyLastLine="0" shrinkToFit="0" readingOrder="0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72ADC2D-A306-4A97-B63A-C631BE053991}" autoFormatId="16" applyNumberFormats="0" applyBorderFormats="0" applyFontFormats="0" applyPatternFormats="0" applyAlignmentFormats="0" applyWidthHeightFormats="0">
  <queryTableRefresh nextId="17">
    <queryTableFields count="16">
      <queryTableField id="1" name="embedding weight.1" tableColumnId="1"/>
      <queryTableField id="2" name="embedding weight.2" tableColumnId="2"/>
      <queryTableField id="3" name="embedding weight.3" tableColumnId="3"/>
      <queryTableField id="4" name="embedding weight.4" tableColumnId="4"/>
      <queryTableField id="5" name="embedding weight.5" tableColumnId="5"/>
      <queryTableField id="6" name="embedding weight.6" tableColumnId="6"/>
      <queryTableField id="7" name="embedding weight.7" tableColumnId="7"/>
      <queryTableField id="8" name="embedding weight.8" tableColumnId="8"/>
      <queryTableField id="9" name="embedding weight.9" tableColumnId="9"/>
      <queryTableField id="10" name="embedding weight.10" tableColumnId="10"/>
      <queryTableField id="11" name="embedding weight.11" tableColumnId="11"/>
      <queryTableField id="12" name="embedding weight.12" tableColumnId="12"/>
      <queryTableField id="13" name="embedding weight.13" tableColumnId="13"/>
      <queryTableField id="14" name="embedding weight.14" tableColumnId="14"/>
      <queryTableField id="15" name="embedding weight.15" tableColumnId="15"/>
      <queryTableField id="16" name="embedding weight.16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4" xr16:uid="{BF83A4E1-3079-4BF1-82AC-2894AA28D744}" autoFormatId="16" applyNumberFormats="0" applyBorderFormats="0" applyFontFormats="0" applyPatternFormats="0" applyAlignmentFormats="0" applyWidthHeightFormats="0">
  <queryTableRefresh nextId="4">
    <queryTableFields count="2">
      <queryTableField id="2" name="Name" tableColumnId="2"/>
      <queryTableField id="1" name="Index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922DDF24-DE1A-41B4-9E6D-95F9B94ACF68}" autoFormatId="16" applyNumberFormats="0" applyBorderFormats="0" applyFontFormats="0" applyPatternFormats="0" applyAlignmentFormats="0" applyWidthHeightFormats="0">
  <queryTableRefresh nextId="17">
    <queryTableFields count="16">
      <queryTableField id="1" name="e0inW.1" tableColumnId="1"/>
      <queryTableField id="2" name="e0inW.2" tableColumnId="2"/>
      <queryTableField id="3" name="e0inW.3" tableColumnId="3"/>
      <queryTableField id="4" name="e0inW.4" tableColumnId="4"/>
      <queryTableField id="5" name="e0inW.5" tableColumnId="5"/>
      <queryTableField id="6" name="e0inW.6" tableColumnId="6"/>
      <queryTableField id="7" name="e0inW.7" tableColumnId="7"/>
      <queryTableField id="8" name="e0inW.8" tableColumnId="8"/>
      <queryTableField id="9" name="e0inW.9" tableColumnId="9"/>
      <queryTableField id="10" name="e0inW.10" tableColumnId="10"/>
      <queryTableField id="11" name="e0inW.11" tableColumnId="11"/>
      <queryTableField id="12" name="e0inW.12" tableColumnId="12"/>
      <queryTableField id="13" name="e0inW.13" tableColumnId="13"/>
      <queryTableField id="14" name="e0inW.14" tableColumnId="14"/>
      <queryTableField id="15" name="e0inW.15" tableColumnId="15"/>
      <queryTableField id="16" name="e0inW.16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7" xr16:uid="{ACB11FF8-E1B5-42DE-98C0-FA77AED6F1D6}" autoFormatId="16" applyNumberFormats="0" applyBorderFormats="0" applyFontFormats="0" applyPatternFormats="0" applyAlignmentFormats="0" applyWidthHeightFormats="0">
  <queryTableRefresh nextId="2">
    <queryTableFields count="1">
      <queryTableField id="1" name="e0inB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8" xr16:uid="{226C232F-45F2-44C8-95EA-8453108A8C09}" autoFormatId="16" applyNumberFormats="0" applyBorderFormats="0" applyFontFormats="0" applyPatternFormats="0" applyAlignmentFormats="0" applyWidthHeightFormats="0">
  <queryTableRefresh nextId="17">
    <queryTableFields count="16">
      <queryTableField id="1" name="e0outW.1" tableColumnId="1"/>
      <queryTableField id="2" name="e0outW.2" tableColumnId="2"/>
      <queryTableField id="3" name="e0outW.3" tableColumnId="3"/>
      <queryTableField id="4" name="e0outW.4" tableColumnId="4"/>
      <queryTableField id="5" name="e0outW.5" tableColumnId="5"/>
      <queryTableField id="6" name="e0outW.6" tableColumnId="6"/>
      <queryTableField id="7" name="e0outW.7" tableColumnId="7"/>
      <queryTableField id="8" name="e0outW.8" tableColumnId="8"/>
      <queryTableField id="9" name="e0outW.9" tableColumnId="9"/>
      <queryTableField id="10" name="e0outW.10" tableColumnId="10"/>
      <queryTableField id="11" name="e0outW.11" tableColumnId="11"/>
      <queryTableField id="12" name="e0outW.12" tableColumnId="12"/>
      <queryTableField id="13" name="e0outW.13" tableColumnId="13"/>
      <queryTableField id="14" name="e0outW.14" tableColumnId="14"/>
      <queryTableField id="15" name="e0outW.15" tableColumnId="15"/>
      <queryTableField id="16" name="e0outW.16" tableColumnId="1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9" xr16:uid="{4AADBE36-4672-44C9-835F-B6E76E625600}" autoFormatId="16" applyNumberFormats="0" applyBorderFormats="0" applyFontFormats="0" applyPatternFormats="0" applyAlignmentFormats="0" applyWidthHeightFormats="0">
  <queryTableRefresh nextId="2">
    <queryTableFields count="1">
      <queryTableField id="1" name="e0outB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0" xr16:uid="{9603CEC4-0B20-4DDB-A052-3FA25E0D4126}" autoFormatId="16" applyNumberFormats="0" applyBorderFormats="0" applyFontFormats="0" applyPatternFormats="0" applyAlignmentFormats="0" applyWidthHeightFormats="0">
  <queryTableRefresh nextId="17">
    <queryTableFields count="16">
      <queryTableField id="1" name="e0lin1W.1" tableColumnId="1"/>
      <queryTableField id="2" name="e0lin1W.2" tableColumnId="2"/>
      <queryTableField id="3" name="e0lin1W.3" tableColumnId="3"/>
      <queryTableField id="4" name="e0lin1W.4" tableColumnId="4"/>
      <queryTableField id="5" name="e0lin1W.5" tableColumnId="5"/>
      <queryTableField id="6" name="e0lin1W.6" tableColumnId="6"/>
      <queryTableField id="7" name="e0lin1W.7" tableColumnId="7"/>
      <queryTableField id="8" name="e0lin1W.8" tableColumnId="8"/>
      <queryTableField id="9" name="e0lin1W.9" tableColumnId="9"/>
      <queryTableField id="10" name="e0lin1W.10" tableColumnId="10"/>
      <queryTableField id="11" name="e0lin1W.11" tableColumnId="11"/>
      <queryTableField id="12" name="e0lin1W.12" tableColumnId="12"/>
      <queryTableField id="13" name="e0lin1W.13" tableColumnId="13"/>
      <queryTableField id="14" name="e0lin1W.14" tableColumnId="14"/>
      <queryTableField id="15" name="e0lin1W.15" tableColumnId="15"/>
      <queryTableField id="16" name="e0lin1W.16" tableColumnId="1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1" xr16:uid="{36660BC4-A2D9-4892-AD2C-87380472506A}" autoFormatId="16" applyNumberFormats="0" applyBorderFormats="0" applyFontFormats="0" applyPatternFormats="0" applyAlignmentFormats="0" applyWidthHeightFormats="0">
  <queryTableRefresh nextId="2">
    <queryTableFields count="1">
      <queryTableField id="1" name="e0lin1B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2" xr16:uid="{AD9BD3BC-E8A1-45FC-AF15-2140D18F6982}" autoFormatId="16" applyNumberFormats="0" applyBorderFormats="0" applyFontFormats="0" applyPatternFormats="0" applyAlignmentFormats="0" applyWidthHeightFormats="0">
  <queryTableRefresh nextId="65">
    <queryTableFields count="64">
      <queryTableField id="1" name="e0lin2W.1" tableColumnId="1"/>
      <queryTableField id="2" name="e0lin2W.2" tableColumnId="2"/>
      <queryTableField id="3" name="e0lin2W.3" tableColumnId="3"/>
      <queryTableField id="4" name="e0lin2W.4" tableColumnId="4"/>
      <queryTableField id="5" name="e0lin2W.5" tableColumnId="5"/>
      <queryTableField id="6" name="e0lin2W.6" tableColumnId="6"/>
      <queryTableField id="7" name="e0lin2W.7" tableColumnId="7"/>
      <queryTableField id="8" name="e0lin2W.8" tableColumnId="8"/>
      <queryTableField id="9" name="e0lin2W.9" tableColumnId="9"/>
      <queryTableField id="10" name="e0lin2W.10" tableColumnId="10"/>
      <queryTableField id="11" name="e0lin2W.11" tableColumnId="11"/>
      <queryTableField id="12" name="e0lin2W.12" tableColumnId="12"/>
      <queryTableField id="13" name="e0lin2W.13" tableColumnId="13"/>
      <queryTableField id="14" name="e0lin2W.14" tableColumnId="14"/>
      <queryTableField id="15" name="e0lin2W.15" tableColumnId="15"/>
      <queryTableField id="16" name="e0lin2W.16" tableColumnId="16"/>
      <queryTableField id="17" name="e0lin2W.17" tableColumnId="17"/>
      <queryTableField id="18" name="e0lin2W.18" tableColumnId="18"/>
      <queryTableField id="19" name="e0lin2W.19" tableColumnId="19"/>
      <queryTableField id="20" name="e0lin2W.20" tableColumnId="20"/>
      <queryTableField id="21" name="e0lin2W.21" tableColumnId="21"/>
      <queryTableField id="22" name="e0lin2W.22" tableColumnId="22"/>
      <queryTableField id="23" name="e0lin2W.23" tableColumnId="23"/>
      <queryTableField id="24" name="e0lin2W.24" tableColumnId="24"/>
      <queryTableField id="25" name="e0lin2W.25" tableColumnId="25"/>
      <queryTableField id="26" name="e0lin2W.26" tableColumnId="26"/>
      <queryTableField id="27" name="e0lin2W.27" tableColumnId="27"/>
      <queryTableField id="28" name="e0lin2W.28" tableColumnId="28"/>
      <queryTableField id="29" name="e0lin2W.29" tableColumnId="29"/>
      <queryTableField id="30" name="e0lin2W.30" tableColumnId="30"/>
      <queryTableField id="31" name="e0lin2W.31" tableColumnId="31"/>
      <queryTableField id="32" name="e0lin2W.32" tableColumnId="32"/>
      <queryTableField id="33" name="e0lin2W.33" tableColumnId="33"/>
      <queryTableField id="34" name="e0lin2W.34" tableColumnId="34"/>
      <queryTableField id="35" name="e0lin2W.35" tableColumnId="35"/>
      <queryTableField id="36" name="e0lin2W.36" tableColumnId="36"/>
      <queryTableField id="37" name="e0lin2W.37" tableColumnId="37"/>
      <queryTableField id="38" name="e0lin2W.38" tableColumnId="38"/>
      <queryTableField id="39" name="e0lin2W.39" tableColumnId="39"/>
      <queryTableField id="40" name="e0lin2W.40" tableColumnId="40"/>
      <queryTableField id="41" name="e0lin2W.41" tableColumnId="41"/>
      <queryTableField id="42" name="e0lin2W.42" tableColumnId="42"/>
      <queryTableField id="43" name="e0lin2W.43" tableColumnId="43"/>
      <queryTableField id="44" name="e0lin2W.44" tableColumnId="44"/>
      <queryTableField id="45" name="e0lin2W.45" tableColumnId="45"/>
      <queryTableField id="46" name="e0lin2W.46" tableColumnId="46"/>
      <queryTableField id="47" name="e0lin2W.47" tableColumnId="47"/>
      <queryTableField id="48" name="e0lin2W.48" tableColumnId="48"/>
      <queryTableField id="49" name="e0lin2W.49" tableColumnId="49"/>
      <queryTableField id="50" name="e0lin2W.50" tableColumnId="50"/>
      <queryTableField id="51" name="e0lin2W.51" tableColumnId="51"/>
      <queryTableField id="52" name="e0lin2W.52" tableColumnId="52"/>
      <queryTableField id="53" name="e0lin2W.53" tableColumnId="53"/>
      <queryTableField id="54" name="e0lin2W.54" tableColumnId="54"/>
      <queryTableField id="55" name="e0lin2W.55" tableColumnId="55"/>
      <queryTableField id="56" name="e0lin2W.56" tableColumnId="56"/>
      <queryTableField id="57" name="e0lin2W.57" tableColumnId="57"/>
      <queryTableField id="58" name="e0lin2W.58" tableColumnId="58"/>
      <queryTableField id="59" name="e0lin2W.59" tableColumnId="59"/>
      <queryTableField id="60" name="e0lin2W.60" tableColumnId="60"/>
      <queryTableField id="61" name="e0lin2W.61" tableColumnId="61"/>
      <queryTableField id="62" name="e0lin2W.62" tableColumnId="62"/>
      <queryTableField id="63" name="e0lin2W.63" tableColumnId="63"/>
      <queryTableField id="64" name="e0lin2W.64" tableColumnId="6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3" xr16:uid="{7B823010-42AD-4467-B44E-B92D4DDF6530}" autoFormatId="16" applyNumberFormats="0" applyBorderFormats="0" applyFontFormats="0" applyPatternFormats="0" applyAlignmentFormats="0" applyWidthHeightFormats="0">
  <queryTableRefresh nextId="2">
    <queryTableFields count="1">
      <queryTableField id="1" name="e0lin2B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BE8C7525-5294-41E2-A183-C9001E2903F9}" autoFormatId="16" applyNumberFormats="0" applyBorderFormats="0" applyFontFormats="0" applyPatternFormats="0" applyAlignmentFormats="0" applyWidthHeightFormats="0">
  <queryTableRefresh nextId="2">
    <queryTableFields count="1">
      <queryTableField id="1" name="e0n1W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9" xr16:uid="{2550ED02-14B3-4C6C-85F4-8CA9350ED7A4}" autoFormatId="16" applyNumberFormats="0" applyBorderFormats="0" applyFontFormats="0" applyPatternFormats="0" applyAlignmentFormats="0" applyWidthHeightFormats="0">
  <queryTableRefresh nextId="2">
    <queryTableFields count="1">
      <queryTableField id="1" name="e0n1B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0" xr16:uid="{74DF9A94-73CD-4571-9FB7-D8D29D2CE5BB}" autoFormatId="16" applyNumberFormats="0" applyBorderFormats="0" applyFontFormats="0" applyPatternFormats="0" applyAlignmentFormats="0" applyWidthHeightFormats="0">
  <queryTableRefresh nextId="2">
    <queryTableFields count="1">
      <queryTableField id="1" name="e0n2W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9" xr16:uid="{29C1AD49-E3E1-4C63-B8B1-DE47FA1B3FBA}" autoFormatId="16" applyNumberFormats="0" applyBorderFormats="0" applyFontFormats="0" applyPatternFormats="0" applyAlignmentFormats="0" applyWidthHeightFormats="0">
  <queryTableRefresh nextId="2">
    <queryTableFields count="1">
      <queryTableField id="1" name="e0n2B" tableColumnId="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70" xr16:uid="{07CA8CD0-962C-4FA8-8A90-3025CCF94E12}" autoFormatId="16" applyNumberFormats="0" applyBorderFormats="0" applyFontFormats="0" applyPatternFormats="0" applyAlignmentFormats="0" applyWidthHeightFormats="0">
  <queryTableRefresh nextId="17">
    <queryTableFields count="16">
      <queryTableField id="1" name="e1inW.1" tableColumnId="1"/>
      <queryTableField id="2" name="e1inW.2" tableColumnId="2"/>
      <queryTableField id="3" name="e1inW.3" tableColumnId="3"/>
      <queryTableField id="4" name="e1inW.4" tableColumnId="4"/>
      <queryTableField id="5" name="e1inW.5" tableColumnId="5"/>
      <queryTableField id="6" name="e1inW.6" tableColumnId="6"/>
      <queryTableField id="7" name="e1inW.7" tableColumnId="7"/>
      <queryTableField id="8" name="e1inW.8" tableColumnId="8"/>
      <queryTableField id="9" name="e1inW.9" tableColumnId="9"/>
      <queryTableField id="10" name="e1inW.10" tableColumnId="10"/>
      <queryTableField id="11" name="e1inW.11" tableColumnId="11"/>
      <queryTableField id="12" name="e1inW.12" tableColumnId="12"/>
      <queryTableField id="13" name="e1inW.13" tableColumnId="13"/>
      <queryTableField id="14" name="e1inW.14" tableColumnId="14"/>
      <queryTableField id="15" name="e1inW.15" tableColumnId="15"/>
      <queryTableField id="16" name="e1inW.16" tableColumnId="1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71" xr16:uid="{3ABE6C3E-0670-4A15-85A2-E70B6E5688DE}" autoFormatId="16" applyNumberFormats="0" applyBorderFormats="0" applyFontFormats="0" applyPatternFormats="0" applyAlignmentFormats="0" applyWidthHeightFormats="0">
  <queryTableRefresh nextId="2">
    <queryTableFields count="1">
      <queryTableField id="1" name="e1inB" tableColumnId="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72" xr16:uid="{7B5558D9-21E0-4BDE-9C21-4A7414072FEA}" autoFormatId="16" applyNumberFormats="0" applyBorderFormats="0" applyFontFormats="0" applyPatternFormats="0" applyAlignmentFormats="0" applyWidthHeightFormats="0">
  <queryTableRefresh nextId="17">
    <queryTableFields count="16">
      <queryTableField id="1" name="e1outW.1" tableColumnId="1"/>
      <queryTableField id="2" name="e1outW.2" tableColumnId="2"/>
      <queryTableField id="3" name="e1outW.3" tableColumnId="3"/>
      <queryTableField id="4" name="e1outW.4" tableColumnId="4"/>
      <queryTableField id="5" name="e1outW.5" tableColumnId="5"/>
      <queryTableField id="6" name="e1outW.6" tableColumnId="6"/>
      <queryTableField id="7" name="e1outW.7" tableColumnId="7"/>
      <queryTableField id="8" name="e1outW.8" tableColumnId="8"/>
      <queryTableField id="9" name="e1outW.9" tableColumnId="9"/>
      <queryTableField id="10" name="e1outW.10" tableColumnId="10"/>
      <queryTableField id="11" name="e1outW.11" tableColumnId="11"/>
      <queryTableField id="12" name="e1outW.12" tableColumnId="12"/>
      <queryTableField id="13" name="e1outW.13" tableColumnId="13"/>
      <queryTableField id="14" name="e1outW.14" tableColumnId="14"/>
      <queryTableField id="15" name="e1outW.15" tableColumnId="15"/>
      <queryTableField id="16" name="e1outW.16" tableColumnId="1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73" xr16:uid="{E2F5273A-C387-400C-94C3-BABFBE882160}" autoFormatId="16" applyNumberFormats="0" applyBorderFormats="0" applyFontFormats="0" applyPatternFormats="0" applyAlignmentFormats="0" applyWidthHeightFormats="0">
  <queryTableRefresh nextId="2">
    <queryTableFields count="1">
      <queryTableField id="1" name="e1outB" tableColumnId="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74" xr16:uid="{E3C62EB8-1BBA-4192-B037-EF459393E168}" autoFormatId="16" applyNumberFormats="0" applyBorderFormats="0" applyFontFormats="0" applyPatternFormats="0" applyAlignmentFormats="0" applyWidthHeightFormats="0">
  <queryTableRefresh nextId="2">
    <queryTableFields count="1">
      <queryTableField id="1" name="e1n1W" tableColumnId="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75" xr16:uid="{141B7C52-696B-4793-B5E0-01961908A8C9}" autoFormatId="16" applyNumberFormats="0" applyBorderFormats="0" applyFontFormats="0" applyPatternFormats="0" applyAlignmentFormats="0" applyWidthHeightFormats="0">
  <queryTableRefresh nextId="2">
    <queryTableFields count="1">
      <queryTableField id="1" name="e1n1B" tableColumnId="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76" xr16:uid="{C96E00E5-EECF-4A63-8AFC-C14F5C2CA9A0}" autoFormatId="16" applyNumberFormats="0" applyBorderFormats="0" applyFontFormats="0" applyPatternFormats="0" applyAlignmentFormats="0" applyWidthHeightFormats="0">
  <queryTableRefresh nextId="2">
    <queryTableFields count="1">
      <queryTableField id="1" name="e1n2W" tableColumnId="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77" xr16:uid="{5467F250-1810-4091-9B1D-266F7C81265A}" autoFormatId="16" applyNumberFormats="0" applyBorderFormats="0" applyFontFormats="0" applyPatternFormats="0" applyAlignmentFormats="0" applyWidthHeightFormats="0">
  <queryTableRefresh nextId="2">
    <queryTableFields count="1">
      <queryTableField id="1" name="e1n2B" tableColumnId="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78" xr16:uid="{E6EE8DB4-1162-4E21-9026-9929E1556F28}" autoFormatId="16" applyNumberFormats="0" applyBorderFormats="0" applyFontFormats="0" applyPatternFormats="0" applyAlignmentFormats="0" applyWidthHeightFormats="0">
  <queryTableRefresh nextId="17">
    <queryTableFields count="16">
      <queryTableField id="1" name="e1lin1W.1" tableColumnId="1"/>
      <queryTableField id="2" name="e1lin1W.2" tableColumnId="2"/>
      <queryTableField id="3" name="e1lin1W.3" tableColumnId="3"/>
      <queryTableField id="4" name="e1lin1W.4" tableColumnId="4"/>
      <queryTableField id="5" name="e1lin1W.5" tableColumnId="5"/>
      <queryTableField id="6" name="e1lin1W.6" tableColumnId="6"/>
      <queryTableField id="7" name="e1lin1W.7" tableColumnId="7"/>
      <queryTableField id="8" name="e1lin1W.8" tableColumnId="8"/>
      <queryTableField id="9" name="e1lin1W.9" tableColumnId="9"/>
      <queryTableField id="10" name="e1lin1W.10" tableColumnId="10"/>
      <queryTableField id="11" name="e1lin1W.11" tableColumnId="11"/>
      <queryTableField id="12" name="e1lin1W.12" tableColumnId="12"/>
      <queryTableField id="13" name="e1lin1W.13" tableColumnId="13"/>
      <queryTableField id="14" name="e1lin1W.14" tableColumnId="14"/>
      <queryTableField id="15" name="e1lin1W.15" tableColumnId="15"/>
      <queryTableField id="16" name="e1lin1W.16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79" xr16:uid="{8CB3E209-D5AF-4F73-AB71-1ABA77BBA81C}" autoFormatId="16" applyNumberFormats="0" applyBorderFormats="0" applyFontFormats="0" applyPatternFormats="0" applyAlignmentFormats="0" applyWidthHeightFormats="0">
  <queryTableRefresh nextId="2">
    <queryTableFields count="1">
      <queryTableField id="1" name="e1lin1B" tableColumnId="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81" xr16:uid="{72A36347-D189-4EFA-A7C2-22D3C2E5B9B6}" autoFormatId="16" applyNumberFormats="0" applyBorderFormats="0" applyFontFormats="0" applyPatternFormats="0" applyAlignmentFormats="0" applyWidthHeightFormats="0">
  <queryTableRefresh nextId="65">
    <queryTableFields count="64">
      <queryTableField id="1" name="e1lin2W.1" tableColumnId="1"/>
      <queryTableField id="2" name="e1lin2W.2" tableColumnId="2"/>
      <queryTableField id="3" name="e1lin2W.3" tableColumnId="3"/>
      <queryTableField id="4" name="e1lin2W.4" tableColumnId="4"/>
      <queryTableField id="5" name="e1lin2W.5" tableColumnId="5"/>
      <queryTableField id="6" name="e1lin2W.6" tableColumnId="6"/>
      <queryTableField id="7" name="e1lin2W.7" tableColumnId="7"/>
      <queryTableField id="8" name="e1lin2W.8" tableColumnId="8"/>
      <queryTableField id="9" name="e1lin2W.9" tableColumnId="9"/>
      <queryTableField id="10" name="e1lin2W.10" tableColumnId="10"/>
      <queryTableField id="11" name="e1lin2W.11" tableColumnId="11"/>
      <queryTableField id="12" name="e1lin2W.12" tableColumnId="12"/>
      <queryTableField id="13" name="e1lin2W.13" tableColumnId="13"/>
      <queryTableField id="14" name="e1lin2W.14" tableColumnId="14"/>
      <queryTableField id="15" name="e1lin2W.15" tableColumnId="15"/>
      <queryTableField id="16" name="e1lin2W.16" tableColumnId="16"/>
      <queryTableField id="17" name="e1lin2W.17" tableColumnId="17"/>
      <queryTableField id="18" name="e1lin2W.18" tableColumnId="18"/>
      <queryTableField id="19" name="e1lin2W.19" tableColumnId="19"/>
      <queryTableField id="20" name="e1lin2W.20" tableColumnId="20"/>
      <queryTableField id="21" name="e1lin2W.21" tableColumnId="21"/>
      <queryTableField id="22" name="e1lin2W.22" tableColumnId="22"/>
      <queryTableField id="23" name="e1lin2W.23" tableColumnId="23"/>
      <queryTableField id="24" name="e1lin2W.24" tableColumnId="24"/>
      <queryTableField id="25" name="e1lin2W.25" tableColumnId="25"/>
      <queryTableField id="26" name="e1lin2W.26" tableColumnId="26"/>
      <queryTableField id="27" name="e1lin2W.27" tableColumnId="27"/>
      <queryTableField id="28" name="e1lin2W.28" tableColumnId="28"/>
      <queryTableField id="29" name="e1lin2W.29" tableColumnId="29"/>
      <queryTableField id="30" name="e1lin2W.30" tableColumnId="30"/>
      <queryTableField id="31" name="e1lin2W.31" tableColumnId="31"/>
      <queryTableField id="32" name="e1lin2W.32" tableColumnId="32"/>
      <queryTableField id="33" name="e1lin2W.33" tableColumnId="33"/>
      <queryTableField id="34" name="e1lin2W.34" tableColumnId="34"/>
      <queryTableField id="35" name="e1lin2W.35" tableColumnId="35"/>
      <queryTableField id="36" name="e1lin2W.36" tableColumnId="36"/>
      <queryTableField id="37" name="e1lin2W.37" tableColumnId="37"/>
      <queryTableField id="38" name="e1lin2W.38" tableColumnId="38"/>
      <queryTableField id="39" name="e1lin2W.39" tableColumnId="39"/>
      <queryTableField id="40" name="e1lin2W.40" tableColumnId="40"/>
      <queryTableField id="41" name="e1lin2W.41" tableColumnId="41"/>
      <queryTableField id="42" name="e1lin2W.42" tableColumnId="42"/>
      <queryTableField id="43" name="e1lin2W.43" tableColumnId="43"/>
      <queryTableField id="44" name="e1lin2W.44" tableColumnId="44"/>
      <queryTableField id="45" name="e1lin2W.45" tableColumnId="45"/>
      <queryTableField id="46" name="e1lin2W.46" tableColumnId="46"/>
      <queryTableField id="47" name="e1lin2W.47" tableColumnId="47"/>
      <queryTableField id="48" name="e1lin2W.48" tableColumnId="48"/>
      <queryTableField id="49" name="e1lin2W.49" tableColumnId="49"/>
      <queryTableField id="50" name="e1lin2W.50" tableColumnId="50"/>
      <queryTableField id="51" name="e1lin2W.51" tableColumnId="51"/>
      <queryTableField id="52" name="e1lin2W.52" tableColumnId="52"/>
      <queryTableField id="53" name="e1lin2W.53" tableColumnId="53"/>
      <queryTableField id="54" name="e1lin2W.54" tableColumnId="54"/>
      <queryTableField id="55" name="e1lin2W.55" tableColumnId="55"/>
      <queryTableField id="56" name="e1lin2W.56" tableColumnId="56"/>
      <queryTableField id="57" name="e1lin2W.57" tableColumnId="57"/>
      <queryTableField id="58" name="e1lin2W.58" tableColumnId="58"/>
      <queryTableField id="59" name="e1lin2W.59" tableColumnId="59"/>
      <queryTableField id="60" name="e1lin2W.60" tableColumnId="60"/>
      <queryTableField id="61" name="e1lin2W.61" tableColumnId="61"/>
      <queryTableField id="62" name="e1lin2W.62" tableColumnId="62"/>
      <queryTableField id="63" name="e1lin2W.63" tableColumnId="63"/>
      <queryTableField id="64" name="e1lin2W.64" tableColumnId="64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82" xr16:uid="{4566DDA5-89D6-4E8A-8BF9-F74BF2E23A08}" autoFormatId="16" applyNumberFormats="0" applyBorderFormats="0" applyFontFormats="0" applyPatternFormats="0" applyAlignmentFormats="0" applyWidthHeightFormats="0">
  <queryTableRefresh nextId="2">
    <queryTableFields count="1">
      <queryTableField id="1" name="e1lin2B" tableColumnId="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83" xr16:uid="{D8F0BFF6-53D7-4D93-BBE6-02D2215E2352}" autoFormatId="16" applyNumberFormats="0" applyBorderFormats="0" applyFontFormats="0" applyPatternFormats="0" applyAlignmentFormats="0" applyWidthHeightFormats="0">
  <queryTableRefresh nextId="17">
    <queryTableFields count="16">
      <queryTableField id="1" name="e2in1W.1" tableColumnId="1"/>
      <queryTableField id="2" name="e2in1W.2" tableColumnId="2"/>
      <queryTableField id="3" name="e2in1W.3" tableColumnId="3"/>
      <queryTableField id="4" name="e2in1W.4" tableColumnId="4"/>
      <queryTableField id="5" name="e2in1W.5" tableColumnId="5"/>
      <queryTableField id="6" name="e2in1W.6" tableColumnId="6"/>
      <queryTableField id="7" name="e2in1W.7" tableColumnId="7"/>
      <queryTableField id="8" name="e2in1W.8" tableColumnId="8"/>
      <queryTableField id="9" name="e2in1W.9" tableColumnId="9"/>
      <queryTableField id="10" name="e2in1W.10" tableColumnId="10"/>
      <queryTableField id="11" name="e2in1W.11" tableColumnId="11"/>
      <queryTableField id="12" name="e2in1W.12" tableColumnId="12"/>
      <queryTableField id="13" name="e2in1W.13" tableColumnId="13"/>
      <queryTableField id="14" name="e2in1W.14" tableColumnId="14"/>
      <queryTableField id="15" name="e2in1W.15" tableColumnId="15"/>
      <queryTableField id="16" name="e2in1W.16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84" xr16:uid="{0EFDF709-B5C4-41E4-8811-F163964F3A3A}" autoFormatId="16" applyNumberFormats="0" applyBorderFormats="0" applyFontFormats="0" applyPatternFormats="0" applyAlignmentFormats="0" applyWidthHeightFormats="0">
  <queryTableRefresh nextId="2">
    <queryTableFields count="1">
      <queryTableField id="1" name="e2inB" tableColumnId="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85" xr16:uid="{A591C324-E405-4442-839E-A3A6A1645437}" autoFormatId="16" applyNumberFormats="0" applyBorderFormats="0" applyFontFormats="0" applyPatternFormats="0" applyAlignmentFormats="0" applyWidthHeightFormats="0">
  <queryTableRefresh nextId="17">
    <queryTableFields count="16">
      <queryTableField id="1" name="e2outW.1" tableColumnId="1"/>
      <queryTableField id="2" name="e2outW.2" tableColumnId="2"/>
      <queryTableField id="3" name="e2outW.3" tableColumnId="3"/>
      <queryTableField id="4" name="e2outW.4" tableColumnId="4"/>
      <queryTableField id="5" name="e2outW.5" tableColumnId="5"/>
      <queryTableField id="6" name="e2outW.6" tableColumnId="6"/>
      <queryTableField id="7" name="e2outW.7" tableColumnId="7"/>
      <queryTableField id="8" name="e2outW.8" tableColumnId="8"/>
      <queryTableField id="9" name="e2outW.9" tableColumnId="9"/>
      <queryTableField id="10" name="e2outW.10" tableColumnId="10"/>
      <queryTableField id="11" name="e2outW.11" tableColumnId="11"/>
      <queryTableField id="12" name="e2outW.12" tableColumnId="12"/>
      <queryTableField id="13" name="e2outW.13" tableColumnId="13"/>
      <queryTableField id="14" name="e2outW.14" tableColumnId="14"/>
      <queryTableField id="15" name="e2outW.15" tableColumnId="15"/>
      <queryTableField id="16" name="e2outW.16" tableColumnId="16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86" xr16:uid="{51ADD39E-B561-40BF-B780-7B4E67864738}" autoFormatId="16" applyNumberFormats="0" applyBorderFormats="0" applyFontFormats="0" applyPatternFormats="0" applyAlignmentFormats="0" applyWidthHeightFormats="0">
  <queryTableRefresh nextId="2">
    <queryTableFields count="1">
      <queryTableField id="1" name="e2outB" tableColumnId="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87" xr16:uid="{2FAD8329-C439-4C9C-B874-D7B9C303E216}" autoFormatId="16" applyNumberFormats="0" applyBorderFormats="0" applyFontFormats="0" applyPatternFormats="0" applyAlignmentFormats="0" applyWidthHeightFormats="0">
  <queryTableRefresh nextId="2">
    <queryTableFields count="1">
      <queryTableField id="1" name="e2n1W" tableColumnId="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88" xr16:uid="{F0CDFEFE-E552-4490-9165-0A2D95ECFBE8}" autoFormatId="16" applyNumberFormats="0" applyBorderFormats="0" applyFontFormats="0" applyPatternFormats="0" applyAlignmentFormats="0" applyWidthHeightFormats="0">
  <queryTableRefresh nextId="2">
    <queryTableFields count="1">
      <queryTableField id="1" name="e2n1B" tableColumnId="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89" xr16:uid="{773B228A-071C-42F2-AA39-FAE09699791F}" autoFormatId="16" applyNumberFormats="0" applyBorderFormats="0" applyFontFormats="0" applyPatternFormats="0" applyAlignmentFormats="0" applyWidthHeightFormats="0">
  <queryTableRefresh nextId="2">
    <queryTableFields count="1">
      <queryTableField id="1" name="e2n2W" tableColumnId="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90" xr16:uid="{24304CE1-FB34-4F59-8344-603AF50C09DD}" autoFormatId="16" applyNumberFormats="0" applyBorderFormats="0" applyFontFormats="0" applyPatternFormats="0" applyAlignmentFormats="0" applyWidthHeightFormats="0">
  <queryTableRefresh nextId="2">
    <queryTableFields count="1">
      <queryTableField id="1" name="e2n2B" tableColumnId="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92" xr16:uid="{CFF05B10-86E7-4D51-AFFD-E96B6064F2A3}" autoFormatId="16" applyNumberFormats="0" applyBorderFormats="0" applyFontFormats="0" applyPatternFormats="0" applyAlignmentFormats="0" applyWidthHeightFormats="0">
  <queryTableRefresh nextId="17">
    <queryTableFields count="16">
      <queryTableField id="1" name="e2lin1W.1" tableColumnId="1"/>
      <queryTableField id="2" name="e2lin1W.2" tableColumnId="2"/>
      <queryTableField id="3" name="e2lin1W.3" tableColumnId="3"/>
      <queryTableField id="4" name="e2lin1W.4" tableColumnId="4"/>
      <queryTableField id="5" name="e2lin1W.5" tableColumnId="5"/>
      <queryTableField id="6" name="e2lin1W.6" tableColumnId="6"/>
      <queryTableField id="7" name="e2lin1W.7" tableColumnId="7"/>
      <queryTableField id="8" name="e2lin1W.8" tableColumnId="8"/>
      <queryTableField id="9" name="e2lin1W.9" tableColumnId="9"/>
      <queryTableField id="10" name="e2lin1W.10" tableColumnId="10"/>
      <queryTableField id="11" name="e2lin1W.11" tableColumnId="11"/>
      <queryTableField id="12" name="e2lin1W.12" tableColumnId="12"/>
      <queryTableField id="13" name="e2lin1W.13" tableColumnId="13"/>
      <queryTableField id="14" name="e2lin1W.14" tableColumnId="14"/>
      <queryTableField id="15" name="e2lin1W.15" tableColumnId="15"/>
      <queryTableField id="16" name="e2lin1W.16" tableColumnId="16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93" xr16:uid="{779C119E-3253-4ED6-9A3A-E90786A7F19E}" autoFormatId="16" applyNumberFormats="0" applyBorderFormats="0" applyFontFormats="0" applyPatternFormats="0" applyAlignmentFormats="0" applyWidthHeightFormats="0">
  <queryTableRefresh nextId="2">
    <queryTableFields count="1">
      <queryTableField id="1" name="e2lin1B" tableColumnId="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94" xr16:uid="{1F5E4B7F-3D32-47B3-AC07-57FF11C8C606}" autoFormatId="16" applyNumberFormats="0" applyBorderFormats="0" applyFontFormats="0" applyPatternFormats="0" applyAlignmentFormats="0" applyWidthHeightFormats="0">
  <queryTableRefresh nextId="65">
    <queryTableFields count="64">
      <queryTableField id="1" name="e2lin2W.1" tableColumnId="1"/>
      <queryTableField id="2" name="e2lin2W.2" tableColumnId="2"/>
      <queryTableField id="3" name="e2lin2W.3" tableColumnId="3"/>
      <queryTableField id="4" name="e2lin2W.4" tableColumnId="4"/>
      <queryTableField id="5" name="e2lin2W.5" tableColumnId="5"/>
      <queryTableField id="6" name="e2lin2W.6" tableColumnId="6"/>
      <queryTableField id="7" name="e2lin2W.7" tableColumnId="7"/>
      <queryTableField id="8" name="e2lin2W.8" tableColumnId="8"/>
      <queryTableField id="9" name="e2lin2W.9" tableColumnId="9"/>
      <queryTableField id="10" name="e2lin2W.10" tableColumnId="10"/>
      <queryTableField id="11" name="e2lin2W.11" tableColumnId="11"/>
      <queryTableField id="12" name="e2lin2W.12" tableColumnId="12"/>
      <queryTableField id="13" name="e2lin2W.13" tableColumnId="13"/>
      <queryTableField id="14" name="e2lin2W.14" tableColumnId="14"/>
      <queryTableField id="15" name="e2lin2W.15" tableColumnId="15"/>
      <queryTableField id="16" name="e2lin2W.16" tableColumnId="16"/>
      <queryTableField id="17" name="e2lin2W.17" tableColumnId="17"/>
      <queryTableField id="18" name="e2lin2W.18" tableColumnId="18"/>
      <queryTableField id="19" name="e2lin2W.19" tableColumnId="19"/>
      <queryTableField id="20" name="e2lin2W.20" tableColumnId="20"/>
      <queryTableField id="21" name="e2lin2W.21" tableColumnId="21"/>
      <queryTableField id="22" name="e2lin2W.22" tableColumnId="22"/>
      <queryTableField id="23" name="e2lin2W.23" tableColumnId="23"/>
      <queryTableField id="24" name="e2lin2W.24" tableColumnId="24"/>
      <queryTableField id="25" name="e2lin2W.25" tableColumnId="25"/>
      <queryTableField id="26" name="e2lin2W.26" tableColumnId="26"/>
      <queryTableField id="27" name="e2lin2W.27" tableColumnId="27"/>
      <queryTableField id="28" name="e2lin2W.28" tableColumnId="28"/>
      <queryTableField id="29" name="e2lin2W.29" tableColumnId="29"/>
      <queryTableField id="30" name="e2lin2W.30" tableColumnId="30"/>
      <queryTableField id="31" name="e2lin2W.31" tableColumnId="31"/>
      <queryTableField id="32" name="e2lin2W.32" tableColumnId="32"/>
      <queryTableField id="33" name="e2lin2W.33" tableColumnId="33"/>
      <queryTableField id="34" name="e2lin2W.34" tableColumnId="34"/>
      <queryTableField id="35" name="e2lin2W.35" tableColumnId="35"/>
      <queryTableField id="36" name="e2lin2W.36" tableColumnId="36"/>
      <queryTableField id="37" name="e2lin2W.37" tableColumnId="37"/>
      <queryTableField id="38" name="e2lin2W.38" tableColumnId="38"/>
      <queryTableField id="39" name="e2lin2W.39" tableColumnId="39"/>
      <queryTableField id="40" name="e2lin2W.40" tableColumnId="40"/>
      <queryTableField id="41" name="e2lin2W.41" tableColumnId="41"/>
      <queryTableField id="42" name="e2lin2W.42" tableColumnId="42"/>
      <queryTableField id="43" name="e2lin2W.43" tableColumnId="43"/>
      <queryTableField id="44" name="e2lin2W.44" tableColumnId="44"/>
      <queryTableField id="45" name="e2lin2W.45" tableColumnId="45"/>
      <queryTableField id="46" name="e2lin2W.46" tableColumnId="46"/>
      <queryTableField id="47" name="e2lin2W.47" tableColumnId="47"/>
      <queryTableField id="48" name="e2lin2W.48" tableColumnId="48"/>
      <queryTableField id="49" name="e2lin2W.49" tableColumnId="49"/>
      <queryTableField id="50" name="e2lin2W.50" tableColumnId="50"/>
      <queryTableField id="51" name="e2lin2W.51" tableColumnId="51"/>
      <queryTableField id="52" name="e2lin2W.52" tableColumnId="52"/>
      <queryTableField id="53" name="e2lin2W.53" tableColumnId="53"/>
      <queryTableField id="54" name="e2lin2W.54" tableColumnId="54"/>
      <queryTableField id="55" name="e2lin2W.55" tableColumnId="55"/>
      <queryTableField id="56" name="e2lin2W.56" tableColumnId="56"/>
      <queryTableField id="57" name="e2lin2W.57" tableColumnId="57"/>
      <queryTableField id="58" name="e2lin2W.58" tableColumnId="58"/>
      <queryTableField id="59" name="e2lin2W.59" tableColumnId="59"/>
      <queryTableField id="60" name="e2lin2W.60" tableColumnId="60"/>
      <queryTableField id="61" name="e2lin2W.61" tableColumnId="61"/>
      <queryTableField id="62" name="e2lin2W.62" tableColumnId="62"/>
      <queryTableField id="63" name="e2lin2W.63" tableColumnId="63"/>
      <queryTableField id="64" name="e2lin2W.64" tableColumnId="64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95" xr16:uid="{3C23F5DE-B315-4B6F-A88C-44F5F33EED2A}" autoFormatId="16" applyNumberFormats="0" applyBorderFormats="0" applyFontFormats="0" applyPatternFormats="0" applyAlignmentFormats="0" applyWidthHeightFormats="0">
  <queryTableRefresh nextId="2">
    <queryTableFields count="1">
      <queryTableField id="1" name="e2lin2B" tableColumnId="1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96" xr16:uid="{4A3DC7C2-A0FD-4D1B-8464-00FE452E4CF2}" autoFormatId="16" applyNumberFormats="0" applyBorderFormats="0" applyFontFormats="0" applyPatternFormats="0" applyAlignmentFormats="0" applyWidthHeightFormats="0">
  <queryTableRefresh nextId="17">
    <queryTableFields count="16">
      <queryTableField id="1" name="e3inW.1" tableColumnId="1"/>
      <queryTableField id="2" name="e3inW.2" tableColumnId="2"/>
      <queryTableField id="3" name="e3inW.3" tableColumnId="3"/>
      <queryTableField id="4" name="e3inW.4" tableColumnId="4"/>
      <queryTableField id="5" name="e3inW.5" tableColumnId="5"/>
      <queryTableField id="6" name="e3inW.6" tableColumnId="6"/>
      <queryTableField id="7" name="e3inW.7" tableColumnId="7"/>
      <queryTableField id="8" name="e3inW.8" tableColumnId="8"/>
      <queryTableField id="9" name="e3inW.9" tableColumnId="9"/>
      <queryTableField id="10" name="e3inW.10" tableColumnId="10"/>
      <queryTableField id="11" name="e3inW.11" tableColumnId="11"/>
      <queryTableField id="12" name="e3inW.12" tableColumnId="12"/>
      <queryTableField id="13" name="e3inW.13" tableColumnId="13"/>
      <queryTableField id="14" name="e3inW.14" tableColumnId="14"/>
      <queryTableField id="15" name="e3inW.15" tableColumnId="15"/>
      <queryTableField id="16" name="e3inW.16" tableColumnId="16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97" xr16:uid="{8783A063-D9B7-4E24-8BF4-78F5086B8983}" autoFormatId="16" applyNumberFormats="0" applyBorderFormats="0" applyFontFormats="0" applyPatternFormats="0" applyAlignmentFormats="0" applyWidthHeightFormats="0">
  <queryTableRefresh nextId="2">
    <queryTableFields count="1">
      <queryTableField id="1" name="e3inB" tableColumnId="1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98" xr16:uid="{035F370E-B12B-402C-8C4A-99A84C20E5DA}" autoFormatId="16" applyNumberFormats="0" applyBorderFormats="0" applyFontFormats="0" applyPatternFormats="0" applyAlignmentFormats="0" applyWidthHeightFormats="0">
  <queryTableRefresh nextId="17">
    <queryTableFields count="16">
      <queryTableField id="1" name="e3outW.1" tableColumnId="1"/>
      <queryTableField id="2" name="e3outW.2" tableColumnId="2"/>
      <queryTableField id="3" name="e3outW.3" tableColumnId="3"/>
      <queryTableField id="4" name="e3outW.4" tableColumnId="4"/>
      <queryTableField id="5" name="e3outW.5" tableColumnId="5"/>
      <queryTableField id="6" name="e3outW.6" tableColumnId="6"/>
      <queryTableField id="7" name="e3outW.7" tableColumnId="7"/>
      <queryTableField id="8" name="e3outW.8" tableColumnId="8"/>
      <queryTableField id="9" name="e3outW.9" tableColumnId="9"/>
      <queryTableField id="10" name="e3outW.10" tableColumnId="10"/>
      <queryTableField id="11" name="e3outW.11" tableColumnId="11"/>
      <queryTableField id="12" name="e3outW.12" tableColumnId="12"/>
      <queryTableField id="13" name="e3outW.13" tableColumnId="13"/>
      <queryTableField id="14" name="e3outW.14" tableColumnId="14"/>
      <queryTableField id="15" name="e3outW.15" tableColumnId="15"/>
      <queryTableField id="16" name="e3outW.16" tableColumnId="16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99" xr16:uid="{6D5B1D8F-432A-4E11-BD2B-D45063C925CA}" autoFormatId="16" applyNumberFormats="0" applyBorderFormats="0" applyFontFormats="0" applyPatternFormats="0" applyAlignmentFormats="0" applyWidthHeightFormats="0">
  <queryTableRefresh nextId="2">
    <queryTableFields count="1">
      <queryTableField id="1" name="e3outB" tableColumnId="1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00" xr16:uid="{B8274420-0C35-4871-9D0C-AF03F8D65B48}" autoFormatId="16" applyNumberFormats="0" applyBorderFormats="0" applyFontFormats="0" applyPatternFormats="0" applyAlignmentFormats="0" applyWidthHeightFormats="0">
  <queryTableRefresh nextId="2">
    <queryTableFields count="1">
      <queryTableField id="1" name="e3n1W" tableColumnId="1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01" xr16:uid="{72E1A3FA-9ECB-46BE-88CF-5581D9D6E64D}" autoFormatId="16" applyNumberFormats="0" applyBorderFormats="0" applyFontFormats="0" applyPatternFormats="0" applyAlignmentFormats="0" applyWidthHeightFormats="0">
  <queryTableRefresh nextId="2">
    <queryTableFields count="1">
      <queryTableField id="1" name="e3n1B" tableColumnId="1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03" xr16:uid="{6588C7D2-FF29-4E2F-AFC2-A365CB4255A2}" autoFormatId="16" applyNumberFormats="0" applyBorderFormats="0" applyFontFormats="0" applyPatternFormats="0" applyAlignmentFormats="0" applyWidthHeightFormats="0">
  <queryTableRefresh nextId="2">
    <queryTableFields count="1">
      <queryTableField id="1" name="e3n2W" tableColumnId="1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04" xr16:uid="{EF74B305-8669-4B1E-89C3-CBCE151056F0}" autoFormatId="16" applyNumberFormats="0" applyBorderFormats="0" applyFontFormats="0" applyPatternFormats="0" applyAlignmentFormats="0" applyWidthHeightFormats="0">
  <queryTableRefresh nextId="2">
    <queryTableFields count="1">
      <queryTableField id="1" name="e3n2B" tableColumnId="1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05" xr16:uid="{9B80F756-3570-44A4-9A2B-207217A44FAB}" autoFormatId="16" applyNumberFormats="0" applyBorderFormats="0" applyFontFormats="0" applyPatternFormats="0" applyAlignmentFormats="0" applyWidthHeightFormats="0">
  <queryTableRefresh nextId="17">
    <queryTableFields count="16">
      <queryTableField id="1" name="e3lin1W.1" tableColumnId="1"/>
      <queryTableField id="2" name="e3lin1W.2" tableColumnId="2"/>
      <queryTableField id="3" name="e3lin1W.3" tableColumnId="3"/>
      <queryTableField id="4" name="e3lin1W.4" tableColumnId="4"/>
      <queryTableField id="5" name="e3lin1W.5" tableColumnId="5"/>
      <queryTableField id="6" name="e3lin1W.6" tableColumnId="6"/>
      <queryTableField id="7" name="e3lin1W.7" tableColumnId="7"/>
      <queryTableField id="8" name="e3lin1W.8" tableColumnId="8"/>
      <queryTableField id="9" name="e3lin1W.9" tableColumnId="9"/>
      <queryTableField id="10" name="e3lin1W.10" tableColumnId="10"/>
      <queryTableField id="11" name="e3lin1W.11" tableColumnId="11"/>
      <queryTableField id="12" name="e3lin1W.12" tableColumnId="12"/>
      <queryTableField id="13" name="e3lin1W.13" tableColumnId="13"/>
      <queryTableField id="14" name="e3lin1W.14" tableColumnId="14"/>
      <queryTableField id="15" name="e3lin1W.15" tableColumnId="15"/>
      <queryTableField id="16" name="e3lin1W.16" tableColumnId="16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06" xr16:uid="{4E789759-C128-400E-AE6B-EE17045D76F4}" autoFormatId="16" applyNumberFormats="0" applyBorderFormats="0" applyFontFormats="0" applyPatternFormats="0" applyAlignmentFormats="0" applyWidthHeightFormats="0">
  <queryTableRefresh nextId="2">
    <queryTableFields count="1">
      <queryTableField id="1" name="e3lin1B" tableColumnId="1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07" xr16:uid="{308484D7-AC2D-4D90-AACA-5DD8A45FFFBA}" autoFormatId="16" applyNumberFormats="0" applyBorderFormats="0" applyFontFormats="0" applyPatternFormats="0" applyAlignmentFormats="0" applyWidthHeightFormats="0">
  <queryTableRefresh nextId="65">
    <queryTableFields count="64">
      <queryTableField id="1" name="e3lin2W.1" tableColumnId="1"/>
      <queryTableField id="2" name="e3lin2W.2" tableColumnId="2"/>
      <queryTableField id="3" name="e3lin2W.3" tableColumnId="3"/>
      <queryTableField id="4" name="e3lin2W.4" tableColumnId="4"/>
      <queryTableField id="5" name="e3lin2W.5" tableColumnId="5"/>
      <queryTableField id="6" name="e3lin2W.6" tableColumnId="6"/>
      <queryTableField id="7" name="e3lin2W.7" tableColumnId="7"/>
      <queryTableField id="8" name="e3lin2W.8" tableColumnId="8"/>
      <queryTableField id="9" name="e3lin2W.9" tableColumnId="9"/>
      <queryTableField id="10" name="e3lin2W.10" tableColumnId="10"/>
      <queryTableField id="11" name="e3lin2W.11" tableColumnId="11"/>
      <queryTableField id="12" name="e3lin2W.12" tableColumnId="12"/>
      <queryTableField id="13" name="e3lin2W.13" tableColumnId="13"/>
      <queryTableField id="14" name="e3lin2W.14" tableColumnId="14"/>
      <queryTableField id="15" name="e3lin2W.15" tableColumnId="15"/>
      <queryTableField id="16" name="e3lin2W.16" tableColumnId="16"/>
      <queryTableField id="17" name="e3lin2W.17" tableColumnId="17"/>
      <queryTableField id="18" name="e3lin2W.18" tableColumnId="18"/>
      <queryTableField id="19" name="e3lin2W.19" tableColumnId="19"/>
      <queryTableField id="20" name="e3lin2W.20" tableColumnId="20"/>
      <queryTableField id="21" name="e3lin2W.21" tableColumnId="21"/>
      <queryTableField id="22" name="e3lin2W.22" tableColumnId="22"/>
      <queryTableField id="23" name="e3lin2W.23" tableColumnId="23"/>
      <queryTableField id="24" name="e3lin2W.24" tableColumnId="24"/>
      <queryTableField id="25" name="e3lin2W.25" tableColumnId="25"/>
      <queryTableField id="26" name="e3lin2W.26" tableColumnId="26"/>
      <queryTableField id="27" name="e3lin2W.27" tableColumnId="27"/>
      <queryTableField id="28" name="e3lin2W.28" tableColumnId="28"/>
      <queryTableField id="29" name="e3lin2W.29" tableColumnId="29"/>
      <queryTableField id="30" name="e3lin2W.30" tableColumnId="30"/>
      <queryTableField id="31" name="e3lin2W.31" tableColumnId="31"/>
      <queryTableField id="32" name="e3lin2W.32" tableColumnId="32"/>
      <queryTableField id="33" name="e3lin2W.33" tableColumnId="33"/>
      <queryTableField id="34" name="e3lin2W.34" tableColumnId="34"/>
      <queryTableField id="35" name="e3lin2W.35" tableColumnId="35"/>
      <queryTableField id="36" name="e3lin2W.36" tableColumnId="36"/>
      <queryTableField id="37" name="e3lin2W.37" tableColumnId="37"/>
      <queryTableField id="38" name="e3lin2W.38" tableColumnId="38"/>
      <queryTableField id="39" name="e3lin2W.39" tableColumnId="39"/>
      <queryTableField id="40" name="e3lin2W.40" tableColumnId="40"/>
      <queryTableField id="41" name="e3lin2W.41" tableColumnId="41"/>
      <queryTableField id="42" name="e3lin2W.42" tableColumnId="42"/>
      <queryTableField id="43" name="e3lin2W.43" tableColumnId="43"/>
      <queryTableField id="44" name="e3lin2W.44" tableColumnId="44"/>
      <queryTableField id="45" name="e3lin2W.45" tableColumnId="45"/>
      <queryTableField id="46" name="e3lin2W.46" tableColumnId="46"/>
      <queryTableField id="47" name="e3lin2W.47" tableColumnId="47"/>
      <queryTableField id="48" name="e3lin2W.48" tableColumnId="48"/>
      <queryTableField id="49" name="e3lin2W.49" tableColumnId="49"/>
      <queryTableField id="50" name="e3lin2W.50" tableColumnId="50"/>
      <queryTableField id="51" name="e3lin2W.51" tableColumnId="51"/>
      <queryTableField id="52" name="e3lin2W.52" tableColumnId="52"/>
      <queryTableField id="53" name="e3lin2W.53" tableColumnId="53"/>
      <queryTableField id="54" name="e3lin2W.54" tableColumnId="54"/>
      <queryTableField id="55" name="e3lin2W.55" tableColumnId="55"/>
      <queryTableField id="56" name="e3lin2W.56" tableColumnId="56"/>
      <queryTableField id="57" name="e3lin2W.57" tableColumnId="57"/>
      <queryTableField id="58" name="e3lin2W.58" tableColumnId="58"/>
      <queryTableField id="59" name="e3lin2W.59" tableColumnId="59"/>
      <queryTableField id="60" name="e3lin2W.60" tableColumnId="60"/>
      <queryTableField id="61" name="e3lin2W.61" tableColumnId="61"/>
      <queryTableField id="62" name="e3lin2W.62" tableColumnId="62"/>
      <queryTableField id="63" name="e3lin2W.63" tableColumnId="63"/>
      <queryTableField id="64" name="e3lin2W.64" tableColumnId="64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08" xr16:uid="{E53833FF-ED09-418F-85C9-AA20C619A067}" autoFormatId="16" applyNumberFormats="0" applyBorderFormats="0" applyFontFormats="0" applyPatternFormats="0" applyAlignmentFormats="0" applyWidthHeightFormats="0">
  <queryTableRefresh nextId="2">
    <queryTableFields count="1">
      <queryTableField id="1" name="e3lin2B" tableColumnId="1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9" xr16:uid="{BCD8443A-AB17-42E9-8328-6592BF9F8DD1}" autoFormatId="16" applyNumberFormats="0" applyBorderFormats="0" applyFontFormats="0" applyPatternFormats="0" applyAlignmentFormats="0" applyWidthHeightFormats="0">
  <queryTableRefresh nextId="17">
    <queryTableFields count="16">
      <queryTableField id="1" name="d0saiW.1" tableColumnId="1"/>
      <queryTableField id="2" name="d0saiW.2" tableColumnId="2"/>
      <queryTableField id="3" name="d0saiW.3" tableColumnId="3"/>
      <queryTableField id="4" name="d0saiW.4" tableColumnId="4"/>
      <queryTableField id="5" name="d0saiW.5" tableColumnId="5"/>
      <queryTableField id="6" name="d0saiW.6" tableColumnId="6"/>
      <queryTableField id="7" name="d0saiW.7" tableColumnId="7"/>
      <queryTableField id="8" name="d0saiW.8" tableColumnId="8"/>
      <queryTableField id="9" name="d0saiW.9" tableColumnId="9"/>
      <queryTableField id="10" name="d0saiW.10" tableColumnId="10"/>
      <queryTableField id="11" name="d0saiW.11" tableColumnId="11"/>
      <queryTableField id="12" name="d0saiW.12" tableColumnId="12"/>
      <queryTableField id="13" name="d0saiW.13" tableColumnId="13"/>
      <queryTableField id="14" name="d0saiW.14" tableColumnId="14"/>
      <queryTableField id="15" name="d0saiW.15" tableColumnId="15"/>
      <queryTableField id="16" name="d0saiW.16" tableColumnId="16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0" xr16:uid="{4DD59D46-3A34-4533-9D6D-F2DA9E12EA01}" autoFormatId="16" applyNumberFormats="0" applyBorderFormats="0" applyFontFormats="0" applyPatternFormats="0" applyAlignmentFormats="0" applyWidthHeightFormats="0">
  <queryTableRefresh nextId="2">
    <queryTableFields count="1">
      <queryTableField id="1" name="d0saiB" tableColumnId="1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1" xr16:uid="{D64D2489-619A-484A-9EF3-124890A457B1}" autoFormatId="16" applyNumberFormats="0" applyBorderFormats="0" applyFontFormats="0" applyPatternFormats="0" applyAlignmentFormats="0" applyWidthHeightFormats="0">
  <queryTableRefresh nextId="17">
    <queryTableFields count="16">
      <queryTableField id="1" name="d0saoW.1" tableColumnId="1"/>
      <queryTableField id="2" name="d0saoW.2" tableColumnId="2"/>
      <queryTableField id="3" name="d0saoW.3" tableColumnId="3"/>
      <queryTableField id="4" name="d0saoW.4" tableColumnId="4"/>
      <queryTableField id="5" name="d0saoW.5" tableColumnId="5"/>
      <queryTableField id="6" name="d0saoW.6" tableColumnId="6"/>
      <queryTableField id="7" name="d0saoW.7" tableColumnId="7"/>
      <queryTableField id="8" name="d0saoW.8" tableColumnId="8"/>
      <queryTableField id="9" name="d0saoW.9" tableColumnId="9"/>
      <queryTableField id="10" name="d0saoW.10" tableColumnId="10"/>
      <queryTableField id="11" name="d0saoW.11" tableColumnId="11"/>
      <queryTableField id="12" name="d0saoW.12" tableColumnId="12"/>
      <queryTableField id="13" name="d0saoW.13" tableColumnId="13"/>
      <queryTableField id="14" name="d0saoW.14" tableColumnId="14"/>
      <queryTableField id="15" name="d0saoW.15" tableColumnId="15"/>
      <queryTableField id="16" name="d0saoW.16" tableColumnId="16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12" xr16:uid="{9D7104C6-7F36-4AA9-BEDD-314A84D1E7C2}" autoFormatId="16" applyNumberFormats="0" applyBorderFormats="0" applyFontFormats="0" applyPatternFormats="0" applyAlignmentFormats="0" applyWidthHeightFormats="0">
  <queryTableRefresh nextId="2">
    <queryTableFields count="1">
      <queryTableField id="1" name="d0saoB" tableColumnId="1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4" xr16:uid="{CE22955A-AB98-47C9-B1DC-C1E897327646}" autoFormatId="16" applyNumberFormats="0" applyBorderFormats="0" applyFontFormats="0" applyPatternFormats="0" applyAlignmentFormats="0" applyWidthHeightFormats="0">
  <queryTableRefresh nextId="17">
    <queryTableFields count="16">
      <queryTableField id="1" name="d0mhiW.1" tableColumnId="1"/>
      <queryTableField id="2" name="d0mhiW.2" tableColumnId="2"/>
      <queryTableField id="3" name="d0mhiW.3" tableColumnId="3"/>
      <queryTableField id="4" name="d0mhiW.4" tableColumnId="4"/>
      <queryTableField id="5" name="d0mhiW.5" tableColumnId="5"/>
      <queryTableField id="6" name="d0mhiW.6" tableColumnId="6"/>
      <queryTableField id="7" name="d0mhiW.7" tableColumnId="7"/>
      <queryTableField id="8" name="d0mhiW.8" tableColumnId="8"/>
      <queryTableField id="9" name="d0mhiW.9" tableColumnId="9"/>
      <queryTableField id="10" name="d0mhiW.10" tableColumnId="10"/>
      <queryTableField id="11" name="d0mhiW.11" tableColumnId="11"/>
      <queryTableField id="12" name="d0mhiW.12" tableColumnId="12"/>
      <queryTableField id="13" name="d0mhiW.13" tableColumnId="13"/>
      <queryTableField id="14" name="d0mhiW.14" tableColumnId="14"/>
      <queryTableField id="15" name="d0mhiW.15" tableColumnId="15"/>
      <queryTableField id="16" name="d0mhiW.16" tableColumnId="16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15" xr16:uid="{77B5A238-ED08-42EF-9B32-F3152B1C917A}" autoFormatId="16" applyNumberFormats="0" applyBorderFormats="0" applyFontFormats="0" applyPatternFormats="0" applyAlignmentFormats="0" applyWidthHeightFormats="0">
  <queryTableRefresh nextId="2">
    <queryTableFields count="1">
      <queryTableField id="1" name="d0mhiB" tableColumnId="1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16" xr16:uid="{7396DA6A-5A8A-4555-8DDF-2C3B8D73CCCA}" autoFormatId="16" applyNumberFormats="0" applyBorderFormats="0" applyFontFormats="0" applyPatternFormats="0" applyAlignmentFormats="0" applyWidthHeightFormats="0">
  <queryTableRefresh nextId="17">
    <queryTableFields count="16">
      <queryTableField id="1" name="d0mhoW.1" tableColumnId="1"/>
      <queryTableField id="2" name="d0mhoW.2" tableColumnId="2"/>
      <queryTableField id="3" name="d0mhoW.3" tableColumnId="3"/>
      <queryTableField id="4" name="d0mhoW.4" tableColumnId="4"/>
      <queryTableField id="5" name="d0mhoW.5" tableColumnId="5"/>
      <queryTableField id="6" name="d0mhoW.6" tableColumnId="6"/>
      <queryTableField id="7" name="d0mhoW.7" tableColumnId="7"/>
      <queryTableField id="8" name="d0mhoW.8" tableColumnId="8"/>
      <queryTableField id="9" name="d0mhoW.9" tableColumnId="9"/>
      <queryTableField id="10" name="d0mhoW.10" tableColumnId="10"/>
      <queryTableField id="11" name="d0mhoW.11" tableColumnId="11"/>
      <queryTableField id="12" name="d0mhoW.12" tableColumnId="12"/>
      <queryTableField id="13" name="d0mhoW.13" tableColumnId="13"/>
      <queryTableField id="14" name="d0mhoW.14" tableColumnId="14"/>
      <queryTableField id="15" name="d0mhoW.15" tableColumnId="15"/>
      <queryTableField id="16" name="d0mhoW.16" tableColumnId="16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17" xr16:uid="{270D05E5-45C4-461C-87DA-EE75F7328C2D}" autoFormatId="16" applyNumberFormats="0" applyBorderFormats="0" applyFontFormats="0" applyPatternFormats="0" applyAlignmentFormats="0" applyWidthHeightFormats="0">
  <queryTableRefresh nextId="2">
    <queryTableFields count="1">
      <queryTableField id="1" name="d0mhoB" tableColumnId="1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8" xr16:uid="{D0160980-0E02-416C-8701-D278D3004D42}" autoFormatId="16" applyNumberFormats="0" applyBorderFormats="0" applyFontFormats="0" applyPatternFormats="0" applyAlignmentFormats="0" applyWidthHeightFormats="0">
  <queryTableRefresh nextId="2">
    <queryTableFields count="1">
      <queryTableField id="1" name="d0n1W" tableColumnId="1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9" xr16:uid="{EE3D7B20-8A71-4CB8-9E3B-FFF158241A31}" autoFormatId="16" applyNumberFormats="0" applyBorderFormats="0" applyFontFormats="0" applyPatternFormats="0" applyAlignmentFormats="0" applyWidthHeightFormats="0">
  <queryTableRefresh nextId="2">
    <queryTableFields count="1">
      <queryTableField id="1" name="d0n1B" tableColumnId="1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20" xr16:uid="{3C6C981E-22B5-4AF8-8233-711CFA3D7773}" autoFormatId="16" applyNumberFormats="0" applyBorderFormats="0" applyFontFormats="0" applyPatternFormats="0" applyAlignmentFormats="0" applyWidthHeightFormats="0">
  <queryTableRefresh nextId="2">
    <queryTableFields count="1">
      <queryTableField id="1" name="d0n2W" tableColumnId="1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21" xr16:uid="{973FCDB5-3C3E-462C-9673-3D85F8B2C8E2}" autoFormatId="16" applyNumberFormats="0" applyBorderFormats="0" applyFontFormats="0" applyPatternFormats="0" applyAlignmentFormats="0" applyWidthHeightFormats="0">
  <queryTableRefresh nextId="2">
    <queryTableFields count="1">
      <queryTableField id="1" name="d0n2B" tableColumnId="1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22" xr16:uid="{C1621BEA-1A6C-4DFF-B020-83EB6EBCBC5B}" autoFormatId="16" applyNumberFormats="0" applyBorderFormats="0" applyFontFormats="0" applyPatternFormats="0" applyAlignmentFormats="0" applyWidthHeightFormats="0">
  <queryTableRefresh nextId="2">
    <queryTableFields count="1">
      <queryTableField id="1" name="d0n3W" tableColumnId="1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23" xr16:uid="{3B1B27C5-A768-4CC5-84A3-513188B66A37}" autoFormatId="16" applyNumberFormats="0" applyBorderFormats="0" applyFontFormats="0" applyPatternFormats="0" applyAlignmentFormats="0" applyWidthHeightFormats="0">
  <queryTableRefresh nextId="2">
    <queryTableFields count="1">
      <queryTableField id="1" name="d0n3B" tableColumnId="1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3" xr16:uid="{9731CDCB-2639-4646-A286-9BEB35A59FA4}" autoFormatId="16" applyNumberFormats="0" applyBorderFormats="0" applyFontFormats="0" applyPatternFormats="0" applyAlignmentFormats="0" applyWidthHeightFormats="0">
  <queryTableRefresh nextId="17">
    <queryTableFields count="16">
      <queryTableField id="1" name="d0lin1W.1" tableColumnId="1"/>
      <queryTableField id="2" name="d0lin1W.2" tableColumnId="2"/>
      <queryTableField id="3" name="d0lin1W.3" tableColumnId="3"/>
      <queryTableField id="4" name="d0lin1W.4" tableColumnId="4"/>
      <queryTableField id="5" name="d0lin1W.5" tableColumnId="5"/>
      <queryTableField id="6" name="d0lin1W.6" tableColumnId="6"/>
      <queryTableField id="7" name="d0lin1W.7" tableColumnId="7"/>
      <queryTableField id="8" name="d0lin1W.8" tableColumnId="8"/>
      <queryTableField id="9" name="d0lin1W.9" tableColumnId="9"/>
      <queryTableField id="10" name="d0lin1W.10" tableColumnId="10"/>
      <queryTableField id="11" name="d0lin1W.11" tableColumnId="11"/>
      <queryTableField id="12" name="d0lin1W.12" tableColumnId="12"/>
      <queryTableField id="13" name="d0lin1W.13" tableColumnId="13"/>
      <queryTableField id="14" name="d0lin1W.14" tableColumnId="14"/>
      <queryTableField id="15" name="d0lin1W.15" tableColumnId="15"/>
      <queryTableField id="16" name="d0lin1W.16" tableColumnId="16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4" xr16:uid="{7A6B85E6-B8C9-46BA-9B28-2E22696A94E5}" autoFormatId="16" applyNumberFormats="0" applyBorderFormats="0" applyFontFormats="0" applyPatternFormats="0" applyAlignmentFormats="0" applyWidthHeightFormats="0">
  <queryTableRefresh nextId="2">
    <queryTableFields count="1">
      <queryTableField id="1" name="d0lin1B" tableColumnId="1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5" xr16:uid="{F152ADC0-1FD5-4555-8CB3-5B268D5B43D4}" autoFormatId="16" applyNumberFormats="0" applyBorderFormats="0" applyFontFormats="0" applyPatternFormats="0" applyAlignmentFormats="0" applyWidthHeightFormats="0">
  <queryTableRefresh nextId="65">
    <queryTableFields count="64">
      <queryTableField id="1" name="d0lin2W.1" tableColumnId="1"/>
      <queryTableField id="2" name="d0lin2W.2" tableColumnId="2"/>
      <queryTableField id="3" name="d0lin2W.3" tableColumnId="3"/>
      <queryTableField id="4" name="d0lin2W.4" tableColumnId="4"/>
      <queryTableField id="5" name="d0lin2W.5" tableColumnId="5"/>
      <queryTableField id="6" name="d0lin2W.6" tableColumnId="6"/>
      <queryTableField id="7" name="d0lin2W.7" tableColumnId="7"/>
      <queryTableField id="8" name="d0lin2W.8" tableColumnId="8"/>
      <queryTableField id="9" name="d0lin2W.9" tableColumnId="9"/>
      <queryTableField id="10" name="d0lin2W.10" tableColumnId="10"/>
      <queryTableField id="11" name="d0lin2W.11" tableColumnId="11"/>
      <queryTableField id="12" name="d0lin2W.12" tableColumnId="12"/>
      <queryTableField id="13" name="d0lin2W.13" tableColumnId="13"/>
      <queryTableField id="14" name="d0lin2W.14" tableColumnId="14"/>
      <queryTableField id="15" name="d0lin2W.15" tableColumnId="15"/>
      <queryTableField id="16" name="d0lin2W.16" tableColumnId="16"/>
      <queryTableField id="17" name="d0lin2W.17" tableColumnId="17"/>
      <queryTableField id="18" name="d0lin2W.18" tableColumnId="18"/>
      <queryTableField id="19" name="d0lin2W.19" tableColumnId="19"/>
      <queryTableField id="20" name="d0lin2W.20" tableColumnId="20"/>
      <queryTableField id="21" name="d0lin2W.21" tableColumnId="21"/>
      <queryTableField id="22" name="d0lin2W.22" tableColumnId="22"/>
      <queryTableField id="23" name="d0lin2W.23" tableColumnId="23"/>
      <queryTableField id="24" name="d0lin2W.24" tableColumnId="24"/>
      <queryTableField id="25" name="d0lin2W.25" tableColumnId="25"/>
      <queryTableField id="26" name="d0lin2W.26" tableColumnId="26"/>
      <queryTableField id="27" name="d0lin2W.27" tableColumnId="27"/>
      <queryTableField id="28" name="d0lin2W.28" tableColumnId="28"/>
      <queryTableField id="29" name="d0lin2W.29" tableColumnId="29"/>
      <queryTableField id="30" name="d0lin2W.30" tableColumnId="30"/>
      <queryTableField id="31" name="d0lin2W.31" tableColumnId="31"/>
      <queryTableField id="32" name="d0lin2W.32" tableColumnId="32"/>
      <queryTableField id="33" name="d0lin2W.33" tableColumnId="33"/>
      <queryTableField id="34" name="d0lin2W.34" tableColumnId="34"/>
      <queryTableField id="35" name="d0lin2W.35" tableColumnId="35"/>
      <queryTableField id="36" name="d0lin2W.36" tableColumnId="36"/>
      <queryTableField id="37" name="d0lin2W.37" tableColumnId="37"/>
      <queryTableField id="38" name="d0lin2W.38" tableColumnId="38"/>
      <queryTableField id="39" name="d0lin2W.39" tableColumnId="39"/>
      <queryTableField id="40" name="d0lin2W.40" tableColumnId="40"/>
      <queryTableField id="41" name="d0lin2W.41" tableColumnId="41"/>
      <queryTableField id="42" name="d0lin2W.42" tableColumnId="42"/>
      <queryTableField id="43" name="d0lin2W.43" tableColumnId="43"/>
      <queryTableField id="44" name="d0lin2W.44" tableColumnId="44"/>
      <queryTableField id="45" name="d0lin2W.45" tableColumnId="45"/>
      <queryTableField id="46" name="d0lin2W.46" tableColumnId="46"/>
      <queryTableField id="47" name="d0lin2W.47" tableColumnId="47"/>
      <queryTableField id="48" name="d0lin2W.48" tableColumnId="48"/>
      <queryTableField id="49" name="d0lin2W.49" tableColumnId="49"/>
      <queryTableField id="50" name="d0lin2W.50" tableColumnId="50"/>
      <queryTableField id="51" name="d0lin2W.51" tableColumnId="51"/>
      <queryTableField id="52" name="d0lin2W.52" tableColumnId="52"/>
      <queryTableField id="53" name="d0lin2W.53" tableColumnId="53"/>
      <queryTableField id="54" name="d0lin2W.54" tableColumnId="54"/>
      <queryTableField id="55" name="d0lin2W.55" tableColumnId="55"/>
      <queryTableField id="56" name="d0lin2W.56" tableColumnId="56"/>
      <queryTableField id="57" name="d0lin2W.57" tableColumnId="57"/>
      <queryTableField id="58" name="d0lin2W.58" tableColumnId="58"/>
      <queryTableField id="59" name="d0lin2W.59" tableColumnId="59"/>
      <queryTableField id="60" name="d0lin2W.60" tableColumnId="60"/>
      <queryTableField id="61" name="d0lin2W.61" tableColumnId="61"/>
      <queryTableField id="62" name="d0lin2W.62" tableColumnId="62"/>
      <queryTableField id="63" name="d0lin2W.63" tableColumnId="63"/>
      <queryTableField id="64" name="d0lin2W.64" tableColumnId="64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6" xr16:uid="{D276BC33-F227-4A31-9C1C-0747626F3AD8}" autoFormatId="16" applyNumberFormats="0" applyBorderFormats="0" applyFontFormats="0" applyPatternFormats="0" applyAlignmentFormats="0" applyWidthHeightFormats="0">
  <queryTableRefresh nextId="2">
    <queryTableFields count="1">
      <queryTableField id="1" name="d0lin2B" tableColumnId="1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1" xr16:uid="{6A8672C0-B1F5-4DE8-AF7A-E470058B3AE9}" autoFormatId="16" applyNumberFormats="0" applyBorderFormats="0" applyFontFormats="0" applyPatternFormats="0" applyAlignmentFormats="0" applyWidthHeightFormats="0">
  <queryTableRefresh nextId="17">
    <queryTableFields count="16">
      <queryTableField id="1" name="d1saiW.1" tableColumnId="1"/>
      <queryTableField id="2" name="d1saiW.2" tableColumnId="2"/>
      <queryTableField id="3" name="d1saiW.3" tableColumnId="3"/>
      <queryTableField id="4" name="d1saiW.4" tableColumnId="4"/>
      <queryTableField id="5" name="d1saiW.5" tableColumnId="5"/>
      <queryTableField id="6" name="d1saiW.6" tableColumnId="6"/>
      <queryTableField id="7" name="d1saiW.7" tableColumnId="7"/>
      <queryTableField id="8" name="d1saiW.8" tableColumnId="8"/>
      <queryTableField id="9" name="d1saiW.9" tableColumnId="9"/>
      <queryTableField id="10" name="d1saiW.10" tableColumnId="10"/>
      <queryTableField id="11" name="d1saiW.11" tableColumnId="11"/>
      <queryTableField id="12" name="d1saiW.12" tableColumnId="12"/>
      <queryTableField id="13" name="d1saiW.13" tableColumnId="13"/>
      <queryTableField id="14" name="d1saiW.14" tableColumnId="14"/>
      <queryTableField id="15" name="d1saiW.15" tableColumnId="15"/>
      <queryTableField id="16" name="d1saiW.16" tableColumnId="16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2" xr16:uid="{0C1C7919-8737-4FD6-B60B-1DD56E611883}" autoFormatId="16" applyNumberFormats="0" applyBorderFormats="0" applyFontFormats="0" applyPatternFormats="0" applyAlignmentFormats="0" applyWidthHeightFormats="0">
  <queryTableRefresh nextId="2">
    <queryTableFields count="1">
      <queryTableField id="1" name="d1saiB" tableColumnId="1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3" xr16:uid="{BD73BCB0-1FDC-4851-A666-B32D125F8030}" autoFormatId="16" applyNumberFormats="0" applyBorderFormats="0" applyFontFormats="0" applyPatternFormats="0" applyAlignmentFormats="0" applyWidthHeightFormats="0">
  <queryTableRefresh nextId="17">
    <queryTableFields count="16">
      <queryTableField id="1" name="d1saoW.1" tableColumnId="1"/>
      <queryTableField id="2" name="d1saoW.2" tableColumnId="2"/>
      <queryTableField id="3" name="d1saoW.3" tableColumnId="3"/>
      <queryTableField id="4" name="d1saoW.4" tableColumnId="4"/>
      <queryTableField id="5" name="d1saoW.5" tableColumnId="5"/>
      <queryTableField id="6" name="d1saoW.6" tableColumnId="6"/>
      <queryTableField id="7" name="d1saoW.7" tableColumnId="7"/>
      <queryTableField id="8" name="d1saoW.8" tableColumnId="8"/>
      <queryTableField id="9" name="d1saoW.9" tableColumnId="9"/>
      <queryTableField id="10" name="d1saoW.10" tableColumnId="10"/>
      <queryTableField id="11" name="d1saoW.11" tableColumnId="11"/>
      <queryTableField id="12" name="d1saoW.12" tableColumnId="12"/>
      <queryTableField id="13" name="d1saoW.13" tableColumnId="13"/>
      <queryTableField id="14" name="d1saoW.14" tableColumnId="14"/>
      <queryTableField id="15" name="d1saoW.15" tableColumnId="15"/>
      <queryTableField id="16" name="d1saoW.16" tableColumnId="16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4" xr16:uid="{719C8FBA-2842-4AF9-9176-8618C98F637A}" autoFormatId="16" applyNumberFormats="0" applyBorderFormats="0" applyFontFormats="0" applyPatternFormats="0" applyAlignmentFormats="0" applyWidthHeightFormats="0">
  <queryTableRefresh nextId="2">
    <queryTableFields count="1">
      <queryTableField id="1" name="d1saoB" tableColumnId="1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5" xr16:uid="{378A8AFB-D679-491E-A6A7-E44AB3B57A8E}" autoFormatId="16" applyNumberFormats="0" applyBorderFormats="0" applyFontFormats="0" applyPatternFormats="0" applyAlignmentFormats="0" applyWidthHeightFormats="0">
  <queryTableRefresh nextId="17">
    <queryTableFields count="16">
      <queryTableField id="1" name="d1mhiW.1" tableColumnId="1"/>
      <queryTableField id="2" name="d1mhiW.2" tableColumnId="2"/>
      <queryTableField id="3" name="d1mhiW.3" tableColumnId="3"/>
      <queryTableField id="4" name="d1mhiW.4" tableColumnId="4"/>
      <queryTableField id="5" name="d1mhiW.5" tableColumnId="5"/>
      <queryTableField id="6" name="d1mhiW.6" tableColumnId="6"/>
      <queryTableField id="7" name="d1mhiW.7" tableColumnId="7"/>
      <queryTableField id="8" name="d1mhiW.8" tableColumnId="8"/>
      <queryTableField id="9" name="d1mhiW.9" tableColumnId="9"/>
      <queryTableField id="10" name="d1mhiW.10" tableColumnId="10"/>
      <queryTableField id="11" name="d1mhiW.11" tableColumnId="11"/>
      <queryTableField id="12" name="d1mhiW.12" tableColumnId="12"/>
      <queryTableField id="13" name="d1mhiW.13" tableColumnId="13"/>
      <queryTableField id="14" name="d1mhiW.14" tableColumnId="14"/>
      <queryTableField id="15" name="d1mhiW.15" tableColumnId="15"/>
      <queryTableField id="16" name="d1mhiW.16" tableColumnId="16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6" xr16:uid="{CA3CF6A0-0276-441E-B61F-BBEDE4D4BA7D}" autoFormatId="16" applyNumberFormats="0" applyBorderFormats="0" applyFontFormats="0" applyPatternFormats="0" applyAlignmentFormats="0" applyWidthHeightFormats="0">
  <queryTableRefresh nextId="2">
    <queryTableFields count="1">
      <queryTableField id="1" name="d1mhiB" tableColumnId="1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7" xr16:uid="{444EE726-5CF2-44FD-84E7-122854AF4507}" autoFormatId="16" applyNumberFormats="0" applyBorderFormats="0" applyFontFormats="0" applyPatternFormats="0" applyAlignmentFormats="0" applyWidthHeightFormats="0">
  <queryTableRefresh nextId="17">
    <queryTableFields count="16">
      <queryTableField id="1" name="d1mhoW.1" tableColumnId="1"/>
      <queryTableField id="2" name="d1mhoW.2" tableColumnId="2"/>
      <queryTableField id="3" name="d1mhoW.3" tableColumnId="3"/>
      <queryTableField id="4" name="d1mhoW.4" tableColumnId="4"/>
      <queryTableField id="5" name="d1mhoW.5" tableColumnId="5"/>
      <queryTableField id="6" name="d1mhoW.6" tableColumnId="6"/>
      <queryTableField id="7" name="d1mhoW.7" tableColumnId="7"/>
      <queryTableField id="8" name="d1mhoW.8" tableColumnId="8"/>
      <queryTableField id="9" name="d1mhoW.9" tableColumnId="9"/>
      <queryTableField id="10" name="d1mhoW.10" tableColumnId="10"/>
      <queryTableField id="11" name="d1mhoW.11" tableColumnId="11"/>
      <queryTableField id="12" name="d1mhoW.12" tableColumnId="12"/>
      <queryTableField id="13" name="d1mhoW.13" tableColumnId="13"/>
      <queryTableField id="14" name="d1mhoW.14" tableColumnId="14"/>
      <queryTableField id="15" name="d1mhoW.15" tableColumnId="15"/>
      <queryTableField id="16" name="d1mhoW.16" tableColumnId="16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18" xr16:uid="{7AABA941-B074-4B5B-8BB8-C6EFE1473866}" autoFormatId="16" applyNumberFormats="0" applyBorderFormats="0" applyFontFormats="0" applyPatternFormats="0" applyAlignmentFormats="0" applyWidthHeightFormats="0">
  <queryTableRefresh nextId="2">
    <queryTableFields count="1">
      <queryTableField id="1" name="d1mhoB" tableColumnId="1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20" xr16:uid="{CB8BC4A7-BF1F-4D12-B38A-CEAA590CD7FB}" autoFormatId="16" applyNumberFormats="0" applyBorderFormats="0" applyFontFormats="0" applyPatternFormats="0" applyAlignmentFormats="0" applyWidthHeightFormats="0">
  <queryTableRefresh nextId="2">
    <queryTableFields count="1">
      <queryTableField id="1" name="d1n1W" tableColumnId="1"/>
    </queryTableFields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1" xr16:uid="{F5BBBB05-57FF-4798-8C2E-3A60ADE3FE83}" autoFormatId="16" applyNumberFormats="0" applyBorderFormats="0" applyFontFormats="0" applyPatternFormats="0" applyAlignmentFormats="0" applyWidthHeightFormats="0">
  <queryTableRefresh nextId="2">
    <queryTableFields count="1">
      <queryTableField id="1" name="d1n1B" tableColumnId="1"/>
    </queryTableFields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22" xr16:uid="{DE327530-43D5-4D2F-9B3C-3F2FDF02231E}" autoFormatId="16" applyNumberFormats="0" applyBorderFormats="0" applyFontFormats="0" applyPatternFormats="0" applyAlignmentFormats="0" applyWidthHeightFormats="0">
  <queryTableRefresh nextId="2">
    <queryTableFields count="1">
      <queryTableField id="1" name="d1n2W" tableColumnId="1"/>
    </queryTableFields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23" xr16:uid="{7FE1C08F-2FD4-4045-A764-8C451A4998D3}" autoFormatId="16" applyNumberFormats="0" applyBorderFormats="0" applyFontFormats="0" applyPatternFormats="0" applyAlignmentFormats="0" applyWidthHeightFormats="0">
  <queryTableRefresh nextId="2">
    <queryTableFields count="1">
      <queryTableField id="1" name="d1n2B" tableColumnId="1"/>
    </queryTableFields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24" xr16:uid="{6202FEDB-5975-4AE9-A053-B702ACECD59D}" autoFormatId="16" applyNumberFormats="0" applyBorderFormats="0" applyFontFormats="0" applyPatternFormats="0" applyAlignmentFormats="0" applyWidthHeightFormats="0">
  <queryTableRefresh nextId="2">
    <queryTableFields count="1">
      <queryTableField id="1" name="d1n3W" tableColumnId="1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5" xr16:uid="{26D88E7C-BA5D-4F80-851A-04941564374A}" autoFormatId="16" applyNumberFormats="0" applyBorderFormats="0" applyFontFormats="0" applyPatternFormats="0" applyAlignmentFormats="0" applyWidthHeightFormats="0">
  <queryTableRefresh nextId="2">
    <queryTableFields count="1">
      <queryTableField id="1" name="d1n3B" tableColumnId="1"/>
    </queryTableFields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26" xr16:uid="{2EF9535D-69EF-4754-AC95-190DECD87B8B}" autoFormatId="16" applyNumberFormats="0" applyBorderFormats="0" applyFontFormats="0" applyPatternFormats="0" applyAlignmentFormats="0" applyWidthHeightFormats="0">
  <queryTableRefresh nextId="17">
    <queryTableFields count="16">
      <queryTableField id="1" name="d1lin1W.1" tableColumnId="1"/>
      <queryTableField id="2" name="d1lin1W.2" tableColumnId="2"/>
      <queryTableField id="3" name="d1lin1W.3" tableColumnId="3"/>
      <queryTableField id="4" name="d1lin1W.4" tableColumnId="4"/>
      <queryTableField id="5" name="d1lin1W.5" tableColumnId="5"/>
      <queryTableField id="6" name="d1lin1W.6" tableColumnId="6"/>
      <queryTableField id="7" name="d1lin1W.7" tableColumnId="7"/>
      <queryTableField id="8" name="d1lin1W.8" tableColumnId="8"/>
      <queryTableField id="9" name="d1lin1W.9" tableColumnId="9"/>
      <queryTableField id="10" name="d1lin1W.10" tableColumnId="10"/>
      <queryTableField id="11" name="d1lin1W.11" tableColumnId="11"/>
      <queryTableField id="12" name="d1lin1W.12" tableColumnId="12"/>
      <queryTableField id="13" name="d1lin1W.13" tableColumnId="13"/>
      <queryTableField id="14" name="d1lin1W.14" tableColumnId="14"/>
      <queryTableField id="15" name="d1lin1W.15" tableColumnId="15"/>
      <queryTableField id="16" name="d1lin1W.16" tableColumnId="16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27" xr16:uid="{20C1C0AE-2281-4C85-AA77-EB70718A427C}" autoFormatId="16" applyNumberFormats="0" applyBorderFormats="0" applyFontFormats="0" applyPatternFormats="0" applyAlignmentFormats="0" applyWidthHeightFormats="0">
  <queryTableRefresh nextId="2">
    <queryTableFields count="1">
      <queryTableField id="1" name="d1lin1B" tableColumnId="1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28" xr16:uid="{C46C67C0-3E0F-4E94-A18C-277CF7ABB5DA}" autoFormatId="16" applyNumberFormats="0" applyBorderFormats="0" applyFontFormats="0" applyPatternFormats="0" applyAlignmentFormats="0" applyWidthHeightFormats="0">
  <queryTableRefresh nextId="65">
    <queryTableFields count="64">
      <queryTableField id="1" name="d1lin2W.1" tableColumnId="1"/>
      <queryTableField id="2" name="d1lin2W.2" tableColumnId="2"/>
      <queryTableField id="3" name="d1lin2W.3" tableColumnId="3"/>
      <queryTableField id="4" name="d1lin2W.4" tableColumnId="4"/>
      <queryTableField id="5" name="d1lin2W.5" tableColumnId="5"/>
      <queryTableField id="6" name="d1lin2W.6" tableColumnId="6"/>
      <queryTableField id="7" name="d1lin2W.7" tableColumnId="7"/>
      <queryTableField id="8" name="d1lin2W.8" tableColumnId="8"/>
      <queryTableField id="9" name="d1lin2W.9" tableColumnId="9"/>
      <queryTableField id="10" name="d1lin2W.10" tableColumnId="10"/>
      <queryTableField id="11" name="d1lin2W.11" tableColumnId="11"/>
      <queryTableField id="12" name="d1lin2W.12" tableColumnId="12"/>
      <queryTableField id="13" name="d1lin2W.13" tableColumnId="13"/>
      <queryTableField id="14" name="d1lin2W.14" tableColumnId="14"/>
      <queryTableField id="15" name="d1lin2W.15" tableColumnId="15"/>
      <queryTableField id="16" name="d1lin2W.16" tableColumnId="16"/>
      <queryTableField id="17" name="d1lin2W.17" tableColumnId="17"/>
      <queryTableField id="18" name="d1lin2W.18" tableColumnId="18"/>
      <queryTableField id="19" name="d1lin2W.19" tableColumnId="19"/>
      <queryTableField id="20" name="d1lin2W.20" tableColumnId="20"/>
      <queryTableField id="21" name="d1lin2W.21" tableColumnId="21"/>
      <queryTableField id="22" name="d1lin2W.22" tableColumnId="22"/>
      <queryTableField id="23" name="d1lin2W.23" tableColumnId="23"/>
      <queryTableField id="24" name="d1lin2W.24" tableColumnId="24"/>
      <queryTableField id="25" name="d1lin2W.25" tableColumnId="25"/>
      <queryTableField id="26" name="d1lin2W.26" tableColumnId="26"/>
      <queryTableField id="27" name="d1lin2W.27" tableColumnId="27"/>
      <queryTableField id="28" name="d1lin2W.28" tableColumnId="28"/>
      <queryTableField id="29" name="d1lin2W.29" tableColumnId="29"/>
      <queryTableField id="30" name="d1lin2W.30" tableColumnId="30"/>
      <queryTableField id="31" name="d1lin2W.31" tableColumnId="31"/>
      <queryTableField id="32" name="d1lin2W.32" tableColumnId="32"/>
      <queryTableField id="33" name="d1lin2W.33" tableColumnId="33"/>
      <queryTableField id="34" name="d1lin2W.34" tableColumnId="34"/>
      <queryTableField id="35" name="d1lin2W.35" tableColumnId="35"/>
      <queryTableField id="36" name="d1lin2W.36" tableColumnId="36"/>
      <queryTableField id="37" name="d1lin2W.37" tableColumnId="37"/>
      <queryTableField id="38" name="d1lin2W.38" tableColumnId="38"/>
      <queryTableField id="39" name="d1lin2W.39" tableColumnId="39"/>
      <queryTableField id="40" name="d1lin2W.40" tableColumnId="40"/>
      <queryTableField id="41" name="d1lin2W.41" tableColumnId="41"/>
      <queryTableField id="42" name="d1lin2W.42" tableColumnId="42"/>
      <queryTableField id="43" name="d1lin2W.43" tableColumnId="43"/>
      <queryTableField id="44" name="d1lin2W.44" tableColumnId="44"/>
      <queryTableField id="45" name="d1lin2W.45" tableColumnId="45"/>
      <queryTableField id="46" name="d1lin2W.46" tableColumnId="46"/>
      <queryTableField id="47" name="d1lin2W.47" tableColumnId="47"/>
      <queryTableField id="48" name="d1lin2W.48" tableColumnId="48"/>
      <queryTableField id="49" name="d1lin2W.49" tableColumnId="49"/>
      <queryTableField id="50" name="d1lin2W.50" tableColumnId="50"/>
      <queryTableField id="51" name="d1lin2W.51" tableColumnId="51"/>
      <queryTableField id="52" name="d1lin2W.52" tableColumnId="52"/>
      <queryTableField id="53" name="d1lin2W.53" tableColumnId="53"/>
      <queryTableField id="54" name="d1lin2W.54" tableColumnId="54"/>
      <queryTableField id="55" name="d1lin2W.55" tableColumnId="55"/>
      <queryTableField id="56" name="d1lin2W.56" tableColumnId="56"/>
      <queryTableField id="57" name="d1lin2W.57" tableColumnId="57"/>
      <queryTableField id="58" name="d1lin2W.58" tableColumnId="58"/>
      <queryTableField id="59" name="d1lin2W.59" tableColumnId="59"/>
      <queryTableField id="60" name="d1lin2W.60" tableColumnId="60"/>
      <queryTableField id="61" name="d1lin2W.61" tableColumnId="61"/>
      <queryTableField id="62" name="d1lin2W.62" tableColumnId="62"/>
      <queryTableField id="63" name="d1lin2W.63" tableColumnId="63"/>
      <queryTableField id="64" name="d1lin2W.64" tableColumnId="64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29" xr16:uid="{28870A5D-060B-4BA2-B8C1-24FCAED4185C}" autoFormatId="16" applyNumberFormats="0" applyBorderFormats="0" applyFontFormats="0" applyPatternFormats="0" applyAlignmentFormats="0" applyWidthHeightFormats="0">
  <queryTableRefresh nextId="2">
    <queryTableFields count="1">
      <queryTableField id="1" name="d1lin2B" tableColumnId="1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653B46F9-10B0-4E6F-B31E-B0F4393CC217}" autoFormatId="16" applyNumberFormats="0" applyBorderFormats="0" applyFontFormats="0" applyPatternFormats="0" applyAlignmentFormats="0" applyWidthHeightFormats="0">
  <queryTableRefresh nextId="17">
    <queryTableFields count="16">
      <queryTableField id="1" name="d2saiW.1" tableColumnId="1"/>
      <queryTableField id="2" name="d2saiW.2" tableColumnId="2"/>
      <queryTableField id="3" name="d2saiW.3" tableColumnId="3"/>
      <queryTableField id="4" name="d2saiW.4" tableColumnId="4"/>
      <queryTableField id="5" name="d2saiW.5" tableColumnId="5"/>
      <queryTableField id="6" name="d2saiW.6" tableColumnId="6"/>
      <queryTableField id="7" name="d2saiW.7" tableColumnId="7"/>
      <queryTableField id="8" name="d2saiW.8" tableColumnId="8"/>
      <queryTableField id="9" name="d2saiW.9" tableColumnId="9"/>
      <queryTableField id="10" name="d2saiW.10" tableColumnId="10"/>
      <queryTableField id="11" name="d2saiW.11" tableColumnId="11"/>
      <queryTableField id="12" name="d2saiW.12" tableColumnId="12"/>
      <queryTableField id="13" name="d2saiW.13" tableColumnId="13"/>
      <queryTableField id="14" name="d2saiW.14" tableColumnId="14"/>
      <queryTableField id="15" name="d2saiW.15" tableColumnId="15"/>
      <queryTableField id="16" name="d2saiW.16" tableColumnId="16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7C2B646D-A0BE-42D6-BAF6-B17D9E2D8725}" autoFormatId="16" applyNumberFormats="0" applyBorderFormats="0" applyFontFormats="0" applyPatternFormats="0" applyAlignmentFormats="0" applyWidthHeightFormats="0">
  <queryTableRefresh nextId="2">
    <queryTableFields count="1">
      <queryTableField id="1" name="d2saiB" tableColumnId="1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BE1CC0E2-961C-4861-9D73-2A7D1C8802B1}" autoFormatId="16" applyNumberFormats="0" applyBorderFormats="0" applyFontFormats="0" applyPatternFormats="0" applyAlignmentFormats="0" applyWidthHeightFormats="0">
  <queryTableRefresh nextId="17">
    <queryTableFields count="16">
      <queryTableField id="1" name="d2saoW.1" tableColumnId="1"/>
      <queryTableField id="2" name="d2saoW.2" tableColumnId="2"/>
      <queryTableField id="3" name="d2saoW.3" tableColumnId="3"/>
      <queryTableField id="4" name="d2saoW.4" tableColumnId="4"/>
      <queryTableField id="5" name="d2saoW.5" tableColumnId="5"/>
      <queryTableField id="6" name="d2saoW.6" tableColumnId="6"/>
      <queryTableField id="7" name="d2saoW.7" tableColumnId="7"/>
      <queryTableField id="8" name="d2saoW.8" tableColumnId="8"/>
      <queryTableField id="9" name="d2saoW.9" tableColumnId="9"/>
      <queryTableField id="10" name="d2saoW.10" tableColumnId="10"/>
      <queryTableField id="11" name="d2saoW.11" tableColumnId="11"/>
      <queryTableField id="12" name="d2saoW.12" tableColumnId="12"/>
      <queryTableField id="13" name="d2saoW.13" tableColumnId="13"/>
      <queryTableField id="14" name="d2saoW.14" tableColumnId="14"/>
      <queryTableField id="15" name="d2saoW.15" tableColumnId="15"/>
      <queryTableField id="16" name="d2saoW.16" tableColumnId="16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3" xr16:uid="{29CAB6BA-E6C3-4A19-943F-D811C6DE16CC}" autoFormatId="16" applyNumberFormats="0" applyBorderFormats="0" applyFontFormats="0" applyPatternFormats="0" applyAlignmentFormats="0" applyWidthHeightFormats="0">
  <queryTableRefresh nextId="2">
    <queryTableFields count="1">
      <queryTableField id="1" name="d2saoB" tableColumnId="1"/>
    </queryTableFields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89F4C044-E8E9-4FFC-BDA0-1A117F12313B}" autoFormatId="16" applyNumberFormats="0" applyBorderFormats="0" applyFontFormats="0" applyPatternFormats="0" applyAlignmentFormats="0" applyWidthHeightFormats="0">
  <queryTableRefresh nextId="17">
    <queryTableFields count="16">
      <queryTableField id="1" name="d2mhiW.1" tableColumnId="1"/>
      <queryTableField id="2" name="d2mhiW.2" tableColumnId="2"/>
      <queryTableField id="3" name="d2mhiW.3" tableColumnId="3"/>
      <queryTableField id="4" name="d2mhiW.4" tableColumnId="4"/>
      <queryTableField id="5" name="d2mhiW.5" tableColumnId="5"/>
      <queryTableField id="6" name="d2mhiW.6" tableColumnId="6"/>
      <queryTableField id="7" name="d2mhiW.7" tableColumnId="7"/>
      <queryTableField id="8" name="d2mhiW.8" tableColumnId="8"/>
      <queryTableField id="9" name="d2mhiW.9" tableColumnId="9"/>
      <queryTableField id="10" name="d2mhiW.10" tableColumnId="10"/>
      <queryTableField id="11" name="d2mhiW.11" tableColumnId="11"/>
      <queryTableField id="12" name="d2mhiW.12" tableColumnId="12"/>
      <queryTableField id="13" name="d2mhiW.13" tableColumnId="13"/>
      <queryTableField id="14" name="d2mhiW.14" tableColumnId="14"/>
      <queryTableField id="15" name="d2mhiW.15" tableColumnId="15"/>
      <queryTableField id="16" name="d2mhiW.16" tableColumnId="16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5" xr16:uid="{C2CB64B8-73D2-43DE-83AB-25B8114B4327}" autoFormatId="16" applyNumberFormats="0" applyBorderFormats="0" applyFontFormats="0" applyPatternFormats="0" applyAlignmentFormats="0" applyWidthHeightFormats="0">
  <queryTableRefresh nextId="2">
    <queryTableFields count="1">
      <queryTableField id="1" name="d2mhiB" tableColumnId="1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37" xr16:uid="{2BED40EC-6253-4CE4-8F4D-32906D63A499}" autoFormatId="16" applyNumberFormats="0" applyBorderFormats="0" applyFontFormats="0" applyPatternFormats="0" applyAlignmentFormats="0" applyWidthHeightFormats="0">
  <queryTableRefresh nextId="17">
    <queryTableFields count="16">
      <queryTableField id="1" name="d2mhoW.1" tableColumnId="1"/>
      <queryTableField id="2" name="d2mhoW.2" tableColumnId="2"/>
      <queryTableField id="3" name="d2mhoW.3" tableColumnId="3"/>
      <queryTableField id="4" name="d2mhoW.4" tableColumnId="4"/>
      <queryTableField id="5" name="d2mhoW.5" tableColumnId="5"/>
      <queryTableField id="6" name="d2mhoW.6" tableColumnId="6"/>
      <queryTableField id="7" name="d2mhoW.7" tableColumnId="7"/>
      <queryTableField id="8" name="d2mhoW.8" tableColumnId="8"/>
      <queryTableField id="9" name="d2mhoW.9" tableColumnId="9"/>
      <queryTableField id="10" name="d2mhoW.10" tableColumnId="10"/>
      <queryTableField id="11" name="d2mhoW.11" tableColumnId="11"/>
      <queryTableField id="12" name="d2mhoW.12" tableColumnId="12"/>
      <queryTableField id="13" name="d2mhoW.13" tableColumnId="13"/>
      <queryTableField id="14" name="d2mhoW.14" tableColumnId="14"/>
      <queryTableField id="15" name="d2mhoW.15" tableColumnId="15"/>
      <queryTableField id="16" name="d2mhoW.16" tableColumnId="16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8" xr16:uid="{EDC8DB9E-7242-4134-A7DA-AF3DF5C4AF24}" autoFormatId="16" applyNumberFormats="0" applyBorderFormats="0" applyFontFormats="0" applyPatternFormats="0" applyAlignmentFormats="0" applyWidthHeightFormats="0">
  <queryTableRefresh nextId="2">
    <queryTableFields count="1">
      <queryTableField id="1" name="d2mhoB" tableColumnId="1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821A813D-781D-453B-8B99-365CE9B20061}" autoFormatId="16" applyNumberFormats="0" applyBorderFormats="0" applyFontFormats="0" applyPatternFormats="0" applyAlignmentFormats="0" applyWidthHeightFormats="0">
  <queryTableRefresh nextId="2">
    <queryTableFields count="1">
      <queryTableField id="1" name="d2n1W" tableColumnId="1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40" xr16:uid="{7131789A-0575-4BFC-865F-0CD84C044A8E}" autoFormatId="16" applyNumberFormats="0" applyBorderFormats="0" applyFontFormats="0" applyPatternFormats="0" applyAlignmentFormats="0" applyWidthHeightFormats="0">
  <queryTableRefresh nextId="2">
    <queryTableFields count="1">
      <queryTableField id="1" name="d2n1B" tableColumnId="1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41" xr16:uid="{A7B96D2C-EB61-4C0E-A1CC-5D1ADA71C35B}" autoFormatId="16" applyNumberFormats="0" applyBorderFormats="0" applyFontFormats="0" applyPatternFormats="0" applyAlignmentFormats="0" applyWidthHeightFormats="0">
  <queryTableRefresh nextId="2">
    <queryTableFields count="1">
      <queryTableField id="1" name="d2n2W" tableColumnId="1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2" xr16:uid="{976DC806-1968-445A-8333-A2AF403FBE2A}" autoFormatId="16" applyNumberFormats="0" applyBorderFormats="0" applyFontFormats="0" applyPatternFormats="0" applyAlignmentFormats="0" applyWidthHeightFormats="0">
  <queryTableRefresh nextId="2">
    <queryTableFields count="1">
      <queryTableField id="1" name="d2n2B" tableColumnId="1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43" xr16:uid="{8735086E-D8D5-456A-BC4D-2AE190E5BB04}" autoFormatId="16" applyNumberFormats="0" applyBorderFormats="0" applyFontFormats="0" applyPatternFormats="0" applyAlignmentFormats="0" applyWidthHeightFormats="0">
  <queryTableRefresh nextId="2">
    <queryTableFields count="1">
      <queryTableField id="1" name="d2n3W" tableColumnId="1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44" xr16:uid="{6A338030-892E-4178-8FD9-ED55FE1231CC}" autoFormatId="16" applyNumberFormats="0" applyBorderFormats="0" applyFontFormats="0" applyPatternFormats="0" applyAlignmentFormats="0" applyWidthHeightFormats="0">
  <queryTableRefresh nextId="2">
    <queryTableFields count="1">
      <queryTableField id="1" name="d2n3B" tableColumnId="1"/>
    </queryTableFields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45" xr16:uid="{E758980E-F09A-4111-B283-54CB03A33906}" autoFormatId="16" applyNumberFormats="0" applyBorderFormats="0" applyFontFormats="0" applyPatternFormats="0" applyAlignmentFormats="0" applyWidthHeightFormats="0">
  <queryTableRefresh nextId="17">
    <queryTableFields count="16">
      <queryTableField id="1" name="d2lin1W.1" tableColumnId="1"/>
      <queryTableField id="2" name="d2lin1W.2" tableColumnId="2"/>
      <queryTableField id="3" name="d2lin1W.3" tableColumnId="3"/>
      <queryTableField id="4" name="d2lin1W.4" tableColumnId="4"/>
      <queryTableField id="5" name="d2lin1W.5" tableColumnId="5"/>
      <queryTableField id="6" name="d2lin1W.6" tableColumnId="6"/>
      <queryTableField id="7" name="d2lin1W.7" tableColumnId="7"/>
      <queryTableField id="8" name="d2lin1W.8" tableColumnId="8"/>
      <queryTableField id="9" name="d2lin1W.9" tableColumnId="9"/>
      <queryTableField id="10" name="d2lin1W.10" tableColumnId="10"/>
      <queryTableField id="11" name="d2lin1W.11" tableColumnId="11"/>
      <queryTableField id="12" name="d2lin1W.12" tableColumnId="12"/>
      <queryTableField id="13" name="d2lin1W.13" tableColumnId="13"/>
      <queryTableField id="14" name="d2lin1W.14" tableColumnId="14"/>
      <queryTableField id="15" name="d2lin1W.15" tableColumnId="15"/>
      <queryTableField id="16" name="d2lin1W.16" tableColumnId="16"/>
    </queryTableFields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46" xr16:uid="{252FBC25-FF43-4B39-8CF4-4A9AE0EB930B}" autoFormatId="16" applyNumberFormats="0" applyBorderFormats="0" applyFontFormats="0" applyPatternFormats="0" applyAlignmentFormats="0" applyWidthHeightFormats="0">
  <queryTableRefresh nextId="2">
    <queryTableFields count="1">
      <queryTableField id="1" name="d2lin1B" tableColumnId="1"/>
    </queryTableFields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48" xr16:uid="{EBE7E61A-96EA-4F29-961A-8F2ED51396F2}" autoFormatId="16" applyNumberFormats="0" applyBorderFormats="0" applyFontFormats="0" applyPatternFormats="0" applyAlignmentFormats="0" applyWidthHeightFormats="0">
  <queryTableRefresh nextId="65">
    <queryTableFields count="64">
      <queryTableField id="1" name="d2lin2W.1" tableColumnId="1"/>
      <queryTableField id="2" name="d2lin2W.2" tableColumnId="2"/>
      <queryTableField id="3" name="d2lin2W.3" tableColumnId="3"/>
      <queryTableField id="4" name="d2lin2W.4" tableColumnId="4"/>
      <queryTableField id="5" name="d2lin2W.5" tableColumnId="5"/>
      <queryTableField id="6" name="d2lin2W.6" tableColumnId="6"/>
      <queryTableField id="7" name="d2lin2W.7" tableColumnId="7"/>
      <queryTableField id="8" name="d2lin2W.8" tableColumnId="8"/>
      <queryTableField id="9" name="d2lin2W.9" tableColumnId="9"/>
      <queryTableField id="10" name="d2lin2W.10" tableColumnId="10"/>
      <queryTableField id="11" name="d2lin2W.11" tableColumnId="11"/>
      <queryTableField id="12" name="d2lin2W.12" tableColumnId="12"/>
      <queryTableField id="13" name="d2lin2W.13" tableColumnId="13"/>
      <queryTableField id="14" name="d2lin2W.14" tableColumnId="14"/>
      <queryTableField id="15" name="d2lin2W.15" tableColumnId="15"/>
      <queryTableField id="16" name="d2lin2W.16" tableColumnId="16"/>
      <queryTableField id="17" name="d2lin2W.17" tableColumnId="17"/>
      <queryTableField id="18" name="d2lin2W.18" tableColumnId="18"/>
      <queryTableField id="19" name="d2lin2W.19" tableColumnId="19"/>
      <queryTableField id="20" name="d2lin2W.20" tableColumnId="20"/>
      <queryTableField id="21" name="d2lin2W.21" tableColumnId="21"/>
      <queryTableField id="22" name="d2lin2W.22" tableColumnId="22"/>
      <queryTableField id="23" name="d2lin2W.23" tableColumnId="23"/>
      <queryTableField id="24" name="d2lin2W.24" tableColumnId="24"/>
      <queryTableField id="25" name="d2lin2W.25" tableColumnId="25"/>
      <queryTableField id="26" name="d2lin2W.26" tableColumnId="26"/>
      <queryTableField id="27" name="d2lin2W.27" tableColumnId="27"/>
      <queryTableField id="28" name="d2lin2W.28" tableColumnId="28"/>
      <queryTableField id="29" name="d2lin2W.29" tableColumnId="29"/>
      <queryTableField id="30" name="d2lin2W.30" tableColumnId="30"/>
      <queryTableField id="31" name="d2lin2W.31" tableColumnId="31"/>
      <queryTableField id="32" name="d2lin2W.32" tableColumnId="32"/>
      <queryTableField id="33" name="d2lin2W.33" tableColumnId="33"/>
      <queryTableField id="34" name="d2lin2W.34" tableColumnId="34"/>
      <queryTableField id="35" name="d2lin2W.35" tableColumnId="35"/>
      <queryTableField id="36" name="d2lin2W.36" tableColumnId="36"/>
      <queryTableField id="37" name="d2lin2W.37" tableColumnId="37"/>
      <queryTableField id="38" name="d2lin2W.38" tableColumnId="38"/>
      <queryTableField id="39" name="d2lin2W.39" tableColumnId="39"/>
      <queryTableField id="40" name="d2lin2W.40" tableColumnId="40"/>
      <queryTableField id="41" name="d2lin2W.41" tableColumnId="41"/>
      <queryTableField id="42" name="d2lin2W.42" tableColumnId="42"/>
      <queryTableField id="43" name="d2lin2W.43" tableColumnId="43"/>
      <queryTableField id="44" name="d2lin2W.44" tableColumnId="44"/>
      <queryTableField id="45" name="d2lin2W.45" tableColumnId="45"/>
      <queryTableField id="46" name="d2lin2W.46" tableColumnId="46"/>
      <queryTableField id="47" name="d2lin2W.47" tableColumnId="47"/>
      <queryTableField id="48" name="d2lin2W.48" tableColumnId="48"/>
      <queryTableField id="49" name="d2lin2W.49" tableColumnId="49"/>
      <queryTableField id="50" name="d2lin2W.50" tableColumnId="50"/>
      <queryTableField id="51" name="d2lin2W.51" tableColumnId="51"/>
      <queryTableField id="52" name="d2lin2W.52" tableColumnId="52"/>
      <queryTableField id="53" name="d2lin2W.53" tableColumnId="53"/>
      <queryTableField id="54" name="d2lin2W.54" tableColumnId="54"/>
      <queryTableField id="55" name="d2lin2W.55" tableColumnId="55"/>
      <queryTableField id="56" name="d2lin2W.56" tableColumnId="56"/>
      <queryTableField id="57" name="d2lin2W.57" tableColumnId="57"/>
      <queryTableField id="58" name="d2lin2W.58" tableColumnId="58"/>
      <queryTableField id="59" name="d2lin2W.59" tableColumnId="59"/>
      <queryTableField id="60" name="d2lin2W.60" tableColumnId="60"/>
      <queryTableField id="61" name="d2lin2W.61" tableColumnId="61"/>
      <queryTableField id="62" name="d2lin2W.62" tableColumnId="62"/>
      <queryTableField id="63" name="d2lin2W.63" tableColumnId="63"/>
      <queryTableField id="64" name="d2lin2W.64" tableColumnId="64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49" xr16:uid="{0370AB1B-36AD-484D-AFF2-4978AB1733A0}" autoFormatId="16" applyNumberFormats="0" applyBorderFormats="0" applyFontFormats="0" applyPatternFormats="0" applyAlignmentFormats="0" applyWidthHeightFormats="0">
  <queryTableRefresh nextId="2">
    <queryTableFields count="1">
      <queryTableField id="1" name="d2lin2B" tableColumnId="1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0" xr16:uid="{21C00CF7-A4C8-4214-89B1-4E91C6937352}" autoFormatId="16" applyNumberFormats="0" applyBorderFormats="0" applyFontFormats="0" applyPatternFormats="0" applyAlignmentFormats="0" applyWidthHeightFormats="0">
  <queryTableRefresh nextId="17">
    <queryTableFields count="16">
      <queryTableField id="1" name="d3saiW.1" tableColumnId="1"/>
      <queryTableField id="2" name="d3saiW.2" tableColumnId="2"/>
      <queryTableField id="3" name="d3saiW.3" tableColumnId="3"/>
      <queryTableField id="4" name="d3saiW.4" tableColumnId="4"/>
      <queryTableField id="5" name="d3saiW.5" tableColumnId="5"/>
      <queryTableField id="6" name="d3saiW.6" tableColumnId="6"/>
      <queryTableField id="7" name="d3saiW.7" tableColumnId="7"/>
      <queryTableField id="8" name="d3saiW.8" tableColumnId="8"/>
      <queryTableField id="9" name="d3saiW.9" tableColumnId="9"/>
      <queryTableField id="10" name="d3saiW.10" tableColumnId="10"/>
      <queryTableField id="11" name="d3saiW.11" tableColumnId="11"/>
      <queryTableField id="12" name="d3saiW.12" tableColumnId="12"/>
      <queryTableField id="13" name="d3saiW.13" tableColumnId="13"/>
      <queryTableField id="14" name="d3saiW.14" tableColumnId="14"/>
      <queryTableField id="15" name="d3saiW.15" tableColumnId="15"/>
      <queryTableField id="16" name="d3saiW.16" tableColumnId="16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1" xr16:uid="{25F3B7FF-29BE-4744-84FA-915760A27A7E}" autoFormatId="16" applyNumberFormats="0" applyBorderFormats="0" applyFontFormats="0" applyPatternFormats="0" applyAlignmentFormats="0" applyWidthHeightFormats="0">
  <queryTableRefresh nextId="2">
    <queryTableFields count="1">
      <queryTableField id="1" name="d3saiB" tableColumnId="1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2" xr16:uid="{5660B309-9097-466E-8891-9B05C681C49B}" autoFormatId="16" applyNumberFormats="0" applyBorderFormats="0" applyFontFormats="0" applyPatternFormats="0" applyAlignmentFormats="0" applyWidthHeightFormats="0">
  <queryTableRefresh nextId="17">
    <queryTableFields count="16">
      <queryTableField id="1" name="d3saoW.1" tableColumnId="1"/>
      <queryTableField id="2" name="d3saoW.2" tableColumnId="2"/>
      <queryTableField id="3" name="d3saoW.3" tableColumnId="3"/>
      <queryTableField id="4" name="d3saoW.4" tableColumnId="4"/>
      <queryTableField id="5" name="d3saoW.5" tableColumnId="5"/>
      <queryTableField id="6" name="d3saoW.6" tableColumnId="6"/>
      <queryTableField id="7" name="d3saoW.7" tableColumnId="7"/>
      <queryTableField id="8" name="d3saoW.8" tableColumnId="8"/>
      <queryTableField id="9" name="d3saoW.9" tableColumnId="9"/>
      <queryTableField id="10" name="d3saoW.10" tableColumnId="10"/>
      <queryTableField id="11" name="d3saoW.11" tableColumnId="11"/>
      <queryTableField id="12" name="d3saoW.12" tableColumnId="12"/>
      <queryTableField id="13" name="d3saoW.13" tableColumnId="13"/>
      <queryTableField id="14" name="d3saoW.14" tableColumnId="14"/>
      <queryTableField id="15" name="d3saoW.15" tableColumnId="15"/>
      <queryTableField id="16" name="d3saoW.16" tableColumnId="16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3" xr16:uid="{7D7BCBD2-9B92-4C73-91A3-8F0D82ABEDBB}" autoFormatId="16" applyNumberFormats="0" applyBorderFormats="0" applyFontFormats="0" applyPatternFormats="0" applyAlignmentFormats="0" applyWidthHeightFormats="0">
  <queryTableRefresh nextId="2">
    <queryTableFields count="1">
      <queryTableField id="1" name="d3saoB" tableColumnId="1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4" xr16:uid="{02174F44-D910-440A-9F8D-9DCFDA72F614}" autoFormatId="16" applyNumberFormats="0" applyBorderFormats="0" applyFontFormats="0" applyPatternFormats="0" applyAlignmentFormats="0" applyWidthHeightFormats="0">
  <queryTableRefresh nextId="17">
    <queryTableFields count="16">
      <queryTableField id="1" name="d3mhiW.1" tableColumnId="1"/>
      <queryTableField id="2" name="d3mhiW.2" tableColumnId="2"/>
      <queryTableField id="3" name="d3mhiW.3" tableColumnId="3"/>
      <queryTableField id="4" name="d3mhiW.4" tableColumnId="4"/>
      <queryTableField id="5" name="d3mhiW.5" tableColumnId="5"/>
      <queryTableField id="6" name="d3mhiW.6" tableColumnId="6"/>
      <queryTableField id="7" name="d3mhiW.7" tableColumnId="7"/>
      <queryTableField id="8" name="d3mhiW.8" tableColumnId="8"/>
      <queryTableField id="9" name="d3mhiW.9" tableColumnId="9"/>
      <queryTableField id="10" name="d3mhiW.10" tableColumnId="10"/>
      <queryTableField id="11" name="d3mhiW.11" tableColumnId="11"/>
      <queryTableField id="12" name="d3mhiW.12" tableColumnId="12"/>
      <queryTableField id="13" name="d3mhiW.13" tableColumnId="13"/>
      <queryTableField id="14" name="d3mhiW.14" tableColumnId="14"/>
      <queryTableField id="15" name="d3mhiW.15" tableColumnId="15"/>
      <queryTableField id="16" name="d3mhiW.16" tableColumnId="16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5" xr16:uid="{C2A7A98E-A9D1-454B-89D5-31DEB4211181}" autoFormatId="16" applyNumberFormats="0" applyBorderFormats="0" applyFontFormats="0" applyPatternFormats="0" applyAlignmentFormats="0" applyWidthHeightFormats="0">
  <queryTableRefresh nextId="2">
    <queryTableFields count="1">
      <queryTableField id="1" name="d3mhiB" tableColumnId="1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6" xr16:uid="{9F54A37A-3667-425C-B06D-D689E7580A93}" autoFormatId="16" applyNumberFormats="0" applyBorderFormats="0" applyFontFormats="0" applyPatternFormats="0" applyAlignmentFormats="0" applyWidthHeightFormats="0">
  <queryTableRefresh nextId="17">
    <queryTableFields count="16">
      <queryTableField id="1" name="d3mhoW.1" tableColumnId="1"/>
      <queryTableField id="2" name="d3mhoW.2" tableColumnId="2"/>
      <queryTableField id="3" name="d3mhoW.3" tableColumnId="3"/>
      <queryTableField id="4" name="d3mhoW.4" tableColumnId="4"/>
      <queryTableField id="5" name="d3mhoW.5" tableColumnId="5"/>
      <queryTableField id="6" name="d3mhoW.6" tableColumnId="6"/>
      <queryTableField id="7" name="d3mhoW.7" tableColumnId="7"/>
      <queryTableField id="8" name="d3mhoW.8" tableColumnId="8"/>
      <queryTableField id="9" name="d3mhoW.9" tableColumnId="9"/>
      <queryTableField id="10" name="d3mhoW.10" tableColumnId="10"/>
      <queryTableField id="11" name="d3mhoW.11" tableColumnId="11"/>
      <queryTableField id="12" name="d3mhoW.12" tableColumnId="12"/>
      <queryTableField id="13" name="d3mhoW.13" tableColumnId="13"/>
      <queryTableField id="14" name="d3mhoW.14" tableColumnId="14"/>
      <queryTableField id="15" name="d3mhoW.15" tableColumnId="15"/>
      <queryTableField id="16" name="d3mhoW.16" tableColumnId="16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7" xr16:uid="{1A6A9F8D-3809-488D-BC2D-73DDDEF73AD2}" autoFormatId="16" applyNumberFormats="0" applyBorderFormats="0" applyFontFormats="0" applyPatternFormats="0" applyAlignmentFormats="0" applyWidthHeightFormats="0">
  <queryTableRefresh nextId="2">
    <queryTableFields count="1">
      <queryTableField id="1" name="d3mhoB" tableColumnId="1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59" xr16:uid="{E8CA914D-19EF-43FD-9AA8-C2496324753D}" autoFormatId="16" applyNumberFormats="0" applyBorderFormats="0" applyFontFormats="0" applyPatternFormats="0" applyAlignmentFormats="0" applyWidthHeightFormats="0">
  <queryTableRefresh nextId="2">
    <queryTableFields count="1">
      <queryTableField id="1" name="d3n1W" tableColumnId="1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0" xr16:uid="{366582D2-EB91-4F02-96F5-B1AA283AFB8C}" autoFormatId="16" applyNumberFormats="0" applyBorderFormats="0" applyFontFormats="0" applyPatternFormats="0" applyAlignmentFormats="0" applyWidthHeightFormats="0">
  <queryTableRefresh nextId="2">
    <queryTableFields count="1">
      <queryTableField id="1" name="d3n1B" tableColumnId="1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61" xr16:uid="{9463CD7C-B6DC-405C-9AF4-FE38BDB79000}" autoFormatId="16" applyNumberFormats="0" applyBorderFormats="0" applyFontFormats="0" applyPatternFormats="0" applyAlignmentFormats="0" applyWidthHeightFormats="0">
  <queryTableRefresh nextId="2">
    <queryTableFields count="1">
      <queryTableField id="1" name="d3n2W" tableColumnId="1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62" xr16:uid="{05233383-3774-4056-B72E-570A5A7B8B58}" autoFormatId="16" applyNumberFormats="0" applyBorderFormats="0" applyFontFormats="0" applyPatternFormats="0" applyAlignmentFormats="0" applyWidthHeightFormats="0">
  <queryTableRefresh nextId="2">
    <queryTableFields count="1">
      <queryTableField id="1" name="d3n2B" tableColumnId="1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63" xr16:uid="{1E25F8F4-55E2-4ED4-95A6-3080FA29CB24}" autoFormatId="16" applyNumberFormats="0" applyBorderFormats="0" applyFontFormats="0" applyPatternFormats="0" applyAlignmentFormats="0" applyWidthHeightFormats="0">
  <queryTableRefresh nextId="2">
    <queryTableFields count="1">
      <queryTableField id="1" name="d3n3W" tableColumnId="1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64" xr16:uid="{EA03A643-7D02-4B39-B8F3-647B90974109}" autoFormatId="16" applyNumberFormats="0" applyBorderFormats="0" applyFontFormats="0" applyPatternFormats="0" applyAlignmentFormats="0" applyWidthHeightFormats="0">
  <queryTableRefresh nextId="2">
    <queryTableFields count="1">
      <queryTableField id="1" name="d3n3B" tableColumnId="1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65" xr16:uid="{55D3AAEC-A787-46C8-BB8F-6B2B57E25066}" autoFormatId="16" applyNumberFormats="0" applyBorderFormats="0" applyFontFormats="0" applyPatternFormats="0" applyAlignmentFormats="0" applyWidthHeightFormats="0">
  <queryTableRefresh nextId="17">
    <queryTableFields count="16">
      <queryTableField id="1" name="d3lin1W.1" tableColumnId="1"/>
      <queryTableField id="2" name="d3lin1W.2" tableColumnId="2"/>
      <queryTableField id="3" name="d3lin1W.3" tableColumnId="3"/>
      <queryTableField id="4" name="d3lin1W.4" tableColumnId="4"/>
      <queryTableField id="5" name="d3lin1W.5" tableColumnId="5"/>
      <queryTableField id="6" name="d3lin1W.6" tableColumnId="6"/>
      <queryTableField id="7" name="d3lin1W.7" tableColumnId="7"/>
      <queryTableField id="8" name="d3lin1W.8" tableColumnId="8"/>
      <queryTableField id="9" name="d3lin1W.9" tableColumnId="9"/>
      <queryTableField id="10" name="d3lin1W.10" tableColumnId="10"/>
      <queryTableField id="11" name="d3lin1W.11" tableColumnId="11"/>
      <queryTableField id="12" name="d3lin1W.12" tableColumnId="12"/>
      <queryTableField id="13" name="d3lin1W.13" tableColumnId="13"/>
      <queryTableField id="14" name="d3lin1W.14" tableColumnId="14"/>
      <queryTableField id="15" name="d3lin1W.15" tableColumnId="15"/>
      <queryTableField id="16" name="d3lin1W.16" tableColumnId="16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66" xr16:uid="{A61F5708-20B3-482D-975A-E01EA33F0827}" autoFormatId="16" applyNumberFormats="0" applyBorderFormats="0" applyFontFormats="0" applyPatternFormats="0" applyAlignmentFormats="0" applyWidthHeightFormats="0">
  <queryTableRefresh nextId="2">
    <queryTableFields count="1">
      <queryTableField id="1" name="d3lin1B" tableColumnId="1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67" xr16:uid="{C2A6BC85-2FE4-4E77-B6EB-5F48159A97A3}" autoFormatId="16" applyNumberFormats="0" applyBorderFormats="0" applyFontFormats="0" applyPatternFormats="0" applyAlignmentFormats="0" applyWidthHeightFormats="0">
  <queryTableRefresh nextId="65">
    <queryTableFields count="64">
      <queryTableField id="1" name="d3lin2W.1" tableColumnId="1"/>
      <queryTableField id="2" name="d3lin2W.2" tableColumnId="2"/>
      <queryTableField id="3" name="d3lin2W.3" tableColumnId="3"/>
      <queryTableField id="4" name="d3lin2W.4" tableColumnId="4"/>
      <queryTableField id="5" name="d3lin2W.5" tableColumnId="5"/>
      <queryTableField id="6" name="d3lin2W.6" tableColumnId="6"/>
      <queryTableField id="7" name="d3lin2W.7" tableColumnId="7"/>
      <queryTableField id="8" name="d3lin2W.8" tableColumnId="8"/>
      <queryTableField id="9" name="d3lin2W.9" tableColumnId="9"/>
      <queryTableField id="10" name="d3lin2W.10" tableColumnId="10"/>
      <queryTableField id="11" name="d3lin2W.11" tableColumnId="11"/>
      <queryTableField id="12" name="d3lin2W.12" tableColumnId="12"/>
      <queryTableField id="13" name="d3lin2W.13" tableColumnId="13"/>
      <queryTableField id="14" name="d3lin2W.14" tableColumnId="14"/>
      <queryTableField id="15" name="d3lin2W.15" tableColumnId="15"/>
      <queryTableField id="16" name="d3lin2W.16" tableColumnId="16"/>
      <queryTableField id="17" name="d3lin2W.17" tableColumnId="17"/>
      <queryTableField id="18" name="d3lin2W.18" tableColumnId="18"/>
      <queryTableField id="19" name="d3lin2W.19" tableColumnId="19"/>
      <queryTableField id="20" name="d3lin2W.20" tableColumnId="20"/>
      <queryTableField id="21" name="d3lin2W.21" tableColumnId="21"/>
      <queryTableField id="22" name="d3lin2W.22" tableColumnId="22"/>
      <queryTableField id="23" name="d3lin2W.23" tableColumnId="23"/>
      <queryTableField id="24" name="d3lin2W.24" tableColumnId="24"/>
      <queryTableField id="25" name="d3lin2W.25" tableColumnId="25"/>
      <queryTableField id="26" name="d3lin2W.26" tableColumnId="26"/>
      <queryTableField id="27" name="d3lin2W.27" tableColumnId="27"/>
      <queryTableField id="28" name="d3lin2W.28" tableColumnId="28"/>
      <queryTableField id="29" name="d3lin2W.29" tableColumnId="29"/>
      <queryTableField id="30" name="d3lin2W.30" tableColumnId="30"/>
      <queryTableField id="31" name="d3lin2W.31" tableColumnId="31"/>
      <queryTableField id="32" name="d3lin2W.32" tableColumnId="32"/>
      <queryTableField id="33" name="d3lin2W.33" tableColumnId="33"/>
      <queryTableField id="34" name="d3lin2W.34" tableColumnId="34"/>
      <queryTableField id="35" name="d3lin2W.35" tableColumnId="35"/>
      <queryTableField id="36" name="d3lin2W.36" tableColumnId="36"/>
      <queryTableField id="37" name="d3lin2W.37" tableColumnId="37"/>
      <queryTableField id="38" name="d3lin2W.38" tableColumnId="38"/>
      <queryTableField id="39" name="d3lin2W.39" tableColumnId="39"/>
      <queryTableField id="40" name="d3lin2W.40" tableColumnId="40"/>
      <queryTableField id="41" name="d3lin2W.41" tableColumnId="41"/>
      <queryTableField id="42" name="d3lin2W.42" tableColumnId="42"/>
      <queryTableField id="43" name="d3lin2W.43" tableColumnId="43"/>
      <queryTableField id="44" name="d3lin2W.44" tableColumnId="44"/>
      <queryTableField id="45" name="d3lin2W.45" tableColumnId="45"/>
      <queryTableField id="46" name="d3lin2W.46" tableColumnId="46"/>
      <queryTableField id="47" name="d3lin2W.47" tableColumnId="47"/>
      <queryTableField id="48" name="d3lin2W.48" tableColumnId="48"/>
      <queryTableField id="49" name="d3lin2W.49" tableColumnId="49"/>
      <queryTableField id="50" name="d3lin2W.50" tableColumnId="50"/>
      <queryTableField id="51" name="d3lin2W.51" tableColumnId="51"/>
      <queryTableField id="52" name="d3lin2W.52" tableColumnId="52"/>
      <queryTableField id="53" name="d3lin2W.53" tableColumnId="53"/>
      <queryTableField id="54" name="d3lin2W.54" tableColumnId="54"/>
      <queryTableField id="55" name="d3lin2W.55" tableColumnId="55"/>
      <queryTableField id="56" name="d3lin2W.56" tableColumnId="56"/>
      <queryTableField id="57" name="d3lin2W.57" tableColumnId="57"/>
      <queryTableField id="58" name="d3lin2W.58" tableColumnId="58"/>
      <queryTableField id="59" name="d3lin2W.59" tableColumnId="59"/>
      <queryTableField id="60" name="d3lin2W.60" tableColumnId="60"/>
      <queryTableField id="61" name="d3lin2W.61" tableColumnId="61"/>
      <queryTableField id="62" name="d3lin2W.62" tableColumnId="62"/>
      <queryTableField id="63" name="d3lin2W.63" tableColumnId="63"/>
      <queryTableField id="64" name="d3lin2W.64" tableColumnId="64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68" xr16:uid="{956CD34E-DE18-44F6-92F8-8992C1EBE916}" autoFormatId="16" applyNumberFormats="0" applyBorderFormats="0" applyFontFormats="0" applyPatternFormats="0" applyAlignmentFormats="0" applyWidthHeightFormats="0">
  <queryTableRefresh nextId="2">
    <queryTableFields count="1">
      <queryTableField id="1" name="d3lin2B" tableColumnId="1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7139670-14BD-4A8A-AC3A-939B4676EDF9}" autoFormatId="16" applyNumberFormats="0" applyBorderFormats="0" applyFontFormats="0" applyPatternFormats="0" applyAlignmentFormats="0" applyWidthHeightFormats="0">
  <queryTableRefresh nextId="17">
    <queryTableFields count="16">
      <queryTableField id="1" name="fcW.1" tableColumnId="1"/>
      <queryTableField id="2" name="fcW.2" tableColumnId="2"/>
      <queryTableField id="3" name="fcW.3" tableColumnId="3"/>
      <queryTableField id="4" name="fcW.4" tableColumnId="4"/>
      <queryTableField id="5" name="fcW.5" tableColumnId="5"/>
      <queryTableField id="6" name="fcW.6" tableColumnId="6"/>
      <queryTableField id="7" name="fcW.7" tableColumnId="7"/>
      <queryTableField id="8" name="fcW.8" tableColumnId="8"/>
      <queryTableField id="9" name="fcW.9" tableColumnId="9"/>
      <queryTableField id="10" name="fcW.10" tableColumnId="10"/>
      <queryTableField id="11" name="fcW.11" tableColumnId="11"/>
      <queryTableField id="12" name="fcW.12" tableColumnId="12"/>
      <queryTableField id="13" name="fcW.13" tableColumnId="13"/>
      <queryTableField id="14" name="fcW.14" tableColumnId="14"/>
      <queryTableField id="15" name="fcW.15" tableColumnId="15"/>
      <queryTableField id="16" name="fcW.16" tableColumnId="16"/>
    </queryTableFields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C07D711E-1998-4654-9A4D-02D1F427D177}" autoFormatId="16" applyNumberFormats="0" applyBorderFormats="0" applyFontFormats="0" applyPatternFormats="0" applyAlignmentFormats="0" applyWidthHeightFormats="0">
  <queryTableRefresh nextId="2">
    <queryTableFields count="1">
      <queryTableField id="1" name="fcB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tables/_rels/table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tables/_rels/table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9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0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1.xml"/></Relationships>
</file>

<file path=xl/tables/_rels/table1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2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3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4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5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6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7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8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9.xml"/></Relationships>
</file>

<file path=xl/tables/_rels/table1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0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1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2.xml"/></Relationships>
</file>

<file path=xl/tables/_rels/table1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3.xml"/></Relationships>
</file>

<file path=xl/tables/_rels/table1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4.xml"/></Relationships>
</file>

<file path=xl/tables/_rels/table1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5.xml"/></Relationships>
</file>

<file path=xl/tables/_rels/table1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6.xml"/></Relationships>
</file>

<file path=xl/tables/_rels/table1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7.xml"/></Relationships>
</file>

<file path=xl/tables/_rels/table1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8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9.xml"/></Relationships>
</file>

<file path=xl/tables/_rels/table1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0.xml"/></Relationships>
</file>

<file path=xl/tables/_rels/table1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1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2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3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354E02-09CE-4035-B3BA-5C012E36A795}" name="snapshot20250225215948" displayName="snapshot20250225215948" ref="B5:Q52" tableType="queryTable" totalsRowShown="0" dataDxfId="1140">
  <autoFilter ref="B5:Q52" xr:uid="{00354E02-09CE-4035-B3BA-5C012E36A795}"/>
  <tableColumns count="16">
    <tableColumn id="1" xr3:uid="{560D64C6-0277-478E-BABA-084284E0A8C2}" uniqueName="1" name="embedding weight.1" queryTableFieldId="1" dataDxfId="1139"/>
    <tableColumn id="2" xr3:uid="{679894B9-6FD0-40FB-92D7-EC9E4B4550B3}" uniqueName="2" name="embedding weight.2" queryTableFieldId="2" dataDxfId="1138"/>
    <tableColumn id="3" xr3:uid="{35C858CF-464F-4C32-93AE-5CA954E649BC}" uniqueName="3" name="embedding weight.3" queryTableFieldId="3" dataDxfId="1137"/>
    <tableColumn id="4" xr3:uid="{32806D34-B494-40EA-9EDB-0120B81B79BB}" uniqueName="4" name="embedding weight.4" queryTableFieldId="4" dataDxfId="1136"/>
    <tableColumn id="5" xr3:uid="{2C4C33DC-0A74-458B-A190-F6B712B351EE}" uniqueName="5" name="embedding weight.5" queryTableFieldId="5" dataDxfId="1135"/>
    <tableColumn id="6" xr3:uid="{4698410D-AECF-4A9E-8924-829A24F9525A}" uniqueName="6" name="embedding weight.6" queryTableFieldId="6" dataDxfId="1134"/>
    <tableColumn id="7" xr3:uid="{8DE400C5-0E2E-46B2-8574-2BAB259D8701}" uniqueName="7" name="embedding weight.7" queryTableFieldId="7" dataDxfId="1133"/>
    <tableColumn id="8" xr3:uid="{D6521449-6480-40E9-953C-7A578008AC91}" uniqueName="8" name="embedding weight.8" queryTableFieldId="8" dataDxfId="1132"/>
    <tableColumn id="9" xr3:uid="{A17D3F65-4A44-42AB-B17B-40F738B9024A}" uniqueName="9" name="embedding weight.9" queryTableFieldId="9" dataDxfId="1131"/>
    <tableColumn id="10" xr3:uid="{A62C66B8-A4CE-4E13-AEBC-ACC4D1FDCDA9}" uniqueName="10" name="embedding weight.10" queryTableFieldId="10" dataDxfId="1130"/>
    <tableColumn id="11" xr3:uid="{4F2C0C8F-5015-4AAA-B82C-7101A07BB70A}" uniqueName="11" name="embedding weight.11" queryTableFieldId="11" dataDxfId="1129"/>
    <tableColumn id="12" xr3:uid="{EE66CCC1-FAE1-4F0B-A2EF-71B8F2B35177}" uniqueName="12" name="embedding weight.12" queryTableFieldId="12" dataDxfId="1128"/>
    <tableColumn id="13" xr3:uid="{DC21AA48-2F6C-49EC-91AB-EF9CA6AF1108}" uniqueName="13" name="embedding weight.13" queryTableFieldId="13" dataDxfId="1127"/>
    <tableColumn id="14" xr3:uid="{E737C591-B550-40A8-8D80-55A345A3B42F}" uniqueName="14" name="embedding weight.14" queryTableFieldId="14" dataDxfId="1126"/>
    <tableColumn id="15" xr3:uid="{7200EB05-2064-450D-8262-1DF59D6106D7}" uniqueName="15" name="embedding weight.15" queryTableFieldId="15" dataDxfId="1125"/>
    <tableColumn id="16" xr3:uid="{CF0755CB-9462-4A9F-A4A2-0BFC3A5CBD5E}" uniqueName="16" name="embedding weight.16" queryTableFieldId="16" dataDxfId="11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48257B36-C1AC-4E52-AC08-9DDDFE3464EB}" name="tokens" displayName="tokens" ref="S5:T51" tableType="queryTable" totalsRowShown="0">
  <autoFilter ref="S5:T51" xr:uid="{48257B36-C1AC-4E52-AC08-9DDDFE3464EB}"/>
  <tableColumns count="2">
    <tableColumn id="2" xr3:uid="{3725FD4D-EBD9-4985-8F88-C7F9F6ABF45E}" uniqueName="2" name="Name" queryTableFieldId="2" dataDxfId="1123"/>
    <tableColumn id="1" xr3:uid="{3EED999D-3D59-4109-9CF9-F83983B649B5}" uniqueName="1" name="Index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6956FC-2A38-48E6-8D8C-63CDA4119F39}" name="snapshot20250225215948__2" displayName="snapshot20250225215948__2" ref="C5:R53" tableType="queryTable" totalsRowShown="0">
  <autoFilter ref="C5:R53" xr:uid="{B46956FC-2A38-48E6-8D8C-63CDA4119F39}"/>
  <tableColumns count="16">
    <tableColumn id="1" xr3:uid="{2DD57D46-68C6-4578-BD46-B0DCC48F3B7D}" uniqueName="1" name="e0inW.1" queryTableFieldId="1" dataDxfId="1122"/>
    <tableColumn id="2" xr3:uid="{5030FD84-DA0D-4877-851C-60C18B537AD0}" uniqueName="2" name="e0inW.2" queryTableFieldId="2" dataDxfId="1121"/>
    <tableColumn id="3" xr3:uid="{DD7345D7-8DE1-44DC-8662-EAEBFD741ABD}" uniqueName="3" name="e0inW.3" queryTableFieldId="3" dataDxfId="1120"/>
    <tableColumn id="4" xr3:uid="{11B23626-3B2B-4DD9-8AA4-02064FAD7024}" uniqueName="4" name="e0inW.4" queryTableFieldId="4" dataDxfId="1119"/>
    <tableColumn id="5" xr3:uid="{E21E39F7-4AB5-4B02-8122-B2560D32FDBF}" uniqueName="5" name="e0inW.5" queryTableFieldId="5" dataDxfId="1118"/>
    <tableColumn id="6" xr3:uid="{3D8CA108-6577-42F9-A76C-7E24C0179DF1}" uniqueName="6" name="e0inW.6" queryTableFieldId="6" dataDxfId="1117"/>
    <tableColumn id="7" xr3:uid="{C30A4542-1CD2-4078-AC74-D1AFF6C59B00}" uniqueName="7" name="e0inW.7" queryTableFieldId="7" dataDxfId="1116"/>
    <tableColumn id="8" xr3:uid="{20A518FF-4EF8-4E9E-A895-4EE9006E23FC}" uniqueName="8" name="e0inW.8" queryTableFieldId="8" dataDxfId="1115"/>
    <tableColumn id="9" xr3:uid="{DB69AE32-5CBC-4530-8D7C-6E11E9ED68C3}" uniqueName="9" name="e0inW.9" queryTableFieldId="9" dataDxfId="1114"/>
    <tableColumn id="10" xr3:uid="{656CCFE8-DAD4-4DE0-A1E1-4DB789C87B23}" uniqueName="10" name="e0inW.10" queryTableFieldId="10" dataDxfId="1113"/>
    <tableColumn id="11" xr3:uid="{133781D9-7CC6-42D8-A292-71B599ED07EA}" uniqueName="11" name="e0inW.11" queryTableFieldId="11" dataDxfId="1112"/>
    <tableColumn id="12" xr3:uid="{273AE1A2-C01E-4BAA-9337-AE2044A243DC}" uniqueName="12" name="e0inW.12" queryTableFieldId="12" dataDxfId="1111"/>
    <tableColumn id="13" xr3:uid="{BF90D36C-CEAB-485A-99FE-B38894538B67}" uniqueName="13" name="e0inW.13" queryTableFieldId="13" dataDxfId="1110"/>
    <tableColumn id="14" xr3:uid="{CABFA921-0429-4E76-92CC-BB17C417B5C1}" uniqueName="14" name="e0inW.14" queryTableFieldId="14" dataDxfId="1109"/>
    <tableColumn id="15" xr3:uid="{65EA4102-352C-4C39-80E4-91E781848361}" uniqueName="15" name="e0inW.15" queryTableFieldId="15" dataDxfId="1108"/>
    <tableColumn id="16" xr3:uid="{3D56B63E-B423-4027-B290-FAB7955BBEB1}" uniqueName="16" name="e0inW.16" queryTableFieldId="16" dataDxfId="110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458C4E-919C-48A9-8E9A-4C3BFE00D561}" name="snapshot20250225215948__3" displayName="snapshot20250225215948__3" ref="S5:S53" tableType="queryTable" totalsRowShown="0">
  <autoFilter ref="S5:S53" xr:uid="{B2458C4E-919C-48A9-8E9A-4C3BFE00D561}"/>
  <tableColumns count="1">
    <tableColumn id="1" xr3:uid="{4D028553-12AD-4D48-A915-9DC1F621DE6A}" uniqueName="1" name="e0inB" queryTableFieldId="1" dataDxfId="110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869E3C-7E03-4266-86E6-F3A7550F207B}" name="snapshot20250225215948__4" displayName="snapshot20250225215948__4" ref="AC5:AR21" tableType="queryTable" totalsRowShown="0">
  <autoFilter ref="AC5:AR21" xr:uid="{22869E3C-7E03-4266-86E6-F3A7550F207B}"/>
  <tableColumns count="16">
    <tableColumn id="1" xr3:uid="{E65C59A4-9F26-4ED0-97B7-1724734BB2F2}" uniqueName="1" name="e0outW.1" queryTableFieldId="1" dataDxfId="1105"/>
    <tableColumn id="2" xr3:uid="{3EEAEF18-FFA2-40AE-A979-33BA32905FCC}" uniqueName="2" name="e0outW.2" queryTableFieldId="2" dataDxfId="1104"/>
    <tableColumn id="3" xr3:uid="{BC7C6B35-B92F-4B96-B846-22741CB834AC}" uniqueName="3" name="e0outW.3" queryTableFieldId="3" dataDxfId="1103"/>
    <tableColumn id="4" xr3:uid="{06F90B47-F50F-4F6E-8EEC-BB1C91884B9D}" uniqueName="4" name="e0outW.4" queryTableFieldId="4" dataDxfId="1102"/>
    <tableColumn id="5" xr3:uid="{A29E1C0C-8BE4-45E5-957F-26B95BEF6E9A}" uniqueName="5" name="e0outW.5" queryTableFieldId="5" dataDxfId="1101"/>
    <tableColumn id="6" xr3:uid="{F1A85675-76D6-44A3-8F55-6EA3567AFF6C}" uniqueName="6" name="e0outW.6" queryTableFieldId="6" dataDxfId="1100"/>
    <tableColumn id="7" xr3:uid="{5980A855-3399-4B99-9F4E-09E8F98FC55C}" uniqueName="7" name="e0outW.7" queryTableFieldId="7" dataDxfId="1099"/>
    <tableColumn id="8" xr3:uid="{A7E51E6E-5807-4B0E-BBBB-3B69850A668A}" uniqueName="8" name="e0outW.8" queryTableFieldId="8" dataDxfId="1098"/>
    <tableColumn id="9" xr3:uid="{80ABC023-4925-4F06-BA9F-4374A0FDB973}" uniqueName="9" name="e0outW.9" queryTableFieldId="9" dataDxfId="1097"/>
    <tableColumn id="10" xr3:uid="{ABC2A8BB-9ECC-45B4-8FE2-98239BC197C9}" uniqueName="10" name="e0outW.10" queryTableFieldId="10" dataDxfId="1096"/>
    <tableColumn id="11" xr3:uid="{59222D63-DB2B-48C1-902C-08E94BB0D657}" uniqueName="11" name="e0outW.11" queryTableFieldId="11" dataDxfId="1095"/>
    <tableColumn id="12" xr3:uid="{F4BCDE95-C80A-4D72-8723-FB1558B975DA}" uniqueName="12" name="e0outW.12" queryTableFieldId="12" dataDxfId="1094"/>
    <tableColumn id="13" xr3:uid="{D4AF3C31-47A5-4729-81F6-AB7C414D3643}" uniqueName="13" name="e0outW.13" queryTableFieldId="13" dataDxfId="1093"/>
    <tableColumn id="14" xr3:uid="{C0EF8B72-EE32-4AA9-B768-204B351E1C4E}" uniqueName="14" name="e0outW.14" queryTableFieldId="14" dataDxfId="1092"/>
    <tableColumn id="15" xr3:uid="{815A33E1-DA8C-4EA4-8A04-9A5B505DE0AF}" uniqueName="15" name="e0outW.15" queryTableFieldId="15" dataDxfId="1091"/>
    <tableColumn id="16" xr3:uid="{7B23F55F-210B-4D86-A52C-08635D2C3092}" uniqueName="16" name="e0outW.16" queryTableFieldId="16" dataDxfId="109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A9E10-8E9D-4039-AC33-40B68996BEA3}" name="snapshot20250225215948__5" displayName="snapshot20250225215948__5" ref="AS5:AS21" tableType="queryTable" totalsRowShown="0">
  <autoFilter ref="AS5:AS21" xr:uid="{4A7A9E10-8E9D-4039-AC33-40B68996BEA3}"/>
  <tableColumns count="1">
    <tableColumn id="1" xr3:uid="{AE0B67FE-5576-4CE2-99C7-D313ADBDCA2F}" uniqueName="1" name="e0outB" queryTableFieldId="1" dataDxfId="108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A084A25-6DB1-4A80-8074-D470DF4487DB}" name="snapshot20250225215948__6" displayName="snapshot20250225215948__6" ref="BA5:BP69" tableType="queryTable" totalsRowShown="0">
  <autoFilter ref="BA5:BP69" xr:uid="{AA084A25-6DB1-4A80-8074-D470DF4487DB}"/>
  <tableColumns count="16">
    <tableColumn id="1" xr3:uid="{8EA6E2D3-1706-41EF-9D46-3D2A59AC165D}" uniqueName="1" name="e0lin1W.1" queryTableFieldId="1" dataDxfId="1088"/>
    <tableColumn id="2" xr3:uid="{D7996073-C696-4AA5-9B31-99C87009602E}" uniqueName="2" name="e0lin1W.2" queryTableFieldId="2" dataDxfId="1087"/>
    <tableColumn id="3" xr3:uid="{9A66F30C-C67B-4224-9DB4-F976AE7B86F6}" uniqueName="3" name="e0lin1W.3" queryTableFieldId="3" dataDxfId="1086"/>
    <tableColumn id="4" xr3:uid="{13502309-71FA-4E16-A0B1-D61BF1DA90B3}" uniqueName="4" name="e0lin1W.4" queryTableFieldId="4" dataDxfId="1085"/>
    <tableColumn id="5" xr3:uid="{026F4AFB-E2F1-4BC1-B92E-83D7215B314D}" uniqueName="5" name="e0lin1W.5" queryTableFieldId="5" dataDxfId="1084"/>
    <tableColumn id="6" xr3:uid="{367947C8-9E90-4BA4-B7D2-FD9B94053300}" uniqueName="6" name="e0lin1W.6" queryTableFieldId="6" dataDxfId="1083"/>
    <tableColumn id="7" xr3:uid="{31370D77-3603-4490-9DEF-F2A225E6D0D8}" uniqueName="7" name="e0lin1W.7" queryTableFieldId="7" dataDxfId="1082"/>
    <tableColumn id="8" xr3:uid="{8236CAFF-F0AF-4BFA-AE1F-9491002E154B}" uniqueName="8" name="e0lin1W.8" queryTableFieldId="8" dataDxfId="1081"/>
    <tableColumn id="9" xr3:uid="{0D948C43-D257-44A1-8218-C66F90AAFC80}" uniqueName="9" name="e0lin1W.9" queryTableFieldId="9" dataDxfId="1080"/>
    <tableColumn id="10" xr3:uid="{C1A58CA8-63BF-4263-B29E-781B1A29160F}" uniqueName="10" name="e0lin1W.10" queryTableFieldId="10" dataDxfId="1079"/>
    <tableColumn id="11" xr3:uid="{02822B09-31BD-4037-9B2D-E2E2D763660C}" uniqueName="11" name="e0lin1W.11" queryTableFieldId="11" dataDxfId="1078"/>
    <tableColumn id="12" xr3:uid="{6B04C1FF-6F91-47EF-A131-ACF043A3CBC6}" uniqueName="12" name="e0lin1W.12" queryTableFieldId="12" dataDxfId="1077"/>
    <tableColumn id="13" xr3:uid="{E32B8890-9A52-4899-B832-C5B8D6BA714F}" uniqueName="13" name="e0lin1W.13" queryTableFieldId="13" dataDxfId="1076"/>
    <tableColumn id="14" xr3:uid="{6CD39B9E-D571-4C15-901D-09A88D162369}" uniqueName="14" name="e0lin1W.14" queryTableFieldId="14" dataDxfId="1075"/>
    <tableColumn id="15" xr3:uid="{38A58DC2-DEB9-4D12-97C8-58A5D05FB3FB}" uniqueName="15" name="e0lin1W.15" queryTableFieldId="15" dataDxfId="1074"/>
    <tableColumn id="16" xr3:uid="{7F76633D-17FA-4BE6-B20D-8D2289981809}" uniqueName="16" name="e0lin1W.16" queryTableFieldId="16" dataDxfId="107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379F108-8BD0-4287-B7B8-4725F35C2C6C}" name="snapshot20250225215948__7" displayName="snapshot20250225215948__7" ref="BQ5:BQ69" tableType="queryTable" totalsRowShown="0">
  <autoFilter ref="BQ5:BQ69" xr:uid="{F379F108-8BD0-4287-B7B8-4725F35C2C6C}"/>
  <tableColumns count="1">
    <tableColumn id="1" xr3:uid="{4A51305F-8776-41FA-A84C-C7B088EDA716}" uniqueName="1" name="e0lin1B" queryTableFieldId="1" dataDxfId="107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3E28BAB-B8BF-45FE-83A1-B101FF12AC9D}" name="snapshot20250225215948__8" displayName="snapshot20250225215948__8" ref="BT5:EE21" tableType="queryTable" totalsRowShown="0">
  <autoFilter ref="BT5:EE21" xr:uid="{D3E28BAB-B8BF-45FE-83A1-B101FF12AC9D}"/>
  <tableColumns count="64">
    <tableColumn id="1" xr3:uid="{B578C9CD-666D-40C3-AC19-935F866DA14D}" uniqueName="1" name="e0lin2W.1" queryTableFieldId="1" dataDxfId="1071"/>
    <tableColumn id="2" xr3:uid="{0A80583C-3E63-44A9-A0F9-EFCAA38CD78F}" uniqueName="2" name="e0lin2W.2" queryTableFieldId="2" dataDxfId="1070"/>
    <tableColumn id="3" xr3:uid="{A287770E-8258-401C-B730-6FC86FFD5D06}" uniqueName="3" name="e0lin2W.3" queryTableFieldId="3" dataDxfId="1069"/>
    <tableColumn id="4" xr3:uid="{4C081E65-A275-49B6-9A4B-DA57F919532A}" uniqueName="4" name="e0lin2W.4" queryTableFieldId="4" dataDxfId="1068"/>
    <tableColumn id="5" xr3:uid="{549EE51A-DF43-43F4-A390-1995AF7973F3}" uniqueName="5" name="e0lin2W.5" queryTableFieldId="5" dataDxfId="1067"/>
    <tableColumn id="6" xr3:uid="{17E9BBE5-D2C6-4366-A3EE-B0D6F3433637}" uniqueName="6" name="e0lin2W.6" queryTableFieldId="6" dataDxfId="1066"/>
    <tableColumn id="7" xr3:uid="{6F519886-0E7B-495D-B768-54209715F610}" uniqueName="7" name="e0lin2W.7" queryTableFieldId="7" dataDxfId="1065"/>
    <tableColumn id="8" xr3:uid="{56E67098-A947-4014-A0A5-2AC4AE675A00}" uniqueName="8" name="e0lin2W.8" queryTableFieldId="8" dataDxfId="1064"/>
    <tableColumn id="9" xr3:uid="{02F9E29A-F890-4ECD-BABA-4B88A93047B3}" uniqueName="9" name="e0lin2W.9" queryTableFieldId="9" dataDxfId="1063"/>
    <tableColumn id="10" xr3:uid="{BF551132-F14C-4DF4-BA9C-A48E22958462}" uniqueName="10" name="e0lin2W.10" queryTableFieldId="10" dataDxfId="1062"/>
    <tableColumn id="11" xr3:uid="{50D13D3C-273D-46D9-B5B6-5A9642398813}" uniqueName="11" name="e0lin2W.11" queryTableFieldId="11" dataDxfId="1061"/>
    <tableColumn id="12" xr3:uid="{2F18F29D-ED3F-4B68-B906-7ED28BE254DB}" uniqueName="12" name="e0lin2W.12" queryTableFieldId="12" dataDxfId="1060"/>
    <tableColumn id="13" xr3:uid="{FBF90449-9614-4159-8C65-000D62A8E78E}" uniqueName="13" name="e0lin2W.13" queryTableFieldId="13" dataDxfId="1059"/>
    <tableColumn id="14" xr3:uid="{81AEE809-171F-48A7-B10A-7A8C4C58CCA4}" uniqueName="14" name="e0lin2W.14" queryTableFieldId="14" dataDxfId="1058"/>
    <tableColumn id="15" xr3:uid="{37A93756-2DC0-4CEA-93BF-03D0CAFB91F2}" uniqueName="15" name="e0lin2W.15" queryTableFieldId="15" dataDxfId="1057"/>
    <tableColumn id="16" xr3:uid="{59A73D50-A1D8-4942-AD56-BAB0F629B00A}" uniqueName="16" name="e0lin2W.16" queryTableFieldId="16" dataDxfId="1056"/>
    <tableColumn id="17" xr3:uid="{F61A385F-2D4F-4041-B7F2-A5C5D1022A46}" uniqueName="17" name="e0lin2W.17" queryTableFieldId="17" dataDxfId="1055"/>
    <tableColumn id="18" xr3:uid="{FCBBBDC1-5DF9-41ED-8048-02DEE5312F53}" uniqueName="18" name="e0lin2W.18" queryTableFieldId="18" dataDxfId="1054"/>
    <tableColumn id="19" xr3:uid="{55628A2F-B187-4F8E-9A46-BA04FBE9FBBF}" uniqueName="19" name="e0lin2W.19" queryTableFieldId="19" dataDxfId="1053"/>
    <tableColumn id="20" xr3:uid="{36F0C491-D4AD-4694-9A3E-B52E93A80CA4}" uniqueName="20" name="e0lin2W.20" queryTableFieldId="20" dataDxfId="1052"/>
    <tableColumn id="21" xr3:uid="{6A9E552F-DFB2-4CFD-A35D-C4EDB26989D7}" uniqueName="21" name="e0lin2W.21" queryTableFieldId="21" dataDxfId="1051"/>
    <tableColumn id="22" xr3:uid="{878B91EC-2B28-45BA-85F4-A221E4A1F60A}" uniqueName="22" name="e0lin2W.22" queryTableFieldId="22" dataDxfId="1050"/>
    <tableColumn id="23" xr3:uid="{3B78DF49-845B-49ED-BD38-DB98A261BF3C}" uniqueName="23" name="e0lin2W.23" queryTableFieldId="23" dataDxfId="1049"/>
    <tableColumn id="24" xr3:uid="{24FD20A1-D84B-498F-903A-793F81703DE4}" uniqueName="24" name="e0lin2W.24" queryTableFieldId="24" dataDxfId="1048"/>
    <tableColumn id="25" xr3:uid="{0F942C3B-6C7A-4B02-B424-3BB8049BE3FB}" uniqueName="25" name="e0lin2W.25" queryTableFieldId="25" dataDxfId="1047"/>
    <tableColumn id="26" xr3:uid="{B111223A-5104-4884-B60C-356AD86232D4}" uniqueName="26" name="e0lin2W.26" queryTableFieldId="26" dataDxfId="1046"/>
    <tableColumn id="27" xr3:uid="{21CB885B-5164-408A-86B1-673AF84FEA08}" uniqueName="27" name="e0lin2W.27" queryTableFieldId="27" dataDxfId="1045"/>
    <tableColumn id="28" xr3:uid="{A2277A70-2CD6-4F9B-9D13-4D3F8109593D}" uniqueName="28" name="e0lin2W.28" queryTableFieldId="28" dataDxfId="1044"/>
    <tableColumn id="29" xr3:uid="{728609F2-C623-45B8-AEEF-B32F3004060A}" uniqueName="29" name="e0lin2W.29" queryTableFieldId="29" dataDxfId="1043"/>
    <tableColumn id="30" xr3:uid="{0FB2B02B-3891-42B7-9080-DE26F5134125}" uniqueName="30" name="e0lin2W.30" queryTableFieldId="30" dataDxfId="1042"/>
    <tableColumn id="31" xr3:uid="{E4EAAF51-421E-4183-818F-92E23B9B3902}" uniqueName="31" name="e0lin2W.31" queryTableFieldId="31" dataDxfId="1041"/>
    <tableColumn id="32" xr3:uid="{B550D0A8-3A39-4891-BA66-D0F1B210B072}" uniqueName="32" name="e0lin2W.32" queryTableFieldId="32" dataDxfId="1040"/>
    <tableColumn id="33" xr3:uid="{20D8BC6E-17CA-4CAE-B2F3-6EE6BEBDC828}" uniqueName="33" name="e0lin2W.33" queryTableFieldId="33" dataDxfId="1039"/>
    <tableColumn id="34" xr3:uid="{4CEEE4B5-2BFB-46B5-9B1F-689475D2B49B}" uniqueName="34" name="e0lin2W.34" queryTableFieldId="34" dataDxfId="1038"/>
    <tableColumn id="35" xr3:uid="{729670C8-73B5-41D6-8A78-99BD67BCDCFE}" uniqueName="35" name="e0lin2W.35" queryTableFieldId="35" dataDxfId="1037"/>
    <tableColumn id="36" xr3:uid="{9419F7C5-8C7E-4EAA-8F7F-E3EFB4CA6320}" uniqueName="36" name="e0lin2W.36" queryTableFieldId="36" dataDxfId="1036"/>
    <tableColumn id="37" xr3:uid="{9CAFE16D-9E61-4FEF-B44F-487766D7B47F}" uniqueName="37" name="e0lin2W.37" queryTableFieldId="37" dataDxfId="1035"/>
    <tableColumn id="38" xr3:uid="{30239E7B-776C-4FA5-845A-82A82D761664}" uniqueName="38" name="e0lin2W.38" queryTableFieldId="38" dataDxfId="1034"/>
    <tableColumn id="39" xr3:uid="{00B38BB3-05D0-4A58-AC6E-2C7B99E071B0}" uniqueName="39" name="e0lin2W.39" queryTableFieldId="39" dataDxfId="1033"/>
    <tableColumn id="40" xr3:uid="{6C3501AA-E6D1-454C-894B-EB1DECF4D687}" uniqueName="40" name="e0lin2W.40" queryTableFieldId="40" dataDxfId="1032"/>
    <tableColumn id="41" xr3:uid="{DD236A91-430B-4767-9BE1-90AF50D18CFD}" uniqueName="41" name="e0lin2W.41" queryTableFieldId="41" dataDxfId="1031"/>
    <tableColumn id="42" xr3:uid="{5E9BA75A-D53D-4B9C-9329-03C7087B7248}" uniqueName="42" name="e0lin2W.42" queryTableFieldId="42" dataDxfId="1030"/>
    <tableColumn id="43" xr3:uid="{934ED2CC-EE91-4B69-BF47-993F554771BB}" uniqueName="43" name="e0lin2W.43" queryTableFieldId="43" dataDxfId="1029"/>
    <tableColumn id="44" xr3:uid="{00A21248-34DE-47F3-9E51-6D1D4EBA6E50}" uniqueName="44" name="e0lin2W.44" queryTableFieldId="44" dataDxfId="1028"/>
    <tableColumn id="45" xr3:uid="{07B3FA8D-BE92-4754-9E6E-C801D815BA10}" uniqueName="45" name="e0lin2W.45" queryTableFieldId="45" dataDxfId="1027"/>
    <tableColumn id="46" xr3:uid="{CA752083-0D10-47AE-94B9-C10FC2D5F86F}" uniqueName="46" name="e0lin2W.46" queryTableFieldId="46" dataDxfId="1026"/>
    <tableColumn id="47" xr3:uid="{FE5D4428-79B8-4950-BA70-9F6C854B4D82}" uniqueName="47" name="e0lin2W.47" queryTableFieldId="47" dataDxfId="1025"/>
    <tableColumn id="48" xr3:uid="{D3B1A728-4502-4F2F-B275-704CEBC8AE66}" uniqueName="48" name="e0lin2W.48" queryTableFieldId="48" dataDxfId="1024"/>
    <tableColumn id="49" xr3:uid="{796DB16C-EFAB-406B-8920-EC10A7A228B6}" uniqueName="49" name="e0lin2W.49" queryTableFieldId="49" dataDxfId="1023"/>
    <tableColumn id="50" xr3:uid="{95531360-0975-421A-BCDF-284A39BA6887}" uniqueName="50" name="e0lin2W.50" queryTableFieldId="50" dataDxfId="1022"/>
    <tableColumn id="51" xr3:uid="{8FCAEDC8-A5A1-4E6D-868C-47D8913F03D0}" uniqueName="51" name="e0lin2W.51" queryTableFieldId="51" dataDxfId="1021"/>
    <tableColumn id="52" xr3:uid="{B4168D9D-60E9-47C9-802F-4E2B68EAB2A5}" uniqueName="52" name="e0lin2W.52" queryTableFieldId="52" dataDxfId="1020"/>
    <tableColumn id="53" xr3:uid="{ECEC73A3-41A4-4565-AEE9-B31D6D9D69D1}" uniqueName="53" name="e0lin2W.53" queryTableFieldId="53" dataDxfId="1019"/>
    <tableColumn id="54" xr3:uid="{20490437-6C98-4831-9F61-A4F985B825FE}" uniqueName="54" name="e0lin2W.54" queryTableFieldId="54" dataDxfId="1018"/>
    <tableColumn id="55" xr3:uid="{FA3F91D3-2108-4049-B39F-47E1EAD191E9}" uniqueName="55" name="e0lin2W.55" queryTableFieldId="55" dataDxfId="1017"/>
    <tableColumn id="56" xr3:uid="{E0AE3B3B-9D37-4549-99A0-FAA479EA729F}" uniqueName="56" name="e0lin2W.56" queryTableFieldId="56" dataDxfId="1016"/>
    <tableColumn id="57" xr3:uid="{EF08E0FD-BC7F-41F7-AA85-4952A73C5B91}" uniqueName="57" name="e0lin2W.57" queryTableFieldId="57" dataDxfId="1015"/>
    <tableColumn id="58" xr3:uid="{19252D47-6CA6-41D8-B041-9494B05A7E6D}" uniqueName="58" name="e0lin2W.58" queryTableFieldId="58" dataDxfId="1014"/>
    <tableColumn id="59" xr3:uid="{2BDC1795-998A-4DBB-978F-9FF4E4539DC1}" uniqueName="59" name="e0lin2W.59" queryTableFieldId="59" dataDxfId="1013"/>
    <tableColumn id="60" xr3:uid="{27FA11D4-1BB5-4816-A37E-3659971E279D}" uniqueName="60" name="e0lin2W.60" queryTableFieldId="60" dataDxfId="1012"/>
    <tableColumn id="61" xr3:uid="{68CCE111-937B-4C8E-B846-5BE536CB14B7}" uniqueName="61" name="e0lin2W.61" queryTableFieldId="61" dataDxfId="1011"/>
    <tableColumn id="62" xr3:uid="{CA2194D9-4EED-40D1-857D-3A0F5B7150DE}" uniqueName="62" name="e0lin2W.62" queryTableFieldId="62" dataDxfId="1010"/>
    <tableColumn id="63" xr3:uid="{78580F53-3F29-4C39-A1F1-D69AE375FEF4}" uniqueName="63" name="e0lin2W.63" queryTableFieldId="63" dataDxfId="1009"/>
    <tableColumn id="64" xr3:uid="{B8450135-45D5-4256-86EA-05842A1D45E3}" uniqueName="64" name="e0lin2W.64" queryTableFieldId="64" dataDxfId="100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AB604C2-99E8-4B4A-BDBC-902CC01A8054}" name="snapshot20250225215948__9" displayName="snapshot20250225215948__9" ref="EF5:EF21" tableType="queryTable" totalsRowShown="0">
  <autoFilter ref="EF5:EF21" xr:uid="{9AB604C2-99E8-4B4A-BDBC-902CC01A8054}"/>
  <tableColumns count="1">
    <tableColumn id="1" xr3:uid="{4CBB91AD-2189-4BD7-8850-7CC0099711D1}" uniqueName="1" name="e0lin2B" queryTableFieldId="1" dataDxfId="100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4ACFD94-D476-4BC8-AE34-B5A14F55A557}" name="snapshot20250225215948__10" displayName="snapshot20250225215948__10" ref="AW5:AW21" tableType="queryTable" totalsRowShown="0">
  <autoFilter ref="AW5:AW21" xr:uid="{D4ACFD94-D476-4BC8-AE34-B5A14F55A557}"/>
  <tableColumns count="1">
    <tableColumn id="1" xr3:uid="{91846502-A464-4344-981D-F790EC7C459C}" uniqueName="1" name="e0n1W" queryTableFieldId="1" dataDxfId="100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C1F452-CAC5-40C0-9D83-D10F1B26B85D}" name="snapshot20250225215948__11" displayName="snapshot20250225215948__11" ref="AX5:AX21" tableType="queryTable" totalsRowShown="0">
  <autoFilter ref="AX5:AX21" xr:uid="{53C1F452-CAC5-40C0-9D83-D10F1B26B85D}"/>
  <tableColumns count="1">
    <tableColumn id="1" xr3:uid="{FE5EFA3D-EEAA-4746-B73B-971BE0ACC4B1}" uniqueName="1" name="e0n1B" queryTableFieldId="1" dataDxfId="100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8CB8CEA-2DF1-4BA0-AB00-E9DCEFFB9EA1}" name="snapshot20250225215948__12" displayName="snapshot20250225215948__12" ref="AW26:AW42" tableType="queryTable" totalsRowShown="0">
  <autoFilter ref="AW26:AW42" xr:uid="{08CB8CEA-2DF1-4BA0-AB00-E9DCEFFB9EA1}"/>
  <tableColumns count="1">
    <tableColumn id="1" xr3:uid="{EA20A62A-FCEE-4EB0-A2B1-FE690B1CE094}" uniqueName="1" name="e0n2W" queryTableFieldId="1" dataDxfId="100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73D0EF0-6DF7-4018-8812-0B59AA472BA6}" name="snapshot20250225215948__13" displayName="snapshot20250225215948__13" ref="AX26:AX42" tableType="queryTable" totalsRowShown="0">
  <autoFilter ref="AX26:AX42" xr:uid="{C73D0EF0-6DF7-4018-8812-0B59AA472BA6}"/>
  <tableColumns count="1">
    <tableColumn id="1" xr3:uid="{6EFF39C2-D491-45D7-AB05-282FFCC97CA0}" uniqueName="1" name="e0n2B" queryTableFieldId="1" dataDxfId="100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260D490-A287-461E-86AE-652A236D2272}" name="snapshot20250225215948__50" displayName="snapshot20250225215948__50" ref="B5:Q53" tableType="queryTable" totalsRowShown="0">
  <autoFilter ref="B5:Q53" xr:uid="{B260D490-A287-461E-86AE-652A236D2272}"/>
  <tableColumns count="16">
    <tableColumn id="1" xr3:uid="{DB4D9394-BF71-4849-B6B2-DB552582ADE6}" uniqueName="1" name="e1inW.1" queryTableFieldId="1" dataDxfId="1002"/>
    <tableColumn id="2" xr3:uid="{1864D93C-A235-472D-B217-2628CA2A09ED}" uniqueName="2" name="e1inW.2" queryTableFieldId="2" dataDxfId="1001"/>
    <tableColumn id="3" xr3:uid="{DBBD366D-8C6B-4012-98DC-ACA21C1562D0}" uniqueName="3" name="e1inW.3" queryTableFieldId="3" dataDxfId="1000"/>
    <tableColumn id="4" xr3:uid="{C9B809D0-6557-41F5-B7BB-C0EFC0A49C0D}" uniqueName="4" name="e1inW.4" queryTableFieldId="4" dataDxfId="999"/>
    <tableColumn id="5" xr3:uid="{5DCFD98C-9FD9-43AB-835C-A28B263E1CF7}" uniqueName="5" name="e1inW.5" queryTableFieldId="5" dataDxfId="998"/>
    <tableColumn id="6" xr3:uid="{DA7DB79D-8ED8-4596-B236-6143A0BD40B3}" uniqueName="6" name="e1inW.6" queryTableFieldId="6" dataDxfId="997"/>
    <tableColumn id="7" xr3:uid="{4A5EB570-C6A9-4ECB-99AA-C52ADBE20746}" uniqueName="7" name="e1inW.7" queryTableFieldId="7" dataDxfId="996"/>
    <tableColumn id="8" xr3:uid="{ECC6F541-24DF-4C46-B9A1-725EEAD305BA}" uniqueName="8" name="e1inW.8" queryTableFieldId="8" dataDxfId="995"/>
    <tableColumn id="9" xr3:uid="{FF186670-EE24-464A-BE72-FC55B4FDD426}" uniqueName="9" name="e1inW.9" queryTableFieldId="9" dataDxfId="994"/>
    <tableColumn id="10" xr3:uid="{7455B8B5-3FF6-4A4A-A95F-394742355775}" uniqueName="10" name="e1inW.10" queryTableFieldId="10" dataDxfId="993"/>
    <tableColumn id="11" xr3:uid="{3E358003-AF52-48F3-87B1-A9E7031B2CBF}" uniqueName="11" name="e1inW.11" queryTableFieldId="11" dataDxfId="992"/>
    <tableColumn id="12" xr3:uid="{94F4F391-4FEF-4089-B9EF-6964DCDBA32E}" uniqueName="12" name="e1inW.12" queryTableFieldId="12" dataDxfId="991"/>
    <tableColumn id="13" xr3:uid="{730905B1-CAF3-4308-BD18-2591224688B9}" uniqueName="13" name="e1inW.13" queryTableFieldId="13" dataDxfId="990"/>
    <tableColumn id="14" xr3:uid="{206B5DE7-B764-45C6-BC44-62DEE7EDDA3D}" uniqueName="14" name="e1inW.14" queryTableFieldId="14" dataDxfId="989"/>
    <tableColumn id="15" xr3:uid="{2574F678-E959-4DA2-AC99-5FA8DEEB2F1A}" uniqueName="15" name="e1inW.15" queryTableFieldId="15" dataDxfId="988"/>
    <tableColumn id="16" xr3:uid="{282FE7C2-8727-4E36-A515-8898981399B2}" uniqueName="16" name="e1inW.16" queryTableFieldId="16" dataDxfId="98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7ABE6E43-91E4-4CCE-9B14-8CC2097E2110}" name="snapshot20250225215948__51" displayName="snapshot20250225215948__51" ref="R5:R53" tableType="queryTable" totalsRowShown="0">
  <autoFilter ref="R5:R53" xr:uid="{7ABE6E43-91E4-4CCE-9B14-8CC2097E2110}"/>
  <tableColumns count="1">
    <tableColumn id="1" xr3:uid="{AD8F389C-9F44-44D5-B576-A9FF4CD7FD93}" uniqueName="1" name="e1inB" queryTableFieldId="1" dataDxfId="98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50F10FFF-7360-4ABA-B56E-0BFE1518D8BF}" name="snapshot20250225215948__52" displayName="snapshot20250225215948__52" ref="AB5:AQ21" tableType="queryTable" totalsRowShown="0">
  <autoFilter ref="AB5:AQ21" xr:uid="{50F10FFF-7360-4ABA-B56E-0BFE1518D8BF}"/>
  <tableColumns count="16">
    <tableColumn id="1" xr3:uid="{CBEED83F-11DC-4BB7-A871-277CC95DD4AD}" uniqueName="1" name="e1outW.1" queryTableFieldId="1" dataDxfId="985"/>
    <tableColumn id="2" xr3:uid="{B4429A81-B26F-4A2E-AFF9-BF406E281B79}" uniqueName="2" name="e1outW.2" queryTableFieldId="2" dataDxfId="984"/>
    <tableColumn id="3" xr3:uid="{FDB7464F-3790-4BE2-9D0D-5B9662865427}" uniqueName="3" name="e1outW.3" queryTableFieldId="3" dataDxfId="983"/>
    <tableColumn id="4" xr3:uid="{0EBD2462-CC6E-4957-8828-DE58AD9B3604}" uniqueName="4" name="e1outW.4" queryTableFieldId="4" dataDxfId="982"/>
    <tableColumn id="5" xr3:uid="{84CB72E3-996B-4E23-8211-B953AD552928}" uniqueName="5" name="e1outW.5" queryTableFieldId="5" dataDxfId="981"/>
    <tableColumn id="6" xr3:uid="{60C7C211-830B-4797-B45D-FCFAECE4D4CB}" uniqueName="6" name="e1outW.6" queryTableFieldId="6" dataDxfId="980"/>
    <tableColumn id="7" xr3:uid="{D60DBAF0-A149-4224-AD05-49F227844E1C}" uniqueName="7" name="e1outW.7" queryTableFieldId="7" dataDxfId="979"/>
    <tableColumn id="8" xr3:uid="{87933809-9BBA-428A-8053-013DF2FD3D94}" uniqueName="8" name="e1outW.8" queryTableFieldId="8" dataDxfId="978"/>
    <tableColumn id="9" xr3:uid="{E0B72859-3E23-4889-ACD5-316B636A203B}" uniqueName="9" name="e1outW.9" queryTableFieldId="9" dataDxfId="977"/>
    <tableColumn id="10" xr3:uid="{F78B2DE8-F84B-4692-834F-E6E5BE8034EA}" uniqueName="10" name="e1outW.10" queryTableFieldId="10" dataDxfId="976"/>
    <tableColumn id="11" xr3:uid="{DCCBFFC0-94F8-4EE0-A26D-277A0B62A3FA}" uniqueName="11" name="e1outW.11" queryTableFieldId="11" dataDxfId="975"/>
    <tableColumn id="12" xr3:uid="{36C6681E-4DF4-4177-A477-A3DEAA202843}" uniqueName="12" name="e1outW.12" queryTableFieldId="12" dataDxfId="974"/>
    <tableColumn id="13" xr3:uid="{154A5F3B-6A8A-4605-B76E-6AECDE2E8E9D}" uniqueName="13" name="e1outW.13" queryTableFieldId="13" dataDxfId="973"/>
    <tableColumn id="14" xr3:uid="{8DBEF69A-B448-4CD3-83B1-6AA1E98B494F}" uniqueName="14" name="e1outW.14" queryTableFieldId="14" dataDxfId="972"/>
    <tableColumn id="15" xr3:uid="{3CCF78B9-9E29-473D-805E-4D94021F4CAC}" uniqueName="15" name="e1outW.15" queryTableFieldId="15" dataDxfId="971"/>
    <tableColumn id="16" xr3:uid="{5917314D-908F-497E-972A-6D199005F16A}" uniqueName="16" name="e1outW.16" queryTableFieldId="16" dataDxfId="97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BEBC91C-5114-4F98-AFC1-76F65E0FAE9E}" name="snapshot20250225215948__53" displayName="snapshot20250225215948__53" ref="AR5:AR21" tableType="queryTable" totalsRowShown="0">
  <autoFilter ref="AR5:AR21" xr:uid="{ABEBC91C-5114-4F98-AFC1-76F65E0FAE9E}"/>
  <tableColumns count="1">
    <tableColumn id="1" xr3:uid="{9985AECC-9E48-4958-985E-80AE0E16B1B7}" uniqueName="1" name="e1outB" queryTableFieldId="1" dataDxfId="96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3E981EE5-DC40-4CC9-94E8-02FB48CEEDB8}" name="snapshot20250225215948__54" displayName="snapshot20250225215948__54" ref="AV5:AV21" tableType="queryTable" totalsRowShown="0">
  <autoFilter ref="AV5:AV21" xr:uid="{3E981EE5-DC40-4CC9-94E8-02FB48CEEDB8}"/>
  <tableColumns count="1">
    <tableColumn id="1" xr3:uid="{ED18D498-757A-4202-BC3F-DC451752D447}" uniqueName="1" name="e1n1W" queryTableFieldId="1" dataDxfId="96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5B4218FC-BB14-435F-9D28-833833F0C419}" name="snapshot20250225215948__55" displayName="snapshot20250225215948__55" ref="AW5:AW21" tableType="queryTable" totalsRowShown="0">
  <autoFilter ref="AW5:AW21" xr:uid="{5B4218FC-BB14-435F-9D28-833833F0C419}"/>
  <tableColumns count="1">
    <tableColumn id="1" xr3:uid="{785CA0D8-A031-4644-8C39-0E75CD9418B0}" uniqueName="1" name="e1n1B" queryTableFieldId="1" dataDxfId="96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7832145A-3EBF-433F-A302-1A5131C604FD}" name="snapshot20250225215948__56" displayName="snapshot20250225215948__56" ref="AV26:AV42" tableType="queryTable" totalsRowShown="0">
  <autoFilter ref="AV26:AV42" xr:uid="{7832145A-3EBF-433F-A302-1A5131C604FD}"/>
  <tableColumns count="1">
    <tableColumn id="1" xr3:uid="{79C9CA9A-FE1E-4E13-9A36-228ED392AD68}" uniqueName="1" name="e1n2W" queryTableFieldId="1" dataDxfId="96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E90586CC-B880-45AC-A569-D68E2342C641}" name="snapshot20250225215948__57" displayName="snapshot20250225215948__57" ref="AW26:AW42" tableType="queryTable" totalsRowShown="0">
  <autoFilter ref="AW26:AW42" xr:uid="{E90586CC-B880-45AC-A569-D68E2342C641}"/>
  <tableColumns count="1">
    <tableColumn id="1" xr3:uid="{5C12ED7A-5EBA-4783-ABAA-F44D3ACD0EBD}" uniqueName="1" name="e1n2B" queryTableFieldId="1" dataDxfId="96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A81061C9-9C3B-4719-A31C-32B65BCC4F40}" name="snapshot20250225215948__58" displayName="snapshot20250225215948__58" ref="AZ5:BO69" tableType="queryTable" totalsRowShown="0">
  <autoFilter ref="AZ5:BO69" xr:uid="{A81061C9-9C3B-4719-A31C-32B65BCC4F40}"/>
  <tableColumns count="16">
    <tableColumn id="1" xr3:uid="{8C2B05BF-2ACB-4ADA-AFE9-02433317D9C9}" uniqueName="1" name="e1lin1W.1" queryTableFieldId="1" dataDxfId="964"/>
    <tableColumn id="2" xr3:uid="{EACDC30B-B332-44EE-BAB8-370D1A46D3A8}" uniqueName="2" name="e1lin1W.2" queryTableFieldId="2" dataDxfId="963"/>
    <tableColumn id="3" xr3:uid="{A95FF87E-7390-4551-BCFE-3FB65666E8FF}" uniqueName="3" name="e1lin1W.3" queryTableFieldId="3" dataDxfId="962"/>
    <tableColumn id="4" xr3:uid="{10FFB1A7-1928-45A4-9B60-35CD8FE18E26}" uniqueName="4" name="e1lin1W.4" queryTableFieldId="4" dataDxfId="961"/>
    <tableColumn id="5" xr3:uid="{A492C2BC-27FD-43F0-B26B-4A0931CCABCE}" uniqueName="5" name="e1lin1W.5" queryTableFieldId="5" dataDxfId="960"/>
    <tableColumn id="6" xr3:uid="{89E24D57-4292-45F9-949D-AA42287FA377}" uniqueName="6" name="e1lin1W.6" queryTableFieldId="6" dataDxfId="959"/>
    <tableColumn id="7" xr3:uid="{12B38ECC-E0F6-4291-999B-10A2761D977F}" uniqueName="7" name="e1lin1W.7" queryTableFieldId="7" dataDxfId="958"/>
    <tableColumn id="8" xr3:uid="{DAB38EE8-CD89-4E3B-A86E-A23053387C58}" uniqueName="8" name="e1lin1W.8" queryTableFieldId="8" dataDxfId="957"/>
    <tableColumn id="9" xr3:uid="{C9F88268-46CE-4CAC-828E-CEC268B98FB5}" uniqueName="9" name="e1lin1W.9" queryTableFieldId="9" dataDxfId="956"/>
    <tableColumn id="10" xr3:uid="{922740ED-0F38-4F16-88FA-AA1CF15A6F8C}" uniqueName="10" name="e1lin1W.10" queryTableFieldId="10" dataDxfId="955"/>
    <tableColumn id="11" xr3:uid="{766A6DE8-8352-438B-B78C-34483BA4AB0A}" uniqueName="11" name="e1lin1W.11" queryTableFieldId="11" dataDxfId="954"/>
    <tableColumn id="12" xr3:uid="{0CB432B3-84A0-4585-AF4E-7D9C68C6A7F1}" uniqueName="12" name="e1lin1W.12" queryTableFieldId="12" dataDxfId="953"/>
    <tableColumn id="13" xr3:uid="{5B7017AD-860D-488B-A8DA-1BD1E3A03809}" uniqueName="13" name="e1lin1W.13" queryTableFieldId="13" dataDxfId="952"/>
    <tableColumn id="14" xr3:uid="{21C7AF6C-CEB2-48AA-97F4-DEC56B11C80C}" uniqueName="14" name="e1lin1W.14" queryTableFieldId="14" dataDxfId="951"/>
    <tableColumn id="15" xr3:uid="{EC4146B5-FA23-44D0-B727-F03E1DE53149}" uniqueName="15" name="e1lin1W.15" queryTableFieldId="15" dataDxfId="950"/>
    <tableColumn id="16" xr3:uid="{F2FB178A-8FD8-480B-90DD-756EFC63CF60}" uniqueName="16" name="e1lin1W.16" queryTableFieldId="16" dataDxfId="94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7FDBBFD-4462-4941-B21E-00E3515FD86D}" name="snapshot20250225215948__59" displayName="snapshot20250225215948__59" ref="BP5:BP69" tableType="queryTable" totalsRowShown="0">
  <autoFilter ref="BP5:BP69" xr:uid="{07FDBBFD-4462-4941-B21E-00E3515FD86D}"/>
  <tableColumns count="1">
    <tableColumn id="1" xr3:uid="{C2F9C106-5B42-4BED-BEBE-AAFDA4F0CEAB}" uniqueName="1" name="e1lin1B" queryTableFieldId="1" dataDxfId="94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B7AFF0EF-E301-45B1-88FE-AC6E51EC8AB5}" name="snapshot20250225215948__60" displayName="snapshot20250225215948__60" ref="BS5:ED21" tableType="queryTable" totalsRowShown="0">
  <autoFilter ref="BS5:ED21" xr:uid="{B7AFF0EF-E301-45B1-88FE-AC6E51EC8AB5}"/>
  <tableColumns count="64">
    <tableColumn id="1" xr3:uid="{BFCA3B39-8BFC-4C55-B292-981FD00A646C}" uniqueName="1" name="e1lin2W.1" queryTableFieldId="1" dataDxfId="947"/>
    <tableColumn id="2" xr3:uid="{07315924-EC3B-479A-9537-3081A1E253DA}" uniqueName="2" name="e1lin2W.2" queryTableFieldId="2" dataDxfId="946"/>
    <tableColumn id="3" xr3:uid="{39A8D741-01B8-459F-97BA-23C6C47EDCF7}" uniqueName="3" name="e1lin2W.3" queryTableFieldId="3" dataDxfId="945"/>
    <tableColumn id="4" xr3:uid="{DCA19EB2-CFDA-449F-82BE-31043F979108}" uniqueName="4" name="e1lin2W.4" queryTableFieldId="4" dataDxfId="944"/>
    <tableColumn id="5" xr3:uid="{3BDD19EE-AA04-4C20-A9C7-76436F29DD25}" uniqueName="5" name="e1lin2W.5" queryTableFieldId="5" dataDxfId="943"/>
    <tableColumn id="6" xr3:uid="{626CAA45-AF65-447C-99F2-9AED178DBA58}" uniqueName="6" name="e1lin2W.6" queryTableFieldId="6" dataDxfId="942"/>
    <tableColumn id="7" xr3:uid="{9FD41267-D1D5-45EA-B6E9-5835872018F2}" uniqueName="7" name="e1lin2W.7" queryTableFieldId="7" dataDxfId="941"/>
    <tableColumn id="8" xr3:uid="{33B74FB5-339B-4615-A65C-F81C7F953A55}" uniqueName="8" name="e1lin2W.8" queryTableFieldId="8" dataDxfId="940"/>
    <tableColumn id="9" xr3:uid="{B48DFA35-EC8F-4D16-95AD-0407C674E297}" uniqueName="9" name="e1lin2W.9" queryTableFieldId="9" dataDxfId="939"/>
    <tableColumn id="10" xr3:uid="{1AE9D701-55E8-47EC-BA7B-CCB7C26450F2}" uniqueName="10" name="e1lin2W.10" queryTableFieldId="10" dataDxfId="938"/>
    <tableColumn id="11" xr3:uid="{02ECBE7D-0E3C-4454-A212-2FB2213CE98E}" uniqueName="11" name="e1lin2W.11" queryTableFieldId="11" dataDxfId="937"/>
    <tableColumn id="12" xr3:uid="{AF1FFD3B-F71D-409B-83CF-6C035F800DCF}" uniqueName="12" name="e1lin2W.12" queryTableFieldId="12" dataDxfId="936"/>
    <tableColumn id="13" xr3:uid="{52EA0C90-4E1A-444D-B797-405418DB77D1}" uniqueName="13" name="e1lin2W.13" queryTableFieldId="13" dataDxfId="935"/>
    <tableColumn id="14" xr3:uid="{16F6F5BB-D436-4215-9243-6AC9C07CAFDA}" uniqueName="14" name="e1lin2W.14" queryTableFieldId="14" dataDxfId="934"/>
    <tableColumn id="15" xr3:uid="{02BAE315-E272-46FC-8748-9D700F03D53C}" uniqueName="15" name="e1lin2W.15" queryTableFieldId="15" dataDxfId="933"/>
    <tableColumn id="16" xr3:uid="{893C56BC-B925-4B6E-A939-94D18E08F8D1}" uniqueName="16" name="e1lin2W.16" queryTableFieldId="16" dataDxfId="932"/>
    <tableColumn id="17" xr3:uid="{A8C57960-C613-4010-ADD9-F8354030EFA6}" uniqueName="17" name="e1lin2W.17" queryTableFieldId="17" dataDxfId="931"/>
    <tableColumn id="18" xr3:uid="{718D9A51-4B80-4CEE-8B28-B4AB05E3AE4E}" uniqueName="18" name="e1lin2W.18" queryTableFieldId="18" dataDxfId="930"/>
    <tableColumn id="19" xr3:uid="{D1771169-7558-4096-904F-07FC631F1A62}" uniqueName="19" name="e1lin2W.19" queryTableFieldId="19" dataDxfId="929"/>
    <tableColumn id="20" xr3:uid="{B736591D-D7C8-4DB1-A4A0-777A20FA3040}" uniqueName="20" name="e1lin2W.20" queryTableFieldId="20" dataDxfId="928"/>
    <tableColumn id="21" xr3:uid="{B483486D-9693-4656-8510-95FCDE00F3DB}" uniqueName="21" name="e1lin2W.21" queryTableFieldId="21" dataDxfId="927"/>
    <tableColumn id="22" xr3:uid="{8F89E629-5CA0-4216-97A1-DC77B4E03D33}" uniqueName="22" name="e1lin2W.22" queryTableFieldId="22" dataDxfId="926"/>
    <tableColumn id="23" xr3:uid="{6B7D6B63-2370-4ECB-9402-CAF1CC037F91}" uniqueName="23" name="e1lin2W.23" queryTableFieldId="23" dataDxfId="925"/>
    <tableColumn id="24" xr3:uid="{488A22FE-682D-4C91-BBFC-BBDBE1776237}" uniqueName="24" name="e1lin2W.24" queryTableFieldId="24" dataDxfId="924"/>
    <tableColumn id="25" xr3:uid="{0A2441D6-CF59-40F1-ADF7-1C8B11AED00C}" uniqueName="25" name="e1lin2W.25" queryTableFieldId="25" dataDxfId="923"/>
    <tableColumn id="26" xr3:uid="{F089555D-E927-475C-89EC-D0B8E70C9450}" uniqueName="26" name="e1lin2W.26" queryTableFieldId="26" dataDxfId="922"/>
    <tableColumn id="27" xr3:uid="{F70BA6D2-7C8E-4599-8063-71394F2B1360}" uniqueName="27" name="e1lin2W.27" queryTableFieldId="27" dataDxfId="921"/>
    <tableColumn id="28" xr3:uid="{C042EB51-77F8-4A7C-89DA-F3DB2D53AD17}" uniqueName="28" name="e1lin2W.28" queryTableFieldId="28" dataDxfId="920"/>
    <tableColumn id="29" xr3:uid="{F113C2B3-465C-40AC-86D7-CB147583B188}" uniqueName="29" name="e1lin2W.29" queryTableFieldId="29" dataDxfId="919"/>
    <tableColumn id="30" xr3:uid="{FEF0F620-EA14-49C7-8C71-E681B2AB4021}" uniqueName="30" name="e1lin2W.30" queryTableFieldId="30" dataDxfId="918"/>
    <tableColumn id="31" xr3:uid="{25C5E60B-61BA-4C47-9F0D-55D8DFE2053A}" uniqueName="31" name="e1lin2W.31" queryTableFieldId="31" dataDxfId="917"/>
    <tableColumn id="32" xr3:uid="{426759AF-16ED-4B59-9B73-70EF29AC5353}" uniqueName="32" name="e1lin2W.32" queryTableFieldId="32" dataDxfId="916"/>
    <tableColumn id="33" xr3:uid="{2B53EF7E-D619-4718-80BA-DC42389CF6E2}" uniqueName="33" name="e1lin2W.33" queryTableFieldId="33" dataDxfId="915"/>
    <tableColumn id="34" xr3:uid="{992B303B-61A0-4CC2-AA87-59B80DE97C29}" uniqueName="34" name="e1lin2W.34" queryTableFieldId="34" dataDxfId="914"/>
    <tableColumn id="35" xr3:uid="{03D45ECE-97C5-448E-814A-40F886DF7F65}" uniqueName="35" name="e1lin2W.35" queryTableFieldId="35" dataDxfId="913"/>
    <tableColumn id="36" xr3:uid="{15CDB02D-1BE4-4221-9BDB-1D3DF193512D}" uniqueName="36" name="e1lin2W.36" queryTableFieldId="36" dataDxfId="912"/>
    <tableColumn id="37" xr3:uid="{95D304C9-815C-4CB6-806A-8AED43151B4F}" uniqueName="37" name="e1lin2W.37" queryTableFieldId="37" dataDxfId="911"/>
    <tableColumn id="38" xr3:uid="{C7A89F39-CAE2-4E6F-9CB8-78576E7F240B}" uniqueName="38" name="e1lin2W.38" queryTableFieldId="38" dataDxfId="910"/>
    <tableColumn id="39" xr3:uid="{3E04ED61-31FF-48F1-9312-96878425DF24}" uniqueName="39" name="e1lin2W.39" queryTableFieldId="39" dataDxfId="909"/>
    <tableColumn id="40" xr3:uid="{FD5CF517-C821-4227-ACEC-5B7DC2D41010}" uniqueName="40" name="e1lin2W.40" queryTableFieldId="40" dataDxfId="908"/>
    <tableColumn id="41" xr3:uid="{5AA105C9-53E2-4422-9895-A07A77669457}" uniqueName="41" name="e1lin2W.41" queryTableFieldId="41" dataDxfId="907"/>
    <tableColumn id="42" xr3:uid="{FD54E0A6-EBDB-4FD1-9DBE-C60ABC73D2F2}" uniqueName="42" name="e1lin2W.42" queryTableFieldId="42" dataDxfId="906"/>
    <tableColumn id="43" xr3:uid="{26211CB5-9E6E-455B-9EB6-5363D07912A9}" uniqueName="43" name="e1lin2W.43" queryTableFieldId="43" dataDxfId="905"/>
    <tableColumn id="44" xr3:uid="{8332AD1F-C6D1-4168-9625-FC80E9478D3C}" uniqueName="44" name="e1lin2W.44" queryTableFieldId="44" dataDxfId="904"/>
    <tableColumn id="45" xr3:uid="{823261F4-034A-40BC-A423-055AB481CD97}" uniqueName="45" name="e1lin2W.45" queryTableFieldId="45" dataDxfId="903"/>
    <tableColumn id="46" xr3:uid="{39DAFA8F-222B-45C2-95FF-C0D5E69EA1C9}" uniqueName="46" name="e1lin2W.46" queryTableFieldId="46" dataDxfId="902"/>
    <tableColumn id="47" xr3:uid="{33BD66AD-726A-43A6-9F8A-4D2A73E7588F}" uniqueName="47" name="e1lin2W.47" queryTableFieldId="47" dataDxfId="901"/>
    <tableColumn id="48" xr3:uid="{DB8CDBE8-E734-42C6-AAE8-2771B5DDC769}" uniqueName="48" name="e1lin2W.48" queryTableFieldId="48" dataDxfId="900"/>
    <tableColumn id="49" xr3:uid="{907682FA-696C-496D-863C-BB3ADE324E72}" uniqueName="49" name="e1lin2W.49" queryTableFieldId="49" dataDxfId="899"/>
    <tableColumn id="50" xr3:uid="{96B98614-0984-4401-9088-C558EC1A85A5}" uniqueName="50" name="e1lin2W.50" queryTableFieldId="50" dataDxfId="898"/>
    <tableColumn id="51" xr3:uid="{B78CB41A-5A9F-4AA3-B28B-AAF60B4B0297}" uniqueName="51" name="e1lin2W.51" queryTableFieldId="51" dataDxfId="897"/>
    <tableColumn id="52" xr3:uid="{A38DA647-B8EB-48BF-BB13-27D2889C068F}" uniqueName="52" name="e1lin2W.52" queryTableFieldId="52" dataDxfId="896"/>
    <tableColumn id="53" xr3:uid="{E7A0D103-571A-4269-91ED-560FD3D8D7F3}" uniqueName="53" name="e1lin2W.53" queryTableFieldId="53" dataDxfId="895"/>
    <tableColumn id="54" xr3:uid="{9B6F5C4E-1D69-4B43-84E7-FCF6492E2588}" uniqueName="54" name="e1lin2W.54" queryTableFieldId="54" dataDxfId="894"/>
    <tableColumn id="55" xr3:uid="{0813C83F-7EF0-456C-85EB-0DD852EAE8AC}" uniqueName="55" name="e1lin2W.55" queryTableFieldId="55" dataDxfId="893"/>
    <tableColumn id="56" xr3:uid="{74003ACE-B4F9-4683-9B5F-4CBF6ACEB45E}" uniqueName="56" name="e1lin2W.56" queryTableFieldId="56" dataDxfId="892"/>
    <tableColumn id="57" xr3:uid="{6F93235A-8477-411E-BE98-53DFD7DA8BEA}" uniqueName="57" name="e1lin2W.57" queryTableFieldId="57" dataDxfId="891"/>
    <tableColumn id="58" xr3:uid="{7E5D180C-FB61-4D39-BA85-D4EC79E6669B}" uniqueName="58" name="e1lin2W.58" queryTableFieldId="58" dataDxfId="890"/>
    <tableColumn id="59" xr3:uid="{F8CEF5DB-D09B-4B3D-A1A1-2A0122FB6D9B}" uniqueName="59" name="e1lin2W.59" queryTableFieldId="59" dataDxfId="889"/>
    <tableColumn id="60" xr3:uid="{7E2DF2D4-9B3E-41DF-987D-F6C083471971}" uniqueName="60" name="e1lin2W.60" queryTableFieldId="60" dataDxfId="888"/>
    <tableColumn id="61" xr3:uid="{AF236ABD-56CF-4BA5-BA6E-A5FB6BBF61E4}" uniqueName="61" name="e1lin2W.61" queryTableFieldId="61" dataDxfId="887"/>
    <tableColumn id="62" xr3:uid="{1AC358B6-4C5F-4EF2-B847-9315117FB9A7}" uniqueName="62" name="e1lin2W.62" queryTableFieldId="62" dataDxfId="886"/>
    <tableColumn id="63" xr3:uid="{AFF9324F-A727-4594-893A-C8DF79BC6F06}" uniqueName="63" name="e1lin2W.63" queryTableFieldId="63" dataDxfId="885"/>
    <tableColumn id="64" xr3:uid="{D078FAA9-52E1-439A-A59D-C34F6A566FF9}" uniqueName="64" name="e1lin2W.64" queryTableFieldId="64" dataDxfId="884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40E6AF0-251B-44FF-8DE6-E3F51964E499}" name="snapshot20250225215948__61" displayName="snapshot20250225215948__61" ref="EE5:EE21" tableType="queryTable" totalsRowShown="0">
  <autoFilter ref="EE5:EE21" xr:uid="{440E6AF0-251B-44FF-8DE6-E3F51964E499}"/>
  <tableColumns count="1">
    <tableColumn id="1" xr3:uid="{418912BE-92CE-4C93-8F5B-AB596C2C9E72}" uniqueName="1" name="e1lin2B" queryTableFieldId="1" dataDxfId="88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33B97F-27F7-462A-8834-55018917433B}" name="snapshot20250225215948__62" displayName="snapshot20250225215948__62" ref="B5:Q53" tableType="queryTable" totalsRowShown="0">
  <autoFilter ref="B5:Q53" xr:uid="{9933B97F-27F7-462A-8834-55018917433B}"/>
  <tableColumns count="16">
    <tableColumn id="1" xr3:uid="{7817E361-9285-4D6C-9BDC-3226B2B86BA1}" uniqueName="1" name="e2in1W.1" queryTableFieldId="1" dataDxfId="882"/>
    <tableColumn id="2" xr3:uid="{220AE772-4846-4631-BF18-6B104F32CCA2}" uniqueName="2" name="e2in1W.2" queryTableFieldId="2" dataDxfId="881"/>
    <tableColumn id="3" xr3:uid="{09A50CB9-F0DD-4F72-8251-61D55AEF8C5A}" uniqueName="3" name="e2in1W.3" queryTableFieldId="3" dataDxfId="880"/>
    <tableColumn id="4" xr3:uid="{BBD28D5B-2D89-419A-A4A4-FD2777DE8BF3}" uniqueName="4" name="e2in1W.4" queryTableFieldId="4" dataDxfId="879"/>
    <tableColumn id="5" xr3:uid="{0ADC62BB-5FE1-4A36-8B58-B5147DF3619E}" uniqueName="5" name="e2in1W.5" queryTableFieldId="5" dataDxfId="878"/>
    <tableColumn id="6" xr3:uid="{2638C308-E2BD-449C-8CCF-5F08BA3F4E2D}" uniqueName="6" name="e2in1W.6" queryTableFieldId="6" dataDxfId="877"/>
    <tableColumn id="7" xr3:uid="{48DFE456-61FA-43D4-B8EC-FC04192FC0DD}" uniqueName="7" name="e2in1W.7" queryTableFieldId="7" dataDxfId="876"/>
    <tableColumn id="8" xr3:uid="{362AFA57-8B37-40C4-9615-A2B2C3FA1D12}" uniqueName="8" name="e2in1W.8" queryTableFieldId="8" dataDxfId="875"/>
    <tableColumn id="9" xr3:uid="{2D82ACB9-DED6-4A0C-B24A-295713603904}" uniqueName="9" name="e2in1W.9" queryTableFieldId="9" dataDxfId="874"/>
    <tableColumn id="10" xr3:uid="{A5584D64-3E2B-40AD-927B-DFC8124D9FC3}" uniqueName="10" name="e2in1W.10" queryTableFieldId="10" dataDxfId="873"/>
    <tableColumn id="11" xr3:uid="{729341C9-EDFF-431F-B4B8-4F94DFBA9BE4}" uniqueName="11" name="e2in1W.11" queryTableFieldId="11" dataDxfId="872"/>
    <tableColumn id="12" xr3:uid="{07ED2B6A-083A-4723-8D53-60332383B391}" uniqueName="12" name="e2in1W.12" queryTableFieldId="12" dataDxfId="871"/>
    <tableColumn id="13" xr3:uid="{8016ADCE-3A08-4384-9259-F20C8ACDC367}" uniqueName="13" name="e2in1W.13" queryTableFieldId="13" dataDxfId="870"/>
    <tableColumn id="14" xr3:uid="{E7B29424-2E2B-460B-96E4-52A729A091A6}" uniqueName="14" name="e2in1W.14" queryTableFieldId="14" dataDxfId="869"/>
    <tableColumn id="15" xr3:uid="{9193692C-2759-4422-9466-D45B20B545CE}" uniqueName="15" name="e2in1W.15" queryTableFieldId="15" dataDxfId="868"/>
    <tableColumn id="16" xr3:uid="{40E76666-6013-4656-8C1E-394C344D0A85}" uniqueName="16" name="e2in1W.16" queryTableFieldId="16" dataDxfId="86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679305-4B7F-4224-A02B-1B74E55B442C}" name="snapshot20250225215948__63" displayName="snapshot20250225215948__63" ref="R5:R53" tableType="queryTable" totalsRowShown="0">
  <autoFilter ref="R5:R53" xr:uid="{3B679305-4B7F-4224-A02B-1B74E55B442C}"/>
  <tableColumns count="1">
    <tableColumn id="1" xr3:uid="{3B9A920F-6C01-4FE8-BF83-4F531F7245E9}" uniqueName="1" name="e2inB" queryTableFieldId="1" dataDxfId="866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21C10CF-595C-4B23-9122-069B81701336}" name="snapshot20250225215948__64" displayName="snapshot20250225215948__64" ref="AB5:AQ21" tableType="queryTable" totalsRowShown="0">
  <autoFilter ref="AB5:AQ21" xr:uid="{421C10CF-595C-4B23-9122-069B81701336}"/>
  <tableColumns count="16">
    <tableColumn id="1" xr3:uid="{EB6446DD-C2CF-4179-A2E6-7F7EEE941549}" uniqueName="1" name="e2outW.1" queryTableFieldId="1" dataDxfId="865"/>
    <tableColumn id="2" xr3:uid="{67026B97-E8F2-4B8C-9484-0F5C4EB5737E}" uniqueName="2" name="e2outW.2" queryTableFieldId="2" dataDxfId="864"/>
    <tableColumn id="3" xr3:uid="{1B3B594A-C47A-48AD-A950-87233009C30A}" uniqueName="3" name="e2outW.3" queryTableFieldId="3" dataDxfId="863"/>
    <tableColumn id="4" xr3:uid="{150148A5-C3E9-44DF-9B2A-B9150BE3C6DB}" uniqueName="4" name="e2outW.4" queryTableFieldId="4" dataDxfId="862"/>
    <tableColumn id="5" xr3:uid="{33C8E2FC-063B-4349-A604-8F7363A78605}" uniqueName="5" name="e2outW.5" queryTableFieldId="5" dataDxfId="861"/>
    <tableColumn id="6" xr3:uid="{1F1A4BE7-5229-406B-9101-0D51827FFB83}" uniqueName="6" name="e2outW.6" queryTableFieldId="6" dataDxfId="860"/>
    <tableColumn id="7" xr3:uid="{BDD816E8-0A71-438B-BC61-91527F05D930}" uniqueName="7" name="e2outW.7" queryTableFieldId="7" dataDxfId="859"/>
    <tableColumn id="8" xr3:uid="{AC9AC8D4-0C80-4EF0-97A5-F24EF9B8BDE9}" uniqueName="8" name="e2outW.8" queryTableFieldId="8" dataDxfId="858"/>
    <tableColumn id="9" xr3:uid="{F59A329A-1ACE-4169-A8BF-59E94C7A560C}" uniqueName="9" name="e2outW.9" queryTableFieldId="9" dataDxfId="857"/>
    <tableColumn id="10" xr3:uid="{13A90C4C-5666-42B2-BF67-86BB2B5F818B}" uniqueName="10" name="e2outW.10" queryTableFieldId="10" dataDxfId="856"/>
    <tableColumn id="11" xr3:uid="{A13F4966-F2CB-465A-9048-47C8721E3E1D}" uniqueName="11" name="e2outW.11" queryTableFieldId="11" dataDxfId="855"/>
    <tableColumn id="12" xr3:uid="{EEB92E8C-004D-4887-B506-461EB9596FBC}" uniqueName="12" name="e2outW.12" queryTableFieldId="12" dataDxfId="854"/>
    <tableColumn id="13" xr3:uid="{47579E35-0989-49DD-BE0C-3AE80C083F38}" uniqueName="13" name="e2outW.13" queryTableFieldId="13" dataDxfId="853"/>
    <tableColumn id="14" xr3:uid="{1332D43A-B39B-4F2B-AC7B-FDDD18982C1D}" uniqueName="14" name="e2outW.14" queryTableFieldId="14" dataDxfId="852"/>
    <tableColumn id="15" xr3:uid="{C45B345F-4658-4277-BE06-88F221851560}" uniqueName="15" name="e2outW.15" queryTableFieldId="15" dataDxfId="851"/>
    <tableColumn id="16" xr3:uid="{6DD60710-691A-41FC-B5D7-1D168DE6E72F}" uniqueName="16" name="e2outW.16" queryTableFieldId="16" dataDxfId="85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C8A56B0-F283-4155-973E-9D858E1E29D1}" name="snapshot20250225215948__65" displayName="snapshot20250225215948__65" ref="AR5:AR21" tableType="queryTable" totalsRowShown="0">
  <autoFilter ref="AR5:AR21" xr:uid="{7C8A56B0-F283-4155-973E-9D858E1E29D1}"/>
  <tableColumns count="1">
    <tableColumn id="1" xr3:uid="{07DF36B8-7D9D-44D3-A051-711C60FA4C4E}" uniqueName="1" name="e2outB" queryTableFieldId="1" dataDxfId="84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4FA7EC8-D6FA-41A9-912D-6A6F5ACBD088}" name="snapshot20250225215948__66" displayName="snapshot20250225215948__66" ref="AV5:AV21" tableType="queryTable" totalsRowShown="0">
  <autoFilter ref="AV5:AV21" xr:uid="{24FA7EC8-D6FA-41A9-912D-6A6F5ACBD088}"/>
  <tableColumns count="1">
    <tableColumn id="1" xr3:uid="{788C1107-BF24-4BA7-A344-16E993AE6347}" uniqueName="1" name="e2n1W" queryTableFieldId="1" dataDxfId="84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42B687-898C-423D-8CA6-5F6DF1007BF6}" name="snapshot20250225215948__67" displayName="snapshot20250225215948__67" ref="AW5:AW21" tableType="queryTable" totalsRowShown="0">
  <autoFilter ref="AW5:AW21" xr:uid="{D042B687-898C-423D-8CA6-5F6DF1007BF6}"/>
  <tableColumns count="1">
    <tableColumn id="1" xr3:uid="{67EFAB38-72D9-4B52-9B29-48105E1DA3F7}" uniqueName="1" name="e2n1B" queryTableFieldId="1" dataDxfId="847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68D059F-A8A6-4DE7-A426-34360A50292C}" name="snapshot20250225215948__68" displayName="snapshot20250225215948__68" ref="AV26:AV42" tableType="queryTable" totalsRowShown="0">
  <autoFilter ref="AV26:AV42" xr:uid="{068D059F-A8A6-4DE7-A426-34360A50292C}"/>
  <tableColumns count="1">
    <tableColumn id="1" xr3:uid="{BED45B07-DAE8-4429-B09A-B2893527ED54}" uniqueName="1" name="e2n2W" queryTableFieldId="1" dataDxfId="84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1F97F72-51C4-43D8-A5F8-3ABA77B61922}" name="snapshot20250225215948__69" displayName="snapshot20250225215948__69" ref="AW26:AW42" tableType="queryTable" totalsRowShown="0">
  <autoFilter ref="AW26:AW42" xr:uid="{C1F97F72-51C4-43D8-A5F8-3ABA77B61922}"/>
  <tableColumns count="1">
    <tableColumn id="1" xr3:uid="{4D463EC9-F50D-4F60-AFDE-93E2418570CB}" uniqueName="1" name="e2n2B" queryTableFieldId="1" dataDxfId="845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0C825A7-2CE5-40BD-97A1-54F90C36786D}" name="snapshot20250225215948__70" displayName="snapshot20250225215948__70" ref="AZ5:BO69" tableType="queryTable" totalsRowShown="0">
  <autoFilter ref="AZ5:BO69" xr:uid="{20C825A7-2CE5-40BD-97A1-54F90C36786D}"/>
  <tableColumns count="16">
    <tableColumn id="1" xr3:uid="{048E95B6-E44B-4D87-8A01-FF37F5022060}" uniqueName="1" name="e2lin1W.1" queryTableFieldId="1" dataDxfId="844"/>
    <tableColumn id="2" xr3:uid="{D74F0FB1-AF66-4C21-A9D7-268E9052443B}" uniqueName="2" name="e2lin1W.2" queryTableFieldId="2" dataDxfId="843"/>
    <tableColumn id="3" xr3:uid="{7648C42B-9E30-4137-922E-B65A71D603E3}" uniqueName="3" name="e2lin1W.3" queryTableFieldId="3" dataDxfId="842"/>
    <tableColumn id="4" xr3:uid="{842CB1B4-B212-4FE4-A008-DDE7B1DBE71B}" uniqueName="4" name="e2lin1W.4" queryTableFieldId="4" dataDxfId="841"/>
    <tableColumn id="5" xr3:uid="{13DADAD5-C73D-4CB6-A125-DAB52776BEC8}" uniqueName="5" name="e2lin1W.5" queryTableFieldId="5" dataDxfId="840"/>
    <tableColumn id="6" xr3:uid="{F8BCB54F-4583-462B-9265-F09C93F2DB8E}" uniqueName="6" name="e2lin1W.6" queryTableFieldId="6" dataDxfId="839"/>
    <tableColumn id="7" xr3:uid="{39C9CA79-11D2-4951-A4E2-4B621760B9A0}" uniqueName="7" name="e2lin1W.7" queryTableFieldId="7" dataDxfId="838"/>
    <tableColumn id="8" xr3:uid="{C5445C5F-82C7-49F3-BE62-9D6382B323F4}" uniqueName="8" name="e2lin1W.8" queryTableFieldId="8" dataDxfId="837"/>
    <tableColumn id="9" xr3:uid="{C17A4BE0-3C54-4733-AF95-880DEAF41CE5}" uniqueName="9" name="e2lin1W.9" queryTableFieldId="9" dataDxfId="836"/>
    <tableColumn id="10" xr3:uid="{99948D95-BE73-4F08-9811-91C800446AEE}" uniqueName="10" name="e2lin1W.10" queryTableFieldId="10" dataDxfId="835"/>
    <tableColumn id="11" xr3:uid="{FA9FC48D-7F9A-4C64-8DD2-0117FDC33016}" uniqueName="11" name="e2lin1W.11" queryTableFieldId="11" dataDxfId="834"/>
    <tableColumn id="12" xr3:uid="{2B1CED86-6DCD-4BED-8C54-CCF1AF807EC7}" uniqueName="12" name="e2lin1W.12" queryTableFieldId="12" dataDxfId="833"/>
    <tableColumn id="13" xr3:uid="{A2105865-4EC8-4CCB-847C-0084EB927F8A}" uniqueName="13" name="e2lin1W.13" queryTableFieldId="13" dataDxfId="832"/>
    <tableColumn id="14" xr3:uid="{1E6344E9-A048-4A71-9A07-A612C455F96C}" uniqueName="14" name="e2lin1W.14" queryTableFieldId="14" dataDxfId="831"/>
    <tableColumn id="15" xr3:uid="{312CF249-1886-40B8-8741-92B77BF4DACF}" uniqueName="15" name="e2lin1W.15" queryTableFieldId="15" dataDxfId="830"/>
    <tableColumn id="16" xr3:uid="{2BA4568E-7280-49E7-8B13-3CB4513FF9DB}" uniqueName="16" name="e2lin1W.16" queryTableFieldId="16" dataDxfId="829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4289C74-F81C-4903-A3CB-B827E8C31E77}" name="snapshot20250225215948__71" displayName="snapshot20250225215948__71" ref="BP5:BP69" tableType="queryTable" totalsRowShown="0">
  <autoFilter ref="BP5:BP69" xr:uid="{44289C74-F81C-4903-A3CB-B827E8C31E77}"/>
  <tableColumns count="1">
    <tableColumn id="1" xr3:uid="{CFBB0457-83E7-442B-9DF7-8F5D10BBC35C}" uniqueName="1" name="e2lin1B" queryTableFieldId="1" dataDxfId="82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0058BEB-5BFC-415C-96F0-EAFB8AAF4E72}" name="snapshot20250225215948__72" displayName="snapshot20250225215948__72" ref="BS5:ED21" tableType="queryTable" totalsRowShown="0">
  <autoFilter ref="BS5:ED21" xr:uid="{F0058BEB-5BFC-415C-96F0-EAFB8AAF4E72}"/>
  <tableColumns count="64">
    <tableColumn id="1" xr3:uid="{57F083FC-B948-472F-916F-C4843868326D}" uniqueName="1" name="e2lin2W.1" queryTableFieldId="1" dataDxfId="827"/>
    <tableColumn id="2" xr3:uid="{B28532EE-E4B6-433A-BA55-70C6A4AE978C}" uniqueName="2" name="e2lin2W.2" queryTableFieldId="2" dataDxfId="826"/>
    <tableColumn id="3" xr3:uid="{20AFD7C0-9C5C-4235-874F-139E963B7115}" uniqueName="3" name="e2lin2W.3" queryTableFieldId="3" dataDxfId="825"/>
    <tableColumn id="4" xr3:uid="{FB87A228-B73C-4BB9-9CE5-4883FE3E5CCA}" uniqueName="4" name="e2lin2W.4" queryTableFieldId="4" dataDxfId="824"/>
    <tableColumn id="5" xr3:uid="{9596337E-56FC-4FE3-BF9E-5F12C3F3DF2C}" uniqueName="5" name="e2lin2W.5" queryTableFieldId="5" dataDxfId="823"/>
    <tableColumn id="6" xr3:uid="{EB1605CB-3F1A-4CD0-90C2-EDBA687E3B9A}" uniqueName="6" name="e2lin2W.6" queryTableFieldId="6" dataDxfId="822"/>
    <tableColumn id="7" xr3:uid="{01F4E90D-154B-4D33-AE1B-7384B1D35E4D}" uniqueName="7" name="e2lin2W.7" queryTableFieldId="7" dataDxfId="821"/>
    <tableColumn id="8" xr3:uid="{E0ECAF22-F640-437D-A294-343CC5F0BBA6}" uniqueName="8" name="e2lin2W.8" queryTableFieldId="8" dataDxfId="820"/>
    <tableColumn id="9" xr3:uid="{F15E0CAE-A7CB-4C60-92A8-5EFCFCF53B03}" uniqueName="9" name="e2lin2W.9" queryTableFieldId="9" dataDxfId="819"/>
    <tableColumn id="10" xr3:uid="{04050DC4-FD1C-40CA-A55A-4F3C388FBF98}" uniqueName="10" name="e2lin2W.10" queryTableFieldId="10" dataDxfId="818"/>
    <tableColumn id="11" xr3:uid="{94E462DA-A4B6-40AC-A179-EE7A1A6E7D42}" uniqueName="11" name="e2lin2W.11" queryTableFieldId="11" dataDxfId="817"/>
    <tableColumn id="12" xr3:uid="{E8AC1BB6-6905-4548-8D9D-D108B6BF70EE}" uniqueName="12" name="e2lin2W.12" queryTableFieldId="12" dataDxfId="816"/>
    <tableColumn id="13" xr3:uid="{DA7AB4C5-B2E3-48E9-8F88-A3B7947A823B}" uniqueName="13" name="e2lin2W.13" queryTableFieldId="13" dataDxfId="815"/>
    <tableColumn id="14" xr3:uid="{38B8CB28-5250-4D98-806B-C9821E82B70F}" uniqueName="14" name="e2lin2W.14" queryTableFieldId="14" dataDxfId="814"/>
    <tableColumn id="15" xr3:uid="{4DD5D465-CAB9-455F-A007-DD203CB8738A}" uniqueName="15" name="e2lin2W.15" queryTableFieldId="15" dataDxfId="813"/>
    <tableColumn id="16" xr3:uid="{E0507084-CBFB-47EA-9A96-42BBDD54F3FB}" uniqueName="16" name="e2lin2W.16" queryTableFieldId="16" dataDxfId="812"/>
    <tableColumn id="17" xr3:uid="{51FF8F81-6863-42B1-904D-CE7EBC89ACF0}" uniqueName="17" name="e2lin2W.17" queryTableFieldId="17" dataDxfId="811"/>
    <tableColumn id="18" xr3:uid="{94C05123-CF65-49BE-9F0F-016E53C4599E}" uniqueName="18" name="e2lin2W.18" queryTableFieldId="18" dataDxfId="810"/>
    <tableColumn id="19" xr3:uid="{380BA7F4-91F2-45D1-91D3-9A0BC614ECE1}" uniqueName="19" name="e2lin2W.19" queryTableFieldId="19" dataDxfId="809"/>
    <tableColumn id="20" xr3:uid="{7B0D5365-B609-4175-BB2C-F0DA4E30B580}" uniqueName="20" name="e2lin2W.20" queryTableFieldId="20" dataDxfId="808"/>
    <tableColumn id="21" xr3:uid="{928744B4-4559-4985-8C06-0F84F07C650E}" uniqueName="21" name="e2lin2W.21" queryTableFieldId="21" dataDxfId="807"/>
    <tableColumn id="22" xr3:uid="{F66F88AA-2858-4241-85DD-0B250D8E2E74}" uniqueName="22" name="e2lin2W.22" queryTableFieldId="22" dataDxfId="806"/>
    <tableColumn id="23" xr3:uid="{DC349AFA-B1AD-41F5-966F-B42A15BEC618}" uniqueName="23" name="e2lin2W.23" queryTableFieldId="23" dataDxfId="805"/>
    <tableColumn id="24" xr3:uid="{6E7BA86B-9044-428D-AB54-AAA7DA876AB6}" uniqueName="24" name="e2lin2W.24" queryTableFieldId="24" dataDxfId="804"/>
    <tableColumn id="25" xr3:uid="{1AD808FC-AB0B-409E-AE51-CDA54478067E}" uniqueName="25" name="e2lin2W.25" queryTableFieldId="25" dataDxfId="803"/>
    <tableColumn id="26" xr3:uid="{BA70A928-7E11-4E08-921C-F6BB6693473B}" uniqueName="26" name="e2lin2W.26" queryTableFieldId="26" dataDxfId="802"/>
    <tableColumn id="27" xr3:uid="{D88C9FDF-02EC-4C2D-9523-8FAAC86E7DC0}" uniqueName="27" name="e2lin2W.27" queryTableFieldId="27" dataDxfId="801"/>
    <tableColumn id="28" xr3:uid="{637F3EC6-89B5-41B8-87D0-7D41C2252A97}" uniqueName="28" name="e2lin2W.28" queryTableFieldId="28" dataDxfId="800"/>
    <tableColumn id="29" xr3:uid="{006F22B7-4A74-486E-A529-FDFF899202A6}" uniqueName="29" name="e2lin2W.29" queryTableFieldId="29" dataDxfId="799"/>
    <tableColumn id="30" xr3:uid="{177E1EEC-2DB2-466E-8D42-F830526745AE}" uniqueName="30" name="e2lin2W.30" queryTableFieldId="30" dataDxfId="798"/>
    <tableColumn id="31" xr3:uid="{DBADCA62-AA9D-41CD-B614-927955B91F26}" uniqueName="31" name="e2lin2W.31" queryTableFieldId="31" dataDxfId="797"/>
    <tableColumn id="32" xr3:uid="{729FCF73-21F9-4FB0-8EBA-CC89AA684155}" uniqueName="32" name="e2lin2W.32" queryTableFieldId="32" dataDxfId="796"/>
    <tableColumn id="33" xr3:uid="{9A2B7DBC-CF77-4015-BD32-B0A0AAD93BBC}" uniqueName="33" name="e2lin2W.33" queryTableFieldId="33" dataDxfId="795"/>
    <tableColumn id="34" xr3:uid="{C839F111-8A40-428D-ADD1-0B9C6CC38F44}" uniqueName="34" name="e2lin2W.34" queryTableFieldId="34" dataDxfId="794"/>
    <tableColumn id="35" xr3:uid="{E6D4801A-20D5-41DC-8B64-DF4971469D86}" uniqueName="35" name="e2lin2W.35" queryTableFieldId="35" dataDxfId="793"/>
    <tableColumn id="36" xr3:uid="{3D818ECE-DBD6-4AAA-A520-F049B8EC5A5A}" uniqueName="36" name="e2lin2W.36" queryTableFieldId="36" dataDxfId="792"/>
    <tableColumn id="37" xr3:uid="{15EF0178-1617-4879-9DE6-D59EC2F87DA5}" uniqueName="37" name="e2lin2W.37" queryTableFieldId="37" dataDxfId="791"/>
    <tableColumn id="38" xr3:uid="{0511D8C5-1C14-46E6-B937-25782DE5051A}" uniqueName="38" name="e2lin2W.38" queryTableFieldId="38" dataDxfId="790"/>
    <tableColumn id="39" xr3:uid="{D4B8AAE8-A2F6-440C-97A9-922F4C778032}" uniqueName="39" name="e2lin2W.39" queryTableFieldId="39" dataDxfId="789"/>
    <tableColumn id="40" xr3:uid="{C6031DE9-8F74-4A20-AADF-04F5312B1560}" uniqueName="40" name="e2lin2W.40" queryTableFieldId="40" dataDxfId="788"/>
    <tableColumn id="41" xr3:uid="{CE22942E-F031-43A2-97DF-FA116CFE6361}" uniqueName="41" name="e2lin2W.41" queryTableFieldId="41" dataDxfId="787"/>
    <tableColumn id="42" xr3:uid="{894DA8B1-484F-4084-80BB-312B1C9AF928}" uniqueName="42" name="e2lin2W.42" queryTableFieldId="42" dataDxfId="786"/>
    <tableColumn id="43" xr3:uid="{FEA6551F-DA7F-491B-AC5D-D4FEA95ED348}" uniqueName="43" name="e2lin2W.43" queryTableFieldId="43" dataDxfId="785"/>
    <tableColumn id="44" xr3:uid="{A649D527-1E23-42B1-9BA2-8B18378AA62A}" uniqueName="44" name="e2lin2W.44" queryTableFieldId="44" dataDxfId="784"/>
    <tableColumn id="45" xr3:uid="{12631113-06F6-4086-82E7-5196E4B59A0B}" uniqueName="45" name="e2lin2W.45" queryTableFieldId="45" dataDxfId="783"/>
    <tableColumn id="46" xr3:uid="{8BEC3DB0-4043-4606-9A45-5CE1BDB85F72}" uniqueName="46" name="e2lin2W.46" queryTableFieldId="46" dataDxfId="782"/>
    <tableColumn id="47" xr3:uid="{5A94FD92-5C36-476A-8042-18DE47C2BBC1}" uniqueName="47" name="e2lin2W.47" queryTableFieldId="47" dataDxfId="781"/>
    <tableColumn id="48" xr3:uid="{1593FF6E-ABDA-4C47-A8C6-5C080ED501DE}" uniqueName="48" name="e2lin2W.48" queryTableFieldId="48" dataDxfId="780"/>
    <tableColumn id="49" xr3:uid="{CCEF32E3-E02F-4F82-BAD5-91ADE8B22CEF}" uniqueName="49" name="e2lin2W.49" queryTableFieldId="49" dataDxfId="779"/>
    <tableColumn id="50" xr3:uid="{FDE27C40-4EC5-4FD2-AD76-B8B872ED41F4}" uniqueName="50" name="e2lin2W.50" queryTableFieldId="50" dataDxfId="778"/>
    <tableColumn id="51" xr3:uid="{8104B0BE-5A7E-44C0-BF3A-590D6DD5F86A}" uniqueName="51" name="e2lin2W.51" queryTableFieldId="51" dataDxfId="777"/>
    <tableColumn id="52" xr3:uid="{58526C9A-5B02-4546-A161-09C13AC52827}" uniqueName="52" name="e2lin2W.52" queryTableFieldId="52" dataDxfId="776"/>
    <tableColumn id="53" xr3:uid="{77A5144E-B4F0-4F7F-B73E-FAFDD7325A75}" uniqueName="53" name="e2lin2W.53" queryTableFieldId="53" dataDxfId="775"/>
    <tableColumn id="54" xr3:uid="{6BEEFCD6-5C98-4F46-91B1-086B25DE56B9}" uniqueName="54" name="e2lin2W.54" queryTableFieldId="54" dataDxfId="774"/>
    <tableColumn id="55" xr3:uid="{17DD2C34-334E-45C8-A2CB-F5B52DAAB257}" uniqueName="55" name="e2lin2W.55" queryTableFieldId="55" dataDxfId="773"/>
    <tableColumn id="56" xr3:uid="{041BB527-2066-4DE4-82E4-955275B44768}" uniqueName="56" name="e2lin2W.56" queryTableFieldId="56" dataDxfId="772"/>
    <tableColumn id="57" xr3:uid="{CDCC86CE-5A0F-43B0-BA44-00A1ECD3EA8B}" uniqueName="57" name="e2lin2W.57" queryTableFieldId="57" dataDxfId="771"/>
    <tableColumn id="58" xr3:uid="{B38819E3-F6E8-42DA-B39C-00BABF996F4D}" uniqueName="58" name="e2lin2W.58" queryTableFieldId="58" dataDxfId="770"/>
    <tableColumn id="59" xr3:uid="{F4EAAFB7-2C23-4054-ACAF-775EBD4CE34B}" uniqueName="59" name="e2lin2W.59" queryTableFieldId="59" dataDxfId="769"/>
    <tableColumn id="60" xr3:uid="{BCBBB176-4FB1-4957-A833-FE060C31A12D}" uniqueName="60" name="e2lin2W.60" queryTableFieldId="60" dataDxfId="768"/>
    <tableColumn id="61" xr3:uid="{CC23AB07-9747-4414-9AB1-F248DAC0146E}" uniqueName="61" name="e2lin2W.61" queryTableFieldId="61" dataDxfId="767"/>
    <tableColumn id="62" xr3:uid="{7B198784-C570-4FB2-A5E2-7A82ECB95728}" uniqueName="62" name="e2lin2W.62" queryTableFieldId="62" dataDxfId="766"/>
    <tableColumn id="63" xr3:uid="{720C8215-EF60-4D87-BECA-9E3A08A4CFC5}" uniqueName="63" name="e2lin2W.63" queryTableFieldId="63" dataDxfId="765"/>
    <tableColumn id="64" xr3:uid="{B297E721-2DFD-40F1-859C-E18458391704}" uniqueName="64" name="e2lin2W.64" queryTableFieldId="64" dataDxfId="764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954022B-99B5-44BD-B29A-B0DAB4853186}" name="snapshot20250225215948__73" displayName="snapshot20250225215948__73" ref="EE5:EE21" tableType="queryTable" totalsRowShown="0">
  <autoFilter ref="EE5:EE21" xr:uid="{8954022B-99B5-44BD-B29A-B0DAB4853186}"/>
  <tableColumns count="1">
    <tableColumn id="1" xr3:uid="{DF83C604-A5FE-404C-BEFD-2D093B05F36C}" uniqueName="1" name="e2lin2B" queryTableFieldId="1" dataDxfId="763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42D42E8-969C-45BD-A1CC-DBBBB918415F}" name="snapshot20250225215948__74" displayName="snapshot20250225215948__74" ref="B5:Q53" tableType="queryTable" totalsRowShown="0">
  <autoFilter ref="B5:Q53" xr:uid="{542D42E8-969C-45BD-A1CC-DBBBB918415F}"/>
  <tableColumns count="16">
    <tableColumn id="1" xr3:uid="{30DD9E67-1A1E-47B7-B1BC-7C1C104B4B26}" uniqueName="1" name="e3inW.1" queryTableFieldId="1" dataDxfId="762"/>
    <tableColumn id="2" xr3:uid="{269F15F2-2AC0-492C-970E-292A73B2A00D}" uniqueName="2" name="e3inW.2" queryTableFieldId="2" dataDxfId="761"/>
    <tableColumn id="3" xr3:uid="{8C21B447-DD17-451A-B9FC-1824BBD056E1}" uniqueName="3" name="e3inW.3" queryTableFieldId="3" dataDxfId="760"/>
    <tableColumn id="4" xr3:uid="{D7F49DB6-12DD-416E-960D-856D12073BC8}" uniqueName="4" name="e3inW.4" queryTableFieldId="4" dataDxfId="759"/>
    <tableColumn id="5" xr3:uid="{ADB94126-9C3F-45B3-8609-A4EB814BB52C}" uniqueName="5" name="e3inW.5" queryTableFieldId="5" dataDxfId="758"/>
    <tableColumn id="6" xr3:uid="{BB5088C1-8663-4FE9-A250-B565287B28FA}" uniqueName="6" name="e3inW.6" queryTableFieldId="6" dataDxfId="757"/>
    <tableColumn id="7" xr3:uid="{6F6D35E0-0593-426D-BE48-59BCB6677118}" uniqueName="7" name="e3inW.7" queryTableFieldId="7" dataDxfId="756"/>
    <tableColumn id="8" xr3:uid="{701DA8FB-FB9A-45B5-AED1-3F9323C97EC2}" uniqueName="8" name="e3inW.8" queryTableFieldId="8" dataDxfId="755"/>
    <tableColumn id="9" xr3:uid="{2324764A-0572-4F34-B099-BFCF5F843D28}" uniqueName="9" name="e3inW.9" queryTableFieldId="9" dataDxfId="754"/>
    <tableColumn id="10" xr3:uid="{91369838-1CAC-45AA-8D5D-966EEBA3E8BC}" uniqueName="10" name="e3inW.10" queryTableFieldId="10" dataDxfId="753"/>
    <tableColumn id="11" xr3:uid="{84AC15EA-8D8E-483F-B43D-481B648DA0E9}" uniqueName="11" name="e3inW.11" queryTableFieldId="11" dataDxfId="752"/>
    <tableColumn id="12" xr3:uid="{3F73F3DB-DD7F-4A05-A6AB-417361E4AA0B}" uniqueName="12" name="e3inW.12" queryTableFieldId="12" dataDxfId="751"/>
    <tableColumn id="13" xr3:uid="{84D33CC6-26C7-4404-92E7-3471719A9F18}" uniqueName="13" name="e3inW.13" queryTableFieldId="13" dataDxfId="750"/>
    <tableColumn id="14" xr3:uid="{9855DECA-D55E-4A6B-BE46-8DC900CA2F83}" uniqueName="14" name="e3inW.14" queryTableFieldId="14" dataDxfId="749"/>
    <tableColumn id="15" xr3:uid="{B1FCFF2E-00D4-4E54-981E-025FE0A3F88E}" uniqueName="15" name="e3inW.15" queryTableFieldId="15" dataDxfId="748"/>
    <tableColumn id="16" xr3:uid="{9E77C3FF-7425-40E8-855B-4073FE03E72C}" uniqueName="16" name="e3inW.16" queryTableFieldId="16" dataDxfId="747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AEF354D-5850-4DED-A7E1-F87C5ADC619D}" name="snapshot20250225215948__75" displayName="snapshot20250225215948__75" ref="R5:R53" tableType="queryTable" totalsRowShown="0">
  <autoFilter ref="R5:R53" xr:uid="{6AEF354D-5850-4DED-A7E1-F87C5ADC619D}"/>
  <tableColumns count="1">
    <tableColumn id="1" xr3:uid="{73A1125B-F503-42AA-B5DF-31DDA5C1B95C}" uniqueName="1" name="e3inB" queryTableFieldId="1" dataDxfId="746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E8D7F63-47D9-4F62-87A3-B03866EDDBB9}" name="snapshot20250225215948__76" displayName="snapshot20250225215948__76" ref="AB5:AQ21" tableType="queryTable" totalsRowShown="0">
  <autoFilter ref="AB5:AQ21" xr:uid="{1E8D7F63-47D9-4F62-87A3-B03866EDDBB9}"/>
  <tableColumns count="16">
    <tableColumn id="1" xr3:uid="{86915374-0719-4694-A586-C24793C63F60}" uniqueName="1" name="e3outW.1" queryTableFieldId="1" dataDxfId="745"/>
    <tableColumn id="2" xr3:uid="{4AD82BFA-B333-4BA5-9F60-E8BE32A1534D}" uniqueName="2" name="e3outW.2" queryTableFieldId="2" dataDxfId="744"/>
    <tableColumn id="3" xr3:uid="{89BA1E99-38E6-4FA9-96D1-54011FCF15EF}" uniqueName="3" name="e3outW.3" queryTableFieldId="3" dataDxfId="743"/>
    <tableColumn id="4" xr3:uid="{1FB78D6B-DE49-4745-8E54-A88D41016EB4}" uniqueName="4" name="e3outW.4" queryTableFieldId="4" dataDxfId="742"/>
    <tableColumn id="5" xr3:uid="{AB084D19-D328-46AC-A274-4620B97E17C4}" uniqueName="5" name="e3outW.5" queryTableFieldId="5" dataDxfId="741"/>
    <tableColumn id="6" xr3:uid="{E81331E8-30B8-4EB6-88F1-FF8A02CABBF9}" uniqueName="6" name="e3outW.6" queryTableFieldId="6" dataDxfId="740"/>
    <tableColumn id="7" xr3:uid="{CC8D6C26-71FF-43F1-9F96-84E742F65636}" uniqueName="7" name="e3outW.7" queryTableFieldId="7" dataDxfId="739"/>
    <tableColumn id="8" xr3:uid="{2817AA39-5D21-46EC-A7A6-F6B9B05AC10A}" uniqueName="8" name="e3outW.8" queryTableFieldId="8" dataDxfId="738"/>
    <tableColumn id="9" xr3:uid="{037723E2-81E7-4F2F-83E4-BE87E4231E89}" uniqueName="9" name="e3outW.9" queryTableFieldId="9" dataDxfId="737"/>
    <tableColumn id="10" xr3:uid="{8B46398F-E239-418E-8818-E9B11D493DCB}" uniqueName="10" name="e3outW.10" queryTableFieldId="10" dataDxfId="736"/>
    <tableColumn id="11" xr3:uid="{21D9A649-F433-43B7-8FD2-3A1E36C0215F}" uniqueName="11" name="e3outW.11" queryTableFieldId="11" dataDxfId="735"/>
    <tableColumn id="12" xr3:uid="{64B72B05-8240-47C9-A17F-5E9547317646}" uniqueName="12" name="e3outW.12" queryTableFieldId="12" dataDxfId="734"/>
    <tableColumn id="13" xr3:uid="{AD6B4C74-177F-4315-ACFF-68BF2E77AF5B}" uniqueName="13" name="e3outW.13" queryTableFieldId="13" dataDxfId="733"/>
    <tableColumn id="14" xr3:uid="{DF1E9A21-9F17-4F12-B58A-FDCB9EB27609}" uniqueName="14" name="e3outW.14" queryTableFieldId="14" dataDxfId="732"/>
    <tableColumn id="15" xr3:uid="{13AC2CD8-A0A5-492D-B004-69CB77220EA7}" uniqueName="15" name="e3outW.15" queryTableFieldId="15" dataDxfId="731"/>
    <tableColumn id="16" xr3:uid="{F8F20EFC-5361-4076-BEDA-624434C11718}" uniqueName="16" name="e3outW.16" queryTableFieldId="16" dataDxfId="73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AFCE550-0277-46D6-BAB8-EA51A16EB9C7}" name="snapshot20250225215948__77" displayName="snapshot20250225215948__77" ref="AR5:AR21" tableType="queryTable" totalsRowShown="0">
  <autoFilter ref="AR5:AR21" xr:uid="{6AFCE550-0277-46D6-BAB8-EA51A16EB9C7}"/>
  <tableColumns count="1">
    <tableColumn id="1" xr3:uid="{81BADABB-A6FB-4C9F-AD3D-AE55E8E16030}" uniqueName="1" name="e3outB" queryTableFieldId="1" dataDxfId="72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B0343FB4-BFED-4334-A4FB-861CC97ED2D6}" name="snapshot20250225215948__78" displayName="snapshot20250225215948__78" ref="AV5:AV21" tableType="queryTable" totalsRowShown="0">
  <autoFilter ref="AV5:AV21" xr:uid="{B0343FB4-BFED-4334-A4FB-861CC97ED2D6}"/>
  <tableColumns count="1">
    <tableColumn id="1" xr3:uid="{463D3787-EDFD-4734-AA25-62D107077130}" uniqueName="1" name="e3n1W" queryTableFieldId="1" dataDxfId="728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11FAEB7-F3B7-4B68-A932-5C0884FED440}" name="snapshot20250225215948__79" displayName="snapshot20250225215948__79" ref="AW5:AW21" tableType="queryTable" totalsRowShown="0">
  <autoFilter ref="AW5:AW21" xr:uid="{711FAEB7-F3B7-4B68-A932-5C0884FED440}"/>
  <tableColumns count="1">
    <tableColumn id="1" xr3:uid="{10F24286-2D43-4085-A395-43D3194C86B9}" uniqueName="1" name="e3n1B" queryTableFieldId="1" dataDxfId="727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00C5BEF-04D9-447A-9AFF-88C4D793FDB8}" name="snapshot20250225215948__80" displayName="snapshot20250225215948__80" ref="AV26:AV42" tableType="queryTable" totalsRowShown="0">
  <autoFilter ref="AV26:AV42" xr:uid="{F00C5BEF-04D9-447A-9AFF-88C4D793FDB8}"/>
  <tableColumns count="1">
    <tableColumn id="1" xr3:uid="{0DC33658-DE37-4354-A8F9-524495B62B6E}" uniqueName="1" name="e3n2W" queryTableFieldId="1" dataDxfId="726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FAABD5E-8325-4136-BB16-FA532EE27899}" name="snapshot20250225215948__81" displayName="snapshot20250225215948__81" ref="AW26:AW42" tableType="queryTable" totalsRowShown="0">
  <autoFilter ref="AW26:AW42" xr:uid="{6FAABD5E-8325-4136-BB16-FA532EE27899}"/>
  <tableColumns count="1">
    <tableColumn id="1" xr3:uid="{6AD2DD79-FE47-4F66-BE67-641777BFA326}" uniqueName="1" name="e3n2B" queryTableFieldId="1" dataDxfId="725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FB8735C-0255-4D6E-ADC1-C04F5966123B}" name="snapshot20250225215948__82" displayName="snapshot20250225215948__82" ref="AZ5:BO69" tableType="queryTable" totalsRowShown="0">
  <autoFilter ref="AZ5:BO69" xr:uid="{DFB8735C-0255-4D6E-ADC1-C04F5966123B}"/>
  <tableColumns count="16">
    <tableColumn id="1" xr3:uid="{4D1DEE98-2BDA-4D06-A3E7-9B524428387B}" uniqueName="1" name="e3lin1W.1" queryTableFieldId="1" dataDxfId="724"/>
    <tableColumn id="2" xr3:uid="{4094BEB2-2388-41E2-A5E6-138DCCAB1061}" uniqueName="2" name="e3lin1W.2" queryTableFieldId="2" dataDxfId="723"/>
    <tableColumn id="3" xr3:uid="{9088C6FD-9A5D-4C79-97B6-BC3D28BFC057}" uniqueName="3" name="e3lin1W.3" queryTableFieldId="3" dataDxfId="722"/>
    <tableColumn id="4" xr3:uid="{8C855DB9-A0D6-46FD-9C8A-AC58EF00A9C2}" uniqueName="4" name="e3lin1W.4" queryTableFieldId="4" dataDxfId="721"/>
    <tableColumn id="5" xr3:uid="{21A79496-C26C-402F-A4A6-D872D9D3349C}" uniqueName="5" name="e3lin1W.5" queryTableFieldId="5" dataDxfId="720"/>
    <tableColumn id="6" xr3:uid="{F53C493F-7D2D-4A5F-8380-F5E4B1F74B20}" uniqueName="6" name="e3lin1W.6" queryTableFieldId="6" dataDxfId="719"/>
    <tableColumn id="7" xr3:uid="{F185D9C2-7D7C-46C9-A45F-096A1A1C9447}" uniqueName="7" name="e3lin1W.7" queryTableFieldId="7" dataDxfId="718"/>
    <tableColumn id="8" xr3:uid="{62F3E35B-7C34-4025-B4A5-06F7BE205CE1}" uniqueName="8" name="e3lin1W.8" queryTableFieldId="8" dataDxfId="717"/>
    <tableColumn id="9" xr3:uid="{A96246B0-3072-4CA1-8BC4-FDFC9F6D0707}" uniqueName="9" name="e3lin1W.9" queryTableFieldId="9" dataDxfId="716"/>
    <tableColumn id="10" xr3:uid="{19F290DC-1611-4988-B859-E71B9D963FFE}" uniqueName="10" name="e3lin1W.10" queryTableFieldId="10" dataDxfId="715"/>
    <tableColumn id="11" xr3:uid="{48289FC0-A713-4652-BCB4-7FD4B8ADB691}" uniqueName="11" name="e3lin1W.11" queryTableFieldId="11" dataDxfId="714"/>
    <tableColumn id="12" xr3:uid="{D936A1E7-50F9-4BBB-968D-86EC1AB674D2}" uniqueName="12" name="e3lin1W.12" queryTableFieldId="12" dataDxfId="713"/>
    <tableColumn id="13" xr3:uid="{C0ACC29C-D5BB-435D-9BB6-9247250B6DD8}" uniqueName="13" name="e3lin1W.13" queryTableFieldId="13" dataDxfId="712"/>
    <tableColumn id="14" xr3:uid="{2EB13EF2-5273-43DD-9D0F-C48237C1CB74}" uniqueName="14" name="e3lin1W.14" queryTableFieldId="14" dataDxfId="711"/>
    <tableColumn id="15" xr3:uid="{0AA24905-19F0-4BAE-9073-28168B69D489}" uniqueName="15" name="e3lin1W.15" queryTableFieldId="15" dataDxfId="710"/>
    <tableColumn id="16" xr3:uid="{1C112107-3C06-4234-808E-13DF4FAD757F}" uniqueName="16" name="e3lin1W.16" queryTableFieldId="16" dataDxfId="709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BADBC5D-55F4-4ACA-AC2C-AC55F20B06B7}" name="snapshot20250225215948__83" displayName="snapshot20250225215948__83" ref="BP5:BP69" tableType="queryTable" totalsRowShown="0">
  <autoFilter ref="BP5:BP69" xr:uid="{EBADBC5D-55F4-4ACA-AC2C-AC55F20B06B7}"/>
  <tableColumns count="1">
    <tableColumn id="1" xr3:uid="{173FEFF9-557B-483F-9923-E240095AC3F5}" uniqueName="1" name="e3lin1B" queryTableFieldId="1" dataDxfId="708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52558C2-E8A0-41CD-BA38-034BEA82D420}" name="snapshot20250225215948__84" displayName="snapshot20250225215948__84" ref="BS5:ED21" tableType="queryTable" totalsRowShown="0">
  <autoFilter ref="BS5:ED21" xr:uid="{352558C2-E8A0-41CD-BA38-034BEA82D420}"/>
  <tableColumns count="64">
    <tableColumn id="1" xr3:uid="{8D000788-6FF2-4036-AC82-766D8BEBD79F}" uniqueName="1" name="e3lin2W.1" queryTableFieldId="1" dataDxfId="707"/>
    <tableColumn id="2" xr3:uid="{E84D84F7-D30C-44D3-8458-8B73520BB3F2}" uniqueName="2" name="e3lin2W.2" queryTableFieldId="2" dataDxfId="706"/>
    <tableColumn id="3" xr3:uid="{C330ED37-8A92-498A-A88D-80E1D9D2F2E2}" uniqueName="3" name="e3lin2W.3" queryTableFieldId="3" dataDxfId="705"/>
    <tableColumn id="4" xr3:uid="{384D2B31-97DD-4563-8A8D-221E456D11E9}" uniqueName="4" name="e3lin2W.4" queryTableFieldId="4" dataDxfId="704"/>
    <tableColumn id="5" xr3:uid="{57E18F30-8971-430E-B2CE-19341D176B1C}" uniqueName="5" name="e3lin2W.5" queryTableFieldId="5" dataDxfId="703"/>
    <tableColumn id="6" xr3:uid="{719CBC39-F70D-4C97-BE17-F99CCFF69E51}" uniqueName="6" name="e3lin2W.6" queryTableFieldId="6" dataDxfId="702"/>
    <tableColumn id="7" xr3:uid="{FF3B5B65-A584-4A4A-BEAD-92CCB594E601}" uniqueName="7" name="e3lin2W.7" queryTableFieldId="7" dataDxfId="701"/>
    <tableColumn id="8" xr3:uid="{98098D8D-65B0-44D4-97CF-D3976E45921B}" uniqueName="8" name="e3lin2W.8" queryTableFieldId="8" dataDxfId="700"/>
    <tableColumn id="9" xr3:uid="{A12762D6-9DF2-42B5-833C-FD68FA8CB93A}" uniqueName="9" name="e3lin2W.9" queryTableFieldId="9" dataDxfId="699"/>
    <tableColumn id="10" xr3:uid="{CE7E65B0-8A01-4FC3-AF3E-155210263574}" uniqueName="10" name="e3lin2W.10" queryTableFieldId="10" dataDxfId="698"/>
    <tableColumn id="11" xr3:uid="{68DEEB60-551E-44BB-B336-70FE7A33078B}" uniqueName="11" name="e3lin2W.11" queryTableFieldId="11" dataDxfId="697"/>
    <tableColumn id="12" xr3:uid="{E4322B43-A189-40C7-AADA-FBECE0DC9F2C}" uniqueName="12" name="e3lin2W.12" queryTableFieldId="12" dataDxfId="696"/>
    <tableColumn id="13" xr3:uid="{DB8D19EC-A528-47F2-9085-DC1813410375}" uniqueName="13" name="e3lin2W.13" queryTableFieldId="13" dataDxfId="695"/>
    <tableColumn id="14" xr3:uid="{3045C668-8D10-4DA4-8150-257884CA1162}" uniqueName="14" name="e3lin2W.14" queryTableFieldId="14" dataDxfId="694"/>
    <tableColumn id="15" xr3:uid="{E22E6366-DCC2-488B-9745-990A489B3D6C}" uniqueName="15" name="e3lin2W.15" queryTableFieldId="15" dataDxfId="693"/>
    <tableColumn id="16" xr3:uid="{1C673BAE-E097-4049-AF2E-472540581C9C}" uniqueName="16" name="e3lin2W.16" queryTableFieldId="16" dataDxfId="692"/>
    <tableColumn id="17" xr3:uid="{C17865E3-B323-442B-8D7B-FFD164D1B310}" uniqueName="17" name="e3lin2W.17" queryTableFieldId="17" dataDxfId="691"/>
    <tableColumn id="18" xr3:uid="{96CD0F42-3202-40AC-A195-1BA1B4CFDC76}" uniqueName="18" name="e3lin2W.18" queryTableFieldId="18" dataDxfId="690"/>
    <tableColumn id="19" xr3:uid="{8520F8D3-DA5F-4A2E-B574-4E0A879DD41A}" uniqueName="19" name="e3lin2W.19" queryTableFieldId="19" dataDxfId="689"/>
    <tableColumn id="20" xr3:uid="{EE88B230-E004-4AE3-B38E-4B0799F31C64}" uniqueName="20" name="e3lin2W.20" queryTableFieldId="20" dataDxfId="688"/>
    <tableColumn id="21" xr3:uid="{5EA2DCB8-3EAA-4BF3-9578-C2E9AB5EE6B6}" uniqueName="21" name="e3lin2W.21" queryTableFieldId="21" dataDxfId="687"/>
    <tableColumn id="22" xr3:uid="{806BE822-B72C-412C-95AE-1A52FF66CD2E}" uniqueName="22" name="e3lin2W.22" queryTableFieldId="22" dataDxfId="686"/>
    <tableColumn id="23" xr3:uid="{38700CF4-221E-4F56-8632-F507F2D63EF0}" uniqueName="23" name="e3lin2W.23" queryTableFieldId="23" dataDxfId="685"/>
    <tableColumn id="24" xr3:uid="{ADC39020-A283-4A44-A695-532419EC5D79}" uniqueName="24" name="e3lin2W.24" queryTableFieldId="24" dataDxfId="684"/>
    <tableColumn id="25" xr3:uid="{E4855913-A2D0-4F03-839A-1CBCB242250A}" uniqueName="25" name="e3lin2W.25" queryTableFieldId="25" dataDxfId="683"/>
    <tableColumn id="26" xr3:uid="{B7D71C8D-6984-4AE6-A3C6-69B095B77C0A}" uniqueName="26" name="e3lin2W.26" queryTableFieldId="26" dataDxfId="682"/>
    <tableColumn id="27" xr3:uid="{37603CA4-F58C-40CA-B168-56BF80B78C26}" uniqueName="27" name="e3lin2W.27" queryTableFieldId="27" dataDxfId="681"/>
    <tableColumn id="28" xr3:uid="{B88F49DE-EC57-4D72-A33F-3FEAC9838ED5}" uniqueName="28" name="e3lin2W.28" queryTableFieldId="28" dataDxfId="680"/>
    <tableColumn id="29" xr3:uid="{D49B5F8E-3B2A-41F1-9E48-51A45C7D62B2}" uniqueName="29" name="e3lin2W.29" queryTableFieldId="29" dataDxfId="679"/>
    <tableColumn id="30" xr3:uid="{98BA1C9F-DB0D-4DAD-B1FD-E6BEE194B85B}" uniqueName="30" name="e3lin2W.30" queryTableFieldId="30" dataDxfId="678"/>
    <tableColumn id="31" xr3:uid="{9939BC54-EFA1-461F-AB38-38FB1818DFFF}" uniqueName="31" name="e3lin2W.31" queryTableFieldId="31" dataDxfId="677"/>
    <tableColumn id="32" xr3:uid="{D1AFA324-57AC-43A6-99DC-0DDC5ED1F213}" uniqueName="32" name="e3lin2W.32" queryTableFieldId="32" dataDxfId="676"/>
    <tableColumn id="33" xr3:uid="{9F89378A-E397-41C5-AA2E-C8B79D8D5DCB}" uniqueName="33" name="e3lin2W.33" queryTableFieldId="33" dataDxfId="675"/>
    <tableColumn id="34" xr3:uid="{67AF6A6A-0F53-46B0-B152-0F0079C0C99C}" uniqueName="34" name="e3lin2W.34" queryTableFieldId="34" dataDxfId="674"/>
    <tableColumn id="35" xr3:uid="{0ACC62C6-AD61-453E-BD69-F879C86AE98B}" uniqueName="35" name="e3lin2W.35" queryTableFieldId="35" dataDxfId="673"/>
    <tableColumn id="36" xr3:uid="{5D916561-07A4-4A07-9CC8-3C08AB05E10D}" uniqueName="36" name="e3lin2W.36" queryTableFieldId="36" dataDxfId="672"/>
    <tableColumn id="37" xr3:uid="{500EF3FA-4DF5-4A12-983A-C0F6BBD2F0D4}" uniqueName="37" name="e3lin2W.37" queryTableFieldId="37" dataDxfId="671"/>
    <tableColumn id="38" xr3:uid="{79E85709-7BE2-44D6-8024-C8E6F19E48F2}" uniqueName="38" name="e3lin2W.38" queryTableFieldId="38" dataDxfId="670"/>
    <tableColumn id="39" xr3:uid="{74B91C6B-1065-4AFF-AFDD-D1FA653768C0}" uniqueName="39" name="e3lin2W.39" queryTableFieldId="39" dataDxfId="669"/>
    <tableColumn id="40" xr3:uid="{A86CA856-9731-429D-A8BC-A7316838DA79}" uniqueName="40" name="e3lin2W.40" queryTableFieldId="40" dataDxfId="668"/>
    <tableColumn id="41" xr3:uid="{FDA87FDB-4B4C-4A75-B05C-56D27ACBE69F}" uniqueName="41" name="e3lin2W.41" queryTableFieldId="41" dataDxfId="667"/>
    <tableColumn id="42" xr3:uid="{72563960-9670-4DC0-AFE8-B06026D39AEE}" uniqueName="42" name="e3lin2W.42" queryTableFieldId="42" dataDxfId="666"/>
    <tableColumn id="43" xr3:uid="{FAF28296-BD8C-412D-A1CC-F664B72F14C3}" uniqueName="43" name="e3lin2W.43" queryTableFieldId="43" dataDxfId="665"/>
    <tableColumn id="44" xr3:uid="{FB8268A7-4F77-41AD-945F-A04F76B92264}" uniqueName="44" name="e3lin2W.44" queryTableFieldId="44" dataDxfId="664"/>
    <tableColumn id="45" xr3:uid="{1ACD0E4D-07CC-4D2A-B6D7-6D5368D4FD3D}" uniqueName="45" name="e3lin2W.45" queryTableFieldId="45" dataDxfId="663"/>
    <tableColumn id="46" xr3:uid="{4D5492B9-3A4E-4CDC-A2D5-C607001FCBDF}" uniqueName="46" name="e3lin2W.46" queryTableFieldId="46" dataDxfId="662"/>
    <tableColumn id="47" xr3:uid="{C1AB37E3-B2BB-4C22-A0E6-81F3077B905F}" uniqueName="47" name="e3lin2W.47" queryTableFieldId="47" dataDxfId="661"/>
    <tableColumn id="48" xr3:uid="{3ECAF0BA-9CC9-409A-B207-5CBACB7D8A33}" uniqueName="48" name="e3lin2W.48" queryTableFieldId="48" dataDxfId="660"/>
    <tableColumn id="49" xr3:uid="{D02B9D32-7787-4AB1-8599-8AA50EA16D0B}" uniqueName="49" name="e3lin2W.49" queryTableFieldId="49" dataDxfId="659"/>
    <tableColumn id="50" xr3:uid="{31C788FD-7589-4CD2-8C5A-66EA918C0C96}" uniqueName="50" name="e3lin2W.50" queryTableFieldId="50" dataDxfId="658"/>
    <tableColumn id="51" xr3:uid="{333606A0-253A-4BAD-B7A6-E4A940197A50}" uniqueName="51" name="e3lin2W.51" queryTableFieldId="51" dataDxfId="657"/>
    <tableColumn id="52" xr3:uid="{782031FA-7D0E-4E8E-89BF-60FBE1F3C0C3}" uniqueName="52" name="e3lin2W.52" queryTableFieldId="52" dataDxfId="656"/>
    <tableColumn id="53" xr3:uid="{F745F809-9BBD-409B-A270-6B40E1100710}" uniqueName="53" name="e3lin2W.53" queryTableFieldId="53" dataDxfId="655"/>
    <tableColumn id="54" xr3:uid="{C2357042-99BE-470C-8956-1C8EBF42E78E}" uniqueName="54" name="e3lin2W.54" queryTableFieldId="54" dataDxfId="654"/>
    <tableColumn id="55" xr3:uid="{D99E7C49-DF47-4177-861B-7AE525A56711}" uniqueName="55" name="e3lin2W.55" queryTableFieldId="55" dataDxfId="653"/>
    <tableColumn id="56" xr3:uid="{B051F83B-844F-43A3-A05A-59A2C8587CAC}" uniqueName="56" name="e3lin2W.56" queryTableFieldId="56" dataDxfId="652"/>
    <tableColumn id="57" xr3:uid="{2DE7998C-E8D0-4C04-8BA7-A1A36784F278}" uniqueName="57" name="e3lin2W.57" queryTableFieldId="57" dataDxfId="651"/>
    <tableColumn id="58" xr3:uid="{D07E2426-1579-41FF-8D12-128C1B5E5633}" uniqueName="58" name="e3lin2W.58" queryTableFieldId="58" dataDxfId="650"/>
    <tableColumn id="59" xr3:uid="{8CC004D9-BADC-4E19-9151-7BBC53EA8870}" uniqueName="59" name="e3lin2W.59" queryTableFieldId="59" dataDxfId="649"/>
    <tableColumn id="60" xr3:uid="{0E075B67-F322-4645-9F65-32622F7B87C3}" uniqueName="60" name="e3lin2W.60" queryTableFieldId="60" dataDxfId="648"/>
    <tableColumn id="61" xr3:uid="{63746A65-3938-4BC1-9E4A-4C20B473DE8C}" uniqueName="61" name="e3lin2W.61" queryTableFieldId="61" dataDxfId="647"/>
    <tableColumn id="62" xr3:uid="{453E0659-C4CB-44F5-B892-23BFCEB4EDA2}" uniqueName="62" name="e3lin2W.62" queryTableFieldId="62" dataDxfId="646"/>
    <tableColumn id="63" xr3:uid="{87DFC59D-3C51-463B-9E8B-ABEBDB5F591D}" uniqueName="63" name="e3lin2W.63" queryTableFieldId="63" dataDxfId="645"/>
    <tableColumn id="64" xr3:uid="{82D49510-1021-400F-93DF-0DF45C875A30}" uniqueName="64" name="e3lin2W.64" queryTableFieldId="64" dataDxfId="644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77FAC6C-FC5E-4C71-9942-9AB244DBB91C}" name="snapshot20250225215948__85" displayName="snapshot20250225215948__85" ref="EE5:EE21" tableType="queryTable" totalsRowShown="0">
  <autoFilter ref="EE5:EE21" xr:uid="{377FAC6C-FC5E-4C71-9942-9AB244DBB91C}"/>
  <tableColumns count="1">
    <tableColumn id="1" xr3:uid="{9C406010-5C2D-4661-A37A-2C6FDAABD600}" uniqueName="1" name="e3lin2B" queryTableFieldId="1" dataDxfId="643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0F95EC2-C35E-450D-9CB2-EE078D330916}" name="snapshot20250225215948__86" displayName="snapshot20250225215948__86" ref="B5:Q53" tableType="queryTable" totalsRowShown="0">
  <autoFilter ref="B5:Q53" xr:uid="{D0F95EC2-C35E-450D-9CB2-EE078D330916}"/>
  <tableColumns count="16">
    <tableColumn id="1" xr3:uid="{F8FAC90D-FB63-43E9-83C5-91F028B91384}" uniqueName="1" name="d0saiW.1" queryTableFieldId="1" dataDxfId="642"/>
    <tableColumn id="2" xr3:uid="{8A259E53-721C-403B-AD9B-EA036F2E82E5}" uniqueName="2" name="d0saiW.2" queryTableFieldId="2" dataDxfId="641"/>
    <tableColumn id="3" xr3:uid="{73C10D39-AD66-4730-B55B-F847B2A23D48}" uniqueName="3" name="d0saiW.3" queryTableFieldId="3" dataDxfId="640"/>
    <tableColumn id="4" xr3:uid="{C1D0FF6F-E124-4F30-BE79-F938476C9889}" uniqueName="4" name="d0saiW.4" queryTableFieldId="4" dataDxfId="639"/>
    <tableColumn id="5" xr3:uid="{84BC675A-AE85-471C-82E8-2FE843AB21D5}" uniqueName="5" name="d0saiW.5" queryTableFieldId="5" dataDxfId="638"/>
    <tableColumn id="6" xr3:uid="{E8C29BBE-AA05-45AE-B970-6270F71990FC}" uniqueName="6" name="d0saiW.6" queryTableFieldId="6" dataDxfId="637"/>
    <tableColumn id="7" xr3:uid="{C6F7BE7D-4C27-4460-B454-30BFA179A19A}" uniqueName="7" name="d0saiW.7" queryTableFieldId="7" dataDxfId="636"/>
    <tableColumn id="8" xr3:uid="{1F5BA649-F825-4FE1-9BD1-F06EE9DB6293}" uniqueName="8" name="d0saiW.8" queryTableFieldId="8" dataDxfId="635"/>
    <tableColumn id="9" xr3:uid="{CD29CB6F-B84F-433F-83C3-304595654CE3}" uniqueName="9" name="d0saiW.9" queryTableFieldId="9" dataDxfId="634"/>
    <tableColumn id="10" xr3:uid="{A99AC982-2CDD-4F7D-A23B-0D019AA86D85}" uniqueName="10" name="d0saiW.10" queryTableFieldId="10" dataDxfId="633"/>
    <tableColumn id="11" xr3:uid="{7B45B240-92D1-4ADA-9886-D0BE4FADBE79}" uniqueName="11" name="d0saiW.11" queryTableFieldId="11" dataDxfId="632"/>
    <tableColumn id="12" xr3:uid="{58209682-374F-454F-AE9D-8A57DD2C150D}" uniqueName="12" name="d0saiW.12" queryTableFieldId="12" dataDxfId="631"/>
    <tableColumn id="13" xr3:uid="{EE779781-6DAC-4F2A-B9FA-5F307D9A2E38}" uniqueName="13" name="d0saiW.13" queryTableFieldId="13" dataDxfId="630"/>
    <tableColumn id="14" xr3:uid="{92771785-27EC-4D50-9645-F1A44CC1F218}" uniqueName="14" name="d0saiW.14" queryTableFieldId="14" dataDxfId="629"/>
    <tableColumn id="15" xr3:uid="{7DDC7E65-34A5-4ACE-837C-0B2B017761BF}" uniqueName="15" name="d0saiW.15" queryTableFieldId="15" dataDxfId="628"/>
    <tableColumn id="16" xr3:uid="{AE1B4B26-B868-48CA-B542-A29E56441E7D}" uniqueName="16" name="d0saiW.16" queryTableFieldId="16" dataDxfId="627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908A1AA-5AF2-476C-B122-CED9FE8D765A}" name="snapshot20250225215948__87" displayName="snapshot20250225215948__87" ref="R5:R53" tableType="queryTable" totalsRowShown="0">
  <autoFilter ref="R5:R53" xr:uid="{D908A1AA-5AF2-476C-B122-CED9FE8D765A}"/>
  <tableColumns count="1">
    <tableColumn id="1" xr3:uid="{78954C30-8F06-48F1-AFAF-891B4671424B}" uniqueName="1" name="d0saiB" queryTableFieldId="1" dataDxfId="626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D45828A-2031-4E54-BAF5-B56FE411FD35}" name="snapshot20250225215948__88" displayName="snapshot20250225215948__88" ref="Z5:AO21" tableType="queryTable" totalsRowShown="0">
  <autoFilter ref="Z5:AO21" xr:uid="{FD45828A-2031-4E54-BAF5-B56FE411FD35}"/>
  <tableColumns count="16">
    <tableColumn id="1" xr3:uid="{FCF9E812-EA69-4F81-A627-45602C00E6FC}" uniqueName="1" name="d0saoW.1" queryTableFieldId="1" dataDxfId="625"/>
    <tableColumn id="2" xr3:uid="{4544A510-3857-4208-9617-99275C105A41}" uniqueName="2" name="d0saoW.2" queryTableFieldId="2" dataDxfId="624"/>
    <tableColumn id="3" xr3:uid="{068FB7EF-41E2-4AEE-BD0A-937EA44D1ADE}" uniqueName="3" name="d0saoW.3" queryTableFieldId="3" dataDxfId="623"/>
    <tableColumn id="4" xr3:uid="{E81C2293-98E6-47F7-91FC-2A84292F288A}" uniqueName="4" name="d0saoW.4" queryTableFieldId="4" dataDxfId="622"/>
    <tableColumn id="5" xr3:uid="{27392246-0BA7-4335-A3EC-A30761AFF81D}" uniqueName="5" name="d0saoW.5" queryTableFieldId="5" dataDxfId="621"/>
    <tableColumn id="6" xr3:uid="{60942AE0-E39C-4A17-B4E2-954E005A4F84}" uniqueName="6" name="d0saoW.6" queryTableFieldId="6" dataDxfId="620"/>
    <tableColumn id="7" xr3:uid="{FD2BD758-C696-4D59-A782-393AF406C13D}" uniqueName="7" name="d0saoW.7" queryTableFieldId="7" dataDxfId="619"/>
    <tableColumn id="8" xr3:uid="{6D7BA5E6-540D-4B19-887D-884DA3EF6DCE}" uniqueName="8" name="d0saoW.8" queryTableFieldId="8" dataDxfId="618"/>
    <tableColumn id="9" xr3:uid="{D37E07FD-ED3B-45E4-A1C6-7588EAD27189}" uniqueName="9" name="d0saoW.9" queryTableFieldId="9" dataDxfId="617"/>
    <tableColumn id="10" xr3:uid="{9556C37E-5DFC-4306-A36F-6D5759B9D3CB}" uniqueName="10" name="d0saoW.10" queryTableFieldId="10" dataDxfId="616"/>
    <tableColumn id="11" xr3:uid="{32042ED5-E932-4F8B-A535-A0E61639898C}" uniqueName="11" name="d0saoW.11" queryTableFieldId="11" dataDxfId="615"/>
    <tableColumn id="12" xr3:uid="{B635E11B-1868-4BF2-A7E0-BC66A26450CB}" uniqueName="12" name="d0saoW.12" queryTableFieldId="12" dataDxfId="614"/>
    <tableColumn id="13" xr3:uid="{0AB66F2A-89B8-4EAC-9D3D-C270A88663E4}" uniqueName="13" name="d0saoW.13" queryTableFieldId="13" dataDxfId="613"/>
    <tableColumn id="14" xr3:uid="{2BAC69BA-CAC6-49D7-8A87-2A6C93504E7B}" uniqueName="14" name="d0saoW.14" queryTableFieldId="14" dataDxfId="612"/>
    <tableColumn id="15" xr3:uid="{D42A141D-30A4-4BC6-B172-CADFBDF244AD}" uniqueName="15" name="d0saoW.15" queryTableFieldId="15" dataDxfId="611"/>
    <tableColumn id="16" xr3:uid="{E4B94C1F-BDFB-4E18-8829-C0799F5886EE}" uniqueName="16" name="d0saoW.16" queryTableFieldId="16" dataDxfId="610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677A5D8-52D7-43F3-A156-6C51178C0401}" name="snapshot20250225215948__89" displayName="snapshot20250225215948__89" ref="AP5:AP21" tableType="queryTable" totalsRowShown="0">
  <autoFilter ref="AP5:AP21" xr:uid="{E677A5D8-52D7-43F3-A156-6C51178C0401}"/>
  <tableColumns count="1">
    <tableColumn id="1" xr3:uid="{10EF9111-FAB8-4FB7-97B2-AB075A0CFA15}" uniqueName="1" name="d0saoB" queryTableFieldId="1" dataDxfId="609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DB3B562-4CF3-4368-A4B2-7B0BF15E75C5}" name="snapshot20250225215948__90" displayName="snapshot20250225215948__90" ref="AT5:BI53" tableType="queryTable" totalsRowShown="0">
  <autoFilter ref="AT5:BI53" xr:uid="{CDB3B562-4CF3-4368-A4B2-7B0BF15E75C5}"/>
  <tableColumns count="16">
    <tableColumn id="1" xr3:uid="{8FB4762A-D614-4F00-BFBE-1EAEF2E77322}" uniqueName="1" name="d0mhiW.1" queryTableFieldId="1" dataDxfId="608"/>
    <tableColumn id="2" xr3:uid="{A9564EB0-4126-47F5-BB8D-68186E69BE44}" uniqueName="2" name="d0mhiW.2" queryTableFieldId="2" dataDxfId="607"/>
    <tableColumn id="3" xr3:uid="{1D87195E-DFDE-4F8A-AF5D-C0ED065DB486}" uniqueName="3" name="d0mhiW.3" queryTableFieldId="3" dataDxfId="606"/>
    <tableColumn id="4" xr3:uid="{AFA71C45-6934-462E-B5EC-CDAAC97B2C1E}" uniqueName="4" name="d0mhiW.4" queryTableFieldId="4" dataDxfId="605"/>
    <tableColumn id="5" xr3:uid="{FA82E64D-BFBA-45A3-BA01-AE204CCEC5F4}" uniqueName="5" name="d0mhiW.5" queryTableFieldId="5" dataDxfId="604"/>
    <tableColumn id="6" xr3:uid="{AD5B1025-A466-4F27-B6B8-2305E400B607}" uniqueName="6" name="d0mhiW.6" queryTableFieldId="6" dataDxfId="603"/>
    <tableColumn id="7" xr3:uid="{6D62F311-D8CF-4CC4-A452-B4E592778C24}" uniqueName="7" name="d0mhiW.7" queryTableFieldId="7" dataDxfId="602"/>
    <tableColumn id="8" xr3:uid="{F39E9FFA-7892-4751-821C-20FE0FE53A94}" uniqueName="8" name="d0mhiW.8" queryTableFieldId="8" dataDxfId="601"/>
    <tableColumn id="9" xr3:uid="{A51F93E6-45E7-47D7-BE0E-5C4F52361474}" uniqueName="9" name="d0mhiW.9" queryTableFieldId="9" dataDxfId="600"/>
    <tableColumn id="10" xr3:uid="{08CC1E07-2549-4250-85BA-159124289666}" uniqueName="10" name="d0mhiW.10" queryTableFieldId="10" dataDxfId="599"/>
    <tableColumn id="11" xr3:uid="{F79BC9BA-DD12-4F7D-85FB-3CA1CACD1756}" uniqueName="11" name="d0mhiW.11" queryTableFieldId="11" dataDxfId="598"/>
    <tableColumn id="12" xr3:uid="{21A36BE9-C99A-45DC-AB81-832E5B9117C3}" uniqueName="12" name="d0mhiW.12" queryTableFieldId="12" dataDxfId="597"/>
    <tableColumn id="13" xr3:uid="{24010637-7909-4764-804D-0DFEF0D24A15}" uniqueName="13" name="d0mhiW.13" queryTableFieldId="13" dataDxfId="596"/>
    <tableColumn id="14" xr3:uid="{C362A169-EBB4-49A7-AF6E-29C74F5D3FC6}" uniqueName="14" name="d0mhiW.14" queryTableFieldId="14" dataDxfId="595"/>
    <tableColumn id="15" xr3:uid="{CC5A52AB-DCDF-462B-901A-C9300A337192}" uniqueName="15" name="d0mhiW.15" queryTableFieldId="15" dataDxfId="594"/>
    <tableColumn id="16" xr3:uid="{DAB6A13E-71A5-4DA4-A6A8-80FC20CE3567}" uniqueName="16" name="d0mhiW.16" queryTableFieldId="16" dataDxfId="593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C5D8A75-6996-4B75-B055-5A58D1220BF3}" name="snapshot20250225215948__91" displayName="snapshot20250225215948__91" ref="BJ5:BJ53" tableType="queryTable" totalsRowShown="0">
  <autoFilter ref="BJ5:BJ53" xr:uid="{9C5D8A75-6996-4B75-B055-5A58D1220BF3}"/>
  <tableColumns count="1">
    <tableColumn id="1" xr3:uid="{7BC6A5AC-6AD7-4267-BF5A-27ECB2486866}" uniqueName="1" name="d0mhiB" queryTableFieldId="1" dataDxfId="592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AFB49BBA-1242-48B0-8725-96D738179CB8}" name="snapshot20250225215948__92" displayName="snapshot20250225215948__92" ref="BU5:CJ21" tableType="queryTable" totalsRowShown="0">
  <autoFilter ref="BU5:CJ21" xr:uid="{AFB49BBA-1242-48B0-8725-96D738179CB8}"/>
  <tableColumns count="16">
    <tableColumn id="1" xr3:uid="{29315BE7-5F95-4B55-9185-05AF443149C7}" uniqueName="1" name="d0mhoW.1" queryTableFieldId="1" dataDxfId="591"/>
    <tableColumn id="2" xr3:uid="{09A5B592-359F-4F66-BE0D-AEE50E7F248A}" uniqueName="2" name="d0mhoW.2" queryTableFieldId="2" dataDxfId="590"/>
    <tableColumn id="3" xr3:uid="{587671C3-FF19-411C-9EB0-28507F342A31}" uniqueName="3" name="d0mhoW.3" queryTableFieldId="3" dataDxfId="589"/>
    <tableColumn id="4" xr3:uid="{F1D43179-B50C-44D8-AF97-FEB18D210FBB}" uniqueName="4" name="d0mhoW.4" queryTableFieldId="4" dataDxfId="588"/>
    <tableColumn id="5" xr3:uid="{E27EAC91-B03E-4F94-8A25-8D4CECEA6971}" uniqueName="5" name="d0mhoW.5" queryTableFieldId="5" dataDxfId="587"/>
    <tableColumn id="6" xr3:uid="{6C7E074D-EE65-4CF6-872B-8B3207AD3C03}" uniqueName="6" name="d0mhoW.6" queryTableFieldId="6" dataDxfId="586"/>
    <tableColumn id="7" xr3:uid="{3072124F-BCD5-4597-B0FF-4F3F6FC3D853}" uniqueName="7" name="d0mhoW.7" queryTableFieldId="7" dataDxfId="585"/>
    <tableColumn id="8" xr3:uid="{417399D8-4346-4E3D-A388-D006CEA8767F}" uniqueName="8" name="d0mhoW.8" queryTableFieldId="8" dataDxfId="584"/>
    <tableColumn id="9" xr3:uid="{D41721E9-7F4C-42CB-9196-D22540E4F6AC}" uniqueName="9" name="d0mhoW.9" queryTableFieldId="9" dataDxfId="583"/>
    <tableColumn id="10" xr3:uid="{3D25905C-23EB-4798-B654-E501BFB23F32}" uniqueName="10" name="d0mhoW.10" queryTableFieldId="10" dataDxfId="582"/>
    <tableColumn id="11" xr3:uid="{B84FF483-43AC-430E-8CC9-0A6AB4F15A11}" uniqueName="11" name="d0mhoW.11" queryTableFieldId="11" dataDxfId="581"/>
    <tableColumn id="12" xr3:uid="{7A3B61BF-0E1E-4077-8367-93C2D794F3A8}" uniqueName="12" name="d0mhoW.12" queryTableFieldId="12" dataDxfId="580"/>
    <tableColumn id="13" xr3:uid="{D052BA28-4A3D-4A1B-AAAB-82463B3A301E}" uniqueName="13" name="d0mhoW.13" queryTableFieldId="13" dataDxfId="579"/>
    <tableColumn id="14" xr3:uid="{AB2A1A23-9752-4AD0-8229-32FEFF65AB8A}" uniqueName="14" name="d0mhoW.14" queryTableFieldId="14" dataDxfId="578"/>
    <tableColumn id="15" xr3:uid="{02C3A861-AF1B-4071-8A2E-323C4F23E2FF}" uniqueName="15" name="d0mhoW.15" queryTableFieldId="15" dataDxfId="577"/>
    <tableColumn id="16" xr3:uid="{1159CB04-BACD-4003-B077-292E58ED93A4}" uniqueName="16" name="d0mhoW.16" queryTableFieldId="16" dataDxfId="576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636084F9-ACAF-4456-B3D1-F13A2FEA360C}" name="snapshot20250225215948__93" displayName="snapshot20250225215948__93" ref="CK5:CK21" tableType="queryTable" totalsRowShown="0">
  <autoFilter ref="CK5:CK21" xr:uid="{636084F9-ACAF-4456-B3D1-F13A2FEA360C}"/>
  <tableColumns count="1">
    <tableColumn id="1" xr3:uid="{72B4E250-FE49-4523-8760-604733EAF122}" uniqueName="1" name="d0mhoB" queryTableFieldId="1" dataDxfId="575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E916EAE-690E-4AD0-BE0A-D9F4EF4531F8}" name="snapshot20250225215948__94" displayName="snapshot20250225215948__94" ref="CO5:CO21" tableType="queryTable" totalsRowShown="0">
  <autoFilter ref="CO5:CO21" xr:uid="{3E916EAE-690E-4AD0-BE0A-D9F4EF4531F8}"/>
  <tableColumns count="1">
    <tableColumn id="1" xr3:uid="{10608501-2E04-4B1C-A28D-19EFD73DB20F}" uniqueName="1" name="d0n1W" queryTableFieldId="1" dataDxfId="574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3DDF443F-5AD2-492A-8905-CED4F5D21A34}" name="snapshot20250225215948__95" displayName="snapshot20250225215948__95" ref="CP5:CP21" tableType="queryTable" totalsRowShown="0">
  <autoFilter ref="CP5:CP21" xr:uid="{3DDF443F-5AD2-492A-8905-CED4F5D21A34}"/>
  <tableColumns count="1">
    <tableColumn id="1" xr3:uid="{B0AACBF0-6BB0-4009-A8FF-A1C366A51206}" uniqueName="1" name="d0n1B" queryTableFieldId="1" dataDxfId="573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D519D34-6F7E-4EAB-8E53-5060F9A8757B}" name="snapshot20250225215948__96" displayName="snapshot20250225215948__96" ref="CO26:CO42" tableType="queryTable" totalsRowShown="0">
  <autoFilter ref="CO26:CO42" xr:uid="{5D519D34-6F7E-4EAB-8E53-5060F9A8757B}"/>
  <tableColumns count="1">
    <tableColumn id="1" xr3:uid="{48944878-D3C6-4170-A12B-D45737E611FF}" uniqueName="1" name="d0n2W" queryTableFieldId="1" dataDxfId="572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E2E369E8-0192-4EB6-B608-13CE146595B4}" name="snapshot20250225215948__97" displayName="snapshot20250225215948__97" ref="CP26:CP42" tableType="queryTable" totalsRowShown="0">
  <autoFilter ref="CP26:CP42" xr:uid="{E2E369E8-0192-4EB6-B608-13CE146595B4}"/>
  <tableColumns count="1">
    <tableColumn id="1" xr3:uid="{C5136BAA-BA6F-43F6-ABB2-78228794956F}" uniqueName="1" name="d0n2B" queryTableFieldId="1" dataDxfId="571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2F00D7D4-7D31-46A2-BA92-FDDC9C7C1342}" name="snapshot20250225215948__98" displayName="snapshot20250225215948__98" ref="CO47:CO63" tableType="queryTable" totalsRowShown="0" dataDxfId="570">
  <autoFilter ref="CO47:CO63" xr:uid="{2F00D7D4-7D31-46A2-BA92-FDDC9C7C1342}"/>
  <tableColumns count="1">
    <tableColumn id="1" xr3:uid="{A80B4857-2FA5-44A9-A256-2E32F0F8B7D7}" uniqueName="1" name="d0n3W" queryTableFieldId="1" dataDxfId="569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ADD1A1B-BABD-4F1A-A1E2-C568A5B4A1F5}" name="snapshot20250225215948__99" displayName="snapshot20250225215948__99" ref="CP47:CP63" tableType="queryTable" totalsRowShown="0" dataDxfId="568">
  <autoFilter ref="CP47:CP63" xr:uid="{0ADD1A1B-BABD-4F1A-A1E2-C568A5B4A1F5}"/>
  <tableColumns count="1">
    <tableColumn id="1" xr3:uid="{D3C9FF2C-5C18-4B7A-B8F9-740A59D9BD8C}" uniqueName="1" name="d0n3B" queryTableFieldId="1" dataDxfId="567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E58B4B5-9807-421D-A3C6-B7CFDF9333BA}" name="snapshot20250225215948__100" displayName="snapshot20250225215948__100" ref="CS5:DH69" tableType="queryTable" totalsRowShown="0">
  <autoFilter ref="CS5:DH69" xr:uid="{EE58B4B5-9807-421D-A3C6-B7CFDF9333BA}"/>
  <tableColumns count="16">
    <tableColumn id="1" xr3:uid="{7013E64B-AA52-4D49-8A33-46CBA0EC0B09}" uniqueName="1" name="d0lin1W.1" queryTableFieldId="1" dataDxfId="566"/>
    <tableColumn id="2" xr3:uid="{19945621-DDCF-42C9-89CA-E5DD7DEF358C}" uniqueName="2" name="d0lin1W.2" queryTableFieldId="2" dataDxfId="565"/>
    <tableColumn id="3" xr3:uid="{1D3955D1-51F5-4417-A9A5-987514A0254B}" uniqueName="3" name="d0lin1W.3" queryTableFieldId="3" dataDxfId="564"/>
    <tableColumn id="4" xr3:uid="{E7A8D47A-FD25-417E-B9C4-12E6DFD9DA11}" uniqueName="4" name="d0lin1W.4" queryTableFieldId="4" dataDxfId="563"/>
    <tableColumn id="5" xr3:uid="{A07DF45B-6F01-42E8-96A2-5782BBDC5E06}" uniqueName="5" name="d0lin1W.5" queryTableFieldId="5" dataDxfId="562"/>
    <tableColumn id="6" xr3:uid="{435A8154-211D-44AD-9877-4DDE3FCDAE81}" uniqueName="6" name="d0lin1W.6" queryTableFieldId="6" dataDxfId="561"/>
    <tableColumn id="7" xr3:uid="{8F9A389F-28ED-4C1E-A909-028A14D118D8}" uniqueName="7" name="d0lin1W.7" queryTableFieldId="7" dataDxfId="560"/>
    <tableColumn id="8" xr3:uid="{0E001F9E-3D6F-4BE5-ADD4-3A6F64B9B198}" uniqueName="8" name="d0lin1W.8" queryTableFieldId="8" dataDxfId="559"/>
    <tableColumn id="9" xr3:uid="{C754F4BE-C951-44EC-B1D2-3B3B36A330E9}" uniqueName="9" name="d0lin1W.9" queryTableFieldId="9" dataDxfId="558"/>
    <tableColumn id="10" xr3:uid="{ACBBD04E-0A5A-4627-BCA5-F22ED069653B}" uniqueName="10" name="d0lin1W.10" queryTableFieldId="10" dataDxfId="557"/>
    <tableColumn id="11" xr3:uid="{DE3B9055-7145-4785-A808-D83524B478DB}" uniqueName="11" name="d0lin1W.11" queryTableFieldId="11" dataDxfId="556"/>
    <tableColumn id="12" xr3:uid="{11C42BD1-3F5F-4972-9AC2-5C49AA08257A}" uniqueName="12" name="d0lin1W.12" queryTableFieldId="12" dataDxfId="555"/>
    <tableColumn id="13" xr3:uid="{B81EE1A2-E606-416A-B36B-795D9D2E325D}" uniqueName="13" name="d0lin1W.13" queryTableFieldId="13" dataDxfId="554"/>
    <tableColumn id="14" xr3:uid="{E4176268-2D80-4508-9725-44473A023B9A}" uniqueName="14" name="d0lin1W.14" queryTableFieldId="14" dataDxfId="553"/>
    <tableColumn id="15" xr3:uid="{C52FEDCF-88CA-474C-8BA5-BFB3DB38B574}" uniqueName="15" name="d0lin1W.15" queryTableFieldId="15" dataDxfId="552"/>
    <tableColumn id="16" xr3:uid="{B9184981-0D3B-4FC6-9EAC-6117DE1840F3}" uniqueName="16" name="d0lin1W.16" queryTableFieldId="16" dataDxfId="551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A192C1F8-CF39-4EDC-ADFF-E3ED35AC14E1}" name="snapshot20250225215948__101" displayName="snapshot20250225215948__101" ref="DI5:DI69" tableType="queryTable" totalsRowShown="0">
  <autoFilter ref="DI5:DI69" xr:uid="{A192C1F8-CF39-4EDC-ADFF-E3ED35AC14E1}"/>
  <tableColumns count="1">
    <tableColumn id="1" xr3:uid="{FAC8A41A-1A6A-4373-9E6C-E6DAF25ABDC5}" uniqueName="1" name="d0lin1B" queryTableFieldId="1" dataDxfId="550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D3BCF676-501A-4806-B3E9-0F486ABC1293}" name="snapshot20250225215948__102" displayName="snapshot20250225215948__102" ref="DL5:FW21" tableType="queryTable" totalsRowShown="0">
  <autoFilter ref="DL5:FW21" xr:uid="{D3BCF676-501A-4806-B3E9-0F486ABC1293}"/>
  <tableColumns count="64">
    <tableColumn id="1" xr3:uid="{AD4A9E56-378D-4EEA-85D3-E6DC1124EA78}" uniqueName="1" name="d0lin2W.1" queryTableFieldId="1" dataDxfId="549"/>
    <tableColumn id="2" xr3:uid="{BCDAED83-496A-42E7-8160-CA3C8D2B5262}" uniqueName="2" name="d0lin2W.2" queryTableFieldId="2" dataDxfId="548"/>
    <tableColumn id="3" xr3:uid="{4468BB61-19DC-4061-BDFE-51847B284900}" uniqueName="3" name="d0lin2W.3" queryTableFieldId="3" dataDxfId="547"/>
    <tableColumn id="4" xr3:uid="{EC0C61AC-7E69-4DEA-A70A-E842777A40B5}" uniqueName="4" name="d0lin2W.4" queryTableFieldId="4" dataDxfId="546"/>
    <tableColumn id="5" xr3:uid="{97D821A2-B97F-4C67-9B6B-44E6ED66772B}" uniqueName="5" name="d0lin2W.5" queryTableFieldId="5" dataDxfId="545"/>
    <tableColumn id="6" xr3:uid="{AD256F8B-F761-4612-BA1F-0016FFCA0C56}" uniqueName="6" name="d0lin2W.6" queryTableFieldId="6" dataDxfId="544"/>
    <tableColumn id="7" xr3:uid="{DF215F54-3AA3-418C-BAC9-B858E68E0B08}" uniqueName="7" name="d0lin2W.7" queryTableFieldId="7" dataDxfId="543"/>
    <tableColumn id="8" xr3:uid="{AC506DC5-4FE9-47C3-B354-6CD819217041}" uniqueName="8" name="d0lin2W.8" queryTableFieldId="8" dataDxfId="542"/>
    <tableColumn id="9" xr3:uid="{93A7978E-06A6-4C1A-B882-67F6B8A20C67}" uniqueName="9" name="d0lin2W.9" queryTableFieldId="9" dataDxfId="541"/>
    <tableColumn id="10" xr3:uid="{220C714C-1651-4EE6-B0D6-BACDC04AFB88}" uniqueName="10" name="d0lin2W.10" queryTableFieldId="10" dataDxfId="540"/>
    <tableColumn id="11" xr3:uid="{F38B9A7A-9DC4-42F6-934F-F60F0C0097FE}" uniqueName="11" name="d0lin2W.11" queryTableFieldId="11" dataDxfId="539"/>
    <tableColumn id="12" xr3:uid="{9320372A-2EA4-441B-8069-A670DB7F7EC4}" uniqueName="12" name="d0lin2W.12" queryTableFieldId="12" dataDxfId="538"/>
    <tableColumn id="13" xr3:uid="{B778F574-852E-451C-B1A4-6F5A77032894}" uniqueName="13" name="d0lin2W.13" queryTableFieldId="13" dataDxfId="537"/>
    <tableColumn id="14" xr3:uid="{010A0C2E-EA7F-4895-880E-80CF8A80CA4E}" uniqueName="14" name="d0lin2W.14" queryTableFieldId="14" dataDxfId="536"/>
    <tableColumn id="15" xr3:uid="{AE59BDBE-D436-4E40-9606-F5EA5CC7B4FD}" uniqueName="15" name="d0lin2W.15" queryTableFieldId="15" dataDxfId="535"/>
    <tableColumn id="16" xr3:uid="{BE857E44-2315-4A89-9D25-21B00691FD68}" uniqueName="16" name="d0lin2W.16" queryTableFieldId="16" dataDxfId="534"/>
    <tableColumn id="17" xr3:uid="{3C38B01F-B87B-479B-9037-D5BCF6034B04}" uniqueName="17" name="d0lin2W.17" queryTableFieldId="17" dataDxfId="533"/>
    <tableColumn id="18" xr3:uid="{DAF13E6F-341B-4A8C-ABBF-48BE77603A19}" uniqueName="18" name="d0lin2W.18" queryTableFieldId="18" dataDxfId="532"/>
    <tableColumn id="19" xr3:uid="{8CDFEF17-3D50-408C-87D7-4D4366015504}" uniqueName="19" name="d0lin2W.19" queryTableFieldId="19" dataDxfId="531"/>
    <tableColumn id="20" xr3:uid="{0370C8EF-D892-49FB-A59D-39649AAA63E5}" uniqueName="20" name="d0lin2W.20" queryTableFieldId="20" dataDxfId="530"/>
    <tableColumn id="21" xr3:uid="{51114233-D692-4EC7-8764-A58D06787454}" uniqueName="21" name="d0lin2W.21" queryTableFieldId="21" dataDxfId="529"/>
    <tableColumn id="22" xr3:uid="{73F0B19C-A2DF-4B1E-B3BD-EC056FDC1939}" uniqueName="22" name="d0lin2W.22" queryTableFieldId="22" dataDxfId="528"/>
    <tableColumn id="23" xr3:uid="{8DC6D6D9-41A1-4F44-8AB3-84AB1999C019}" uniqueName="23" name="d0lin2W.23" queryTableFieldId="23" dataDxfId="527"/>
    <tableColumn id="24" xr3:uid="{7EF87B51-0A1B-474C-A1DF-DB3E0A367369}" uniqueName="24" name="d0lin2W.24" queryTableFieldId="24" dataDxfId="526"/>
    <tableColumn id="25" xr3:uid="{28072705-5B0B-4720-BE1C-758F42DC09A5}" uniqueName="25" name="d0lin2W.25" queryTableFieldId="25" dataDxfId="525"/>
    <tableColumn id="26" xr3:uid="{14255D6D-BF24-4891-BABE-6B1627605ACE}" uniqueName="26" name="d0lin2W.26" queryTableFieldId="26" dataDxfId="524"/>
    <tableColumn id="27" xr3:uid="{F9EC5792-2AD2-46C7-9106-7D4DF54F3ADF}" uniqueName="27" name="d0lin2W.27" queryTableFieldId="27" dataDxfId="523"/>
    <tableColumn id="28" xr3:uid="{E7EED541-1060-41EF-B95A-9F2AEECD08C6}" uniqueName="28" name="d0lin2W.28" queryTableFieldId="28" dataDxfId="522"/>
    <tableColumn id="29" xr3:uid="{A0B9555C-FB9A-4491-A819-CEE7B3681B39}" uniqueName="29" name="d0lin2W.29" queryTableFieldId="29" dataDxfId="521"/>
    <tableColumn id="30" xr3:uid="{B4CA7155-8630-4E4F-9149-E9DDFC9B3836}" uniqueName="30" name="d0lin2W.30" queryTableFieldId="30" dataDxfId="520"/>
    <tableColumn id="31" xr3:uid="{02EFA292-496D-49D0-ADDB-AFAEE5C1CF9B}" uniqueName="31" name="d0lin2W.31" queryTableFieldId="31" dataDxfId="519"/>
    <tableColumn id="32" xr3:uid="{80D973C1-FC88-452A-B60E-FB35FC53A306}" uniqueName="32" name="d0lin2W.32" queryTableFieldId="32" dataDxfId="518"/>
    <tableColumn id="33" xr3:uid="{0514EA7B-6D85-4ACA-BCDE-97972AEC6087}" uniqueName="33" name="d0lin2W.33" queryTableFieldId="33" dataDxfId="517"/>
    <tableColumn id="34" xr3:uid="{72E8635A-DBAF-42F5-AA36-AD1E9B4C0771}" uniqueName="34" name="d0lin2W.34" queryTableFieldId="34" dataDxfId="516"/>
    <tableColumn id="35" xr3:uid="{90C1FC71-6992-4F72-B671-67180C40BCFC}" uniqueName="35" name="d0lin2W.35" queryTableFieldId="35" dataDxfId="515"/>
    <tableColumn id="36" xr3:uid="{0A5DD4A7-E334-4895-86EC-4E6776E8246D}" uniqueName="36" name="d0lin2W.36" queryTableFieldId="36" dataDxfId="514"/>
    <tableColumn id="37" xr3:uid="{03FE8D56-0777-4949-A93A-BD7BB4EF982B}" uniqueName="37" name="d0lin2W.37" queryTableFieldId="37" dataDxfId="513"/>
    <tableColumn id="38" xr3:uid="{AD9FBA42-B3B0-44D9-B735-D5D6D5DF3CE0}" uniqueName="38" name="d0lin2W.38" queryTableFieldId="38" dataDxfId="512"/>
    <tableColumn id="39" xr3:uid="{D9C7665B-BF9E-42F5-885A-894E82E90132}" uniqueName="39" name="d0lin2W.39" queryTableFieldId="39" dataDxfId="511"/>
    <tableColumn id="40" xr3:uid="{10A35A5A-F9AA-4F66-9C98-C68751570869}" uniqueName="40" name="d0lin2W.40" queryTableFieldId="40" dataDxfId="510"/>
    <tableColumn id="41" xr3:uid="{80B5FF17-3B21-4312-B184-8137CF01D50A}" uniqueName="41" name="d0lin2W.41" queryTableFieldId="41" dataDxfId="509"/>
    <tableColumn id="42" xr3:uid="{E87BC665-8550-411C-9E06-0498C13BDBF1}" uniqueName="42" name="d0lin2W.42" queryTableFieldId="42" dataDxfId="508"/>
    <tableColumn id="43" xr3:uid="{E6D2BCEE-F8B3-4644-8738-1E823BF1F958}" uniqueName="43" name="d0lin2W.43" queryTableFieldId="43" dataDxfId="507"/>
    <tableColumn id="44" xr3:uid="{757B1A9F-29B2-458A-A38A-B718661B5B76}" uniqueName="44" name="d0lin2W.44" queryTableFieldId="44" dataDxfId="506"/>
    <tableColumn id="45" xr3:uid="{57C18864-1D08-49B7-8910-165EF8AAC3BA}" uniqueName="45" name="d0lin2W.45" queryTableFieldId="45" dataDxfId="505"/>
    <tableColumn id="46" xr3:uid="{3B70D59E-FE26-4FAF-8FAC-A1E8702F3D20}" uniqueName="46" name="d0lin2W.46" queryTableFieldId="46" dataDxfId="504"/>
    <tableColumn id="47" xr3:uid="{DA0D922F-6707-42BC-895C-0DBFA4B83888}" uniqueName="47" name="d0lin2W.47" queryTableFieldId="47" dataDxfId="503"/>
    <tableColumn id="48" xr3:uid="{63203081-3E63-4223-BEAF-F337CBF83A3E}" uniqueName="48" name="d0lin2W.48" queryTableFieldId="48" dataDxfId="502"/>
    <tableColumn id="49" xr3:uid="{9D274271-9F79-43BF-ADA1-C49EB968138A}" uniqueName="49" name="d0lin2W.49" queryTableFieldId="49" dataDxfId="501"/>
    <tableColumn id="50" xr3:uid="{BB1310BF-5686-496A-B89B-73C0BE4EB92D}" uniqueName="50" name="d0lin2W.50" queryTableFieldId="50" dataDxfId="500"/>
    <tableColumn id="51" xr3:uid="{7AE76D19-BDDB-4DD6-BD8F-FEA4C4C3CFE9}" uniqueName="51" name="d0lin2W.51" queryTableFieldId="51" dataDxfId="499"/>
    <tableColumn id="52" xr3:uid="{72BD6466-D6DC-4DA7-970D-8754C1FDBE86}" uniqueName="52" name="d0lin2W.52" queryTableFieldId="52" dataDxfId="498"/>
    <tableColumn id="53" xr3:uid="{2847EC70-6D5D-4397-93E2-135F1E1584E6}" uniqueName="53" name="d0lin2W.53" queryTableFieldId="53" dataDxfId="497"/>
    <tableColumn id="54" xr3:uid="{150E3E96-6C71-4230-B4BB-CCD4DAACD426}" uniqueName="54" name="d0lin2W.54" queryTableFieldId="54" dataDxfId="496"/>
    <tableColumn id="55" xr3:uid="{C369E859-F3A3-4CD9-92F5-4C8C3A1DAE0F}" uniqueName="55" name="d0lin2W.55" queryTableFieldId="55" dataDxfId="495"/>
    <tableColumn id="56" xr3:uid="{A8B08E0F-52C5-431A-8D50-4204CAD18E16}" uniqueName="56" name="d0lin2W.56" queryTableFieldId="56" dataDxfId="494"/>
    <tableColumn id="57" xr3:uid="{95E4904F-02C2-45CA-9F7F-3A14D240824C}" uniqueName="57" name="d0lin2W.57" queryTableFieldId="57" dataDxfId="493"/>
    <tableColumn id="58" xr3:uid="{E0760133-BA30-44AB-ABBD-9789746E8ED5}" uniqueName="58" name="d0lin2W.58" queryTableFieldId="58" dataDxfId="492"/>
    <tableColumn id="59" xr3:uid="{510B01FD-CCCD-43A5-9A17-AA493A9F5652}" uniqueName="59" name="d0lin2W.59" queryTableFieldId="59" dataDxfId="491"/>
    <tableColumn id="60" xr3:uid="{53373181-D2DC-44F1-841B-0FD6CB8AA315}" uniqueName="60" name="d0lin2W.60" queryTableFieldId="60" dataDxfId="490"/>
    <tableColumn id="61" xr3:uid="{4A037E10-AF29-4A9C-BA0B-C8FD5A8A91E1}" uniqueName="61" name="d0lin2W.61" queryTableFieldId="61" dataDxfId="489"/>
    <tableColumn id="62" xr3:uid="{D0BCBFA7-3846-4469-82BE-E72E571C7FD7}" uniqueName="62" name="d0lin2W.62" queryTableFieldId="62" dataDxfId="488"/>
    <tableColumn id="63" xr3:uid="{D0B41FF4-4E70-49C9-85AF-C92326BB8571}" uniqueName="63" name="d0lin2W.63" queryTableFieldId="63" dataDxfId="487"/>
    <tableColumn id="64" xr3:uid="{3BD6BA53-92A3-485A-B6B1-BE2F70855DB9}" uniqueName="64" name="d0lin2W.64" queryTableFieldId="64" dataDxfId="486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550569CF-CB8B-43E9-A645-867EBF50D292}" name="snapshot20250225215948__103" displayName="snapshot20250225215948__103" ref="FX5:FX21" tableType="queryTable" totalsRowShown="0">
  <autoFilter ref="FX5:FX21" xr:uid="{550569CF-CB8B-43E9-A645-867EBF50D292}"/>
  <tableColumns count="1">
    <tableColumn id="1" xr3:uid="{4F2CF896-ACBE-46C3-880E-0C6FDA67AA11}" uniqueName="1" name="d0lin2B" queryTableFieldId="1" dataDxfId="485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F840A3E8-FFDB-4BEE-B09F-0A0D6DC8AEE9}" name="snapshot20250225215948__122" displayName="snapshot20250225215948__122" ref="B5:Q53" tableType="queryTable" totalsRowShown="0">
  <autoFilter ref="B5:Q53" xr:uid="{F840A3E8-FFDB-4BEE-B09F-0A0D6DC8AEE9}"/>
  <tableColumns count="16">
    <tableColumn id="1" xr3:uid="{9ACDF5A7-1BDE-4410-BAAD-4DE5B80F524D}" uniqueName="1" name="d1saiW.1" queryTableFieldId="1" dataDxfId="484"/>
    <tableColumn id="2" xr3:uid="{9FCB2565-B88F-4FAE-8267-80412A1FCCAF}" uniqueName="2" name="d1saiW.2" queryTableFieldId="2" dataDxfId="483"/>
    <tableColumn id="3" xr3:uid="{9BAFC6A8-6E76-413A-88B2-A0664335B8C5}" uniqueName="3" name="d1saiW.3" queryTableFieldId="3" dataDxfId="482"/>
    <tableColumn id="4" xr3:uid="{16FB489E-EA33-415F-8FBF-35117604B28A}" uniqueName="4" name="d1saiW.4" queryTableFieldId="4" dataDxfId="481"/>
    <tableColumn id="5" xr3:uid="{90384C35-0879-4622-9C34-FC274D028481}" uniqueName="5" name="d1saiW.5" queryTableFieldId="5" dataDxfId="480"/>
    <tableColumn id="6" xr3:uid="{E896A512-B559-42CD-BDFC-F8B6384511FF}" uniqueName="6" name="d1saiW.6" queryTableFieldId="6" dataDxfId="479"/>
    <tableColumn id="7" xr3:uid="{BA292970-0881-444F-8C42-21561DB01079}" uniqueName="7" name="d1saiW.7" queryTableFieldId="7" dataDxfId="478"/>
    <tableColumn id="8" xr3:uid="{AA47BCB9-39D6-4A62-9FBE-27A40F514657}" uniqueName="8" name="d1saiW.8" queryTableFieldId="8" dataDxfId="477"/>
    <tableColumn id="9" xr3:uid="{AC2AE564-C238-452F-9D9D-56A46D1F0455}" uniqueName="9" name="d1saiW.9" queryTableFieldId="9" dataDxfId="476"/>
    <tableColumn id="10" xr3:uid="{E8EBA56A-0A5F-4050-BA86-A1E0DC99D8DE}" uniqueName="10" name="d1saiW.10" queryTableFieldId="10" dataDxfId="475"/>
    <tableColumn id="11" xr3:uid="{C36B1151-5AEF-430D-97F7-31E7438690DD}" uniqueName="11" name="d1saiW.11" queryTableFieldId="11" dataDxfId="474"/>
    <tableColumn id="12" xr3:uid="{C78BEAB7-31D2-4AFD-9628-723767983049}" uniqueName="12" name="d1saiW.12" queryTableFieldId="12" dataDxfId="473"/>
    <tableColumn id="13" xr3:uid="{8909E3B4-BE41-49AE-AA8E-0B4BE436F25B}" uniqueName="13" name="d1saiW.13" queryTableFieldId="13" dataDxfId="472"/>
    <tableColumn id="14" xr3:uid="{D232A336-309B-4A46-885F-B8E27793D9C6}" uniqueName="14" name="d1saiW.14" queryTableFieldId="14" dataDxfId="471"/>
    <tableColumn id="15" xr3:uid="{8C17C5CE-00ED-44B4-A590-7DE33CA972F4}" uniqueName="15" name="d1saiW.15" queryTableFieldId="15" dataDxfId="470"/>
    <tableColumn id="16" xr3:uid="{12284114-669B-49C3-895B-89004F18FD95}" uniqueName="16" name="d1saiW.16" queryTableFieldId="16" dataDxfId="469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DA20664C-3C88-4929-97A8-9CDE6B6D349E}" name="snapshot20250225215948__123" displayName="snapshot20250225215948__123" ref="R5:R53" tableType="queryTable" totalsRowShown="0">
  <autoFilter ref="R5:R53" xr:uid="{DA20664C-3C88-4929-97A8-9CDE6B6D349E}"/>
  <tableColumns count="1">
    <tableColumn id="1" xr3:uid="{19C91D55-A51D-4841-AB4C-382AB0DB3EE6}" uniqueName="1" name="d1saiB" queryTableFieldId="1" dataDxfId="468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CADCA43-F0DD-4018-B918-0C21E9FB6FB1}" name="snapshot20250225215948__124" displayName="snapshot20250225215948__124" ref="Z5:AO21" tableType="queryTable" totalsRowShown="0">
  <autoFilter ref="Z5:AO21" xr:uid="{3CADCA43-F0DD-4018-B918-0C21E9FB6FB1}"/>
  <tableColumns count="16">
    <tableColumn id="1" xr3:uid="{7B511E0E-E7A5-4DFC-A1E0-D8B2DE32CF36}" uniqueName="1" name="d1saoW.1" queryTableFieldId="1" dataDxfId="467"/>
    <tableColumn id="2" xr3:uid="{7705D9F6-BC5F-45CC-8419-BFFAA0D3D647}" uniqueName="2" name="d1saoW.2" queryTableFieldId="2" dataDxfId="466"/>
    <tableColumn id="3" xr3:uid="{6694DEDB-B58A-4557-BBC3-EC9C9785FB80}" uniqueName="3" name="d1saoW.3" queryTableFieldId="3" dataDxfId="465"/>
    <tableColumn id="4" xr3:uid="{48195C87-32A9-4827-A8F7-2A930240F92F}" uniqueName="4" name="d1saoW.4" queryTableFieldId="4" dataDxfId="464"/>
    <tableColumn id="5" xr3:uid="{7A99EBE3-8DAC-4FAF-B866-F7229C3A95E5}" uniqueName="5" name="d1saoW.5" queryTableFieldId="5" dataDxfId="463"/>
    <tableColumn id="6" xr3:uid="{21A1DC1B-E0F2-4582-A81B-BCD574504B8B}" uniqueName="6" name="d1saoW.6" queryTableFieldId="6" dataDxfId="462"/>
    <tableColumn id="7" xr3:uid="{CDA75562-1F8F-47B3-8C0C-D659A9C3598E}" uniqueName="7" name="d1saoW.7" queryTableFieldId="7" dataDxfId="461"/>
    <tableColumn id="8" xr3:uid="{94422D5E-3757-431B-AF09-BB9275AF7562}" uniqueName="8" name="d1saoW.8" queryTableFieldId="8" dataDxfId="460"/>
    <tableColumn id="9" xr3:uid="{CBE02AC3-F0F3-4E23-BDE4-0B867F331266}" uniqueName="9" name="d1saoW.9" queryTableFieldId="9" dataDxfId="459"/>
    <tableColumn id="10" xr3:uid="{6FC7C822-E40C-4279-AA00-6192B87B49D7}" uniqueName="10" name="d1saoW.10" queryTableFieldId="10" dataDxfId="458"/>
    <tableColumn id="11" xr3:uid="{6387FFAF-BBF9-4D57-A2DB-D328FF4CF3E7}" uniqueName="11" name="d1saoW.11" queryTableFieldId="11" dataDxfId="457"/>
    <tableColumn id="12" xr3:uid="{E41593A3-5FCB-4B92-9794-79CC9EED71D9}" uniqueName="12" name="d1saoW.12" queryTableFieldId="12" dataDxfId="456"/>
    <tableColumn id="13" xr3:uid="{F704A632-2C42-4592-B6A7-5804BAAF95F5}" uniqueName="13" name="d1saoW.13" queryTableFieldId="13" dataDxfId="455"/>
    <tableColumn id="14" xr3:uid="{57D0D682-A121-4403-994D-6FB61D0D197A}" uniqueName="14" name="d1saoW.14" queryTableFieldId="14" dataDxfId="454"/>
    <tableColumn id="15" xr3:uid="{7436E95D-F3F3-42D0-9E4D-09379778DBFB}" uniqueName="15" name="d1saoW.15" queryTableFieldId="15" dataDxfId="453"/>
    <tableColumn id="16" xr3:uid="{42F829F4-C86C-419D-93C9-E3ED41EC6A17}" uniqueName="16" name="d1saoW.16" queryTableFieldId="16" dataDxfId="452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20FB72DE-3378-4171-A2B5-E262DA8729A5}" name="snapshot20250225215948__125" displayName="snapshot20250225215948__125" ref="AP5:AP21" tableType="queryTable" totalsRowShown="0">
  <autoFilter ref="AP5:AP21" xr:uid="{20FB72DE-3378-4171-A2B5-E262DA8729A5}"/>
  <tableColumns count="1">
    <tableColumn id="1" xr3:uid="{DB58513A-D6E0-41DB-BE10-AE282325F341}" uniqueName="1" name="d1saoB" queryTableFieldId="1" dataDxfId="451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CDBD5210-F1C2-4B17-8093-6866275F862A}" name="snapshot20250225215948__126" displayName="snapshot20250225215948__126" ref="AT5:BI53" tableType="queryTable" totalsRowShown="0">
  <autoFilter ref="AT5:BI53" xr:uid="{CDBD5210-F1C2-4B17-8093-6866275F862A}"/>
  <tableColumns count="16">
    <tableColumn id="1" xr3:uid="{1A799B67-B2D1-4813-8DF0-89171DB6328D}" uniqueName="1" name="d1mhiW.1" queryTableFieldId="1" dataDxfId="450"/>
    <tableColumn id="2" xr3:uid="{4722FEC5-E7FE-42C4-BC08-DCDC5F8F5DE1}" uniqueName="2" name="d1mhiW.2" queryTableFieldId="2" dataDxfId="449"/>
    <tableColumn id="3" xr3:uid="{2F4CEEB4-03C4-46AD-B01B-27DF16AAF08C}" uniqueName="3" name="d1mhiW.3" queryTableFieldId="3" dataDxfId="448"/>
    <tableColumn id="4" xr3:uid="{DA89D4E1-ADEE-4AA0-A386-24B92372BA9F}" uniqueName="4" name="d1mhiW.4" queryTableFieldId="4" dataDxfId="447"/>
    <tableColumn id="5" xr3:uid="{50A65D4A-D6FF-4E16-8D21-F362FF184145}" uniqueName="5" name="d1mhiW.5" queryTableFieldId="5" dataDxfId="446"/>
    <tableColumn id="6" xr3:uid="{D12A9100-CB48-4183-BE9A-4C5AB13C9194}" uniqueName="6" name="d1mhiW.6" queryTableFieldId="6" dataDxfId="445"/>
    <tableColumn id="7" xr3:uid="{1B34C34C-A6C8-4211-BF44-4D7434D90A6C}" uniqueName="7" name="d1mhiW.7" queryTableFieldId="7" dataDxfId="444"/>
    <tableColumn id="8" xr3:uid="{35C06468-17F7-4E7E-8F5F-5F82FA42F4D8}" uniqueName="8" name="d1mhiW.8" queryTableFieldId="8" dataDxfId="443"/>
    <tableColumn id="9" xr3:uid="{4983724F-48EB-49DD-B8FE-F9004C21B875}" uniqueName="9" name="d1mhiW.9" queryTableFieldId="9" dataDxfId="442"/>
    <tableColumn id="10" xr3:uid="{39EA0796-6FA1-4DE9-BB06-BC49F031BC3F}" uniqueName="10" name="d1mhiW.10" queryTableFieldId="10" dataDxfId="441"/>
    <tableColumn id="11" xr3:uid="{03D0ABA3-C31D-4AD7-A69C-604C6C5ACEDF}" uniqueName="11" name="d1mhiW.11" queryTableFieldId="11" dataDxfId="440"/>
    <tableColumn id="12" xr3:uid="{679795A8-655D-4BC3-8CB0-A0CDD4313ED5}" uniqueName="12" name="d1mhiW.12" queryTableFieldId="12" dataDxfId="439"/>
    <tableColumn id="13" xr3:uid="{71E4E6F0-AFB4-48ED-92C7-8F64D2ED1283}" uniqueName="13" name="d1mhiW.13" queryTableFieldId="13" dataDxfId="438"/>
    <tableColumn id="14" xr3:uid="{2C7766BC-527C-44C8-9F4D-2EC401FDEE3C}" uniqueName="14" name="d1mhiW.14" queryTableFieldId="14" dataDxfId="437"/>
    <tableColumn id="15" xr3:uid="{F1EB1192-3C4F-4383-9164-20DB35A89484}" uniqueName="15" name="d1mhiW.15" queryTableFieldId="15" dataDxfId="436"/>
    <tableColumn id="16" xr3:uid="{6029F46B-9278-4303-B951-E2B5C8EE6827}" uniqueName="16" name="d1mhiW.16" queryTableFieldId="16" dataDxfId="435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D1AF86F5-B4B4-425F-8828-2FD00FEC4560}" name="snapshot20250225215948__127" displayName="snapshot20250225215948__127" ref="BJ5:BJ53" tableType="queryTable" totalsRowShown="0">
  <autoFilter ref="BJ5:BJ53" xr:uid="{D1AF86F5-B4B4-425F-8828-2FD00FEC4560}"/>
  <tableColumns count="1">
    <tableColumn id="1" xr3:uid="{2417DE6A-9EDF-4BA2-B829-857D61EE125C}" uniqueName="1" name="d1mhiB" queryTableFieldId="1" dataDxfId="434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151508F-4987-4AC6-A330-D84441CC1F3A}" name="snapshot20250225215948__128" displayName="snapshot20250225215948__128" ref="BU5:CJ21" tableType="queryTable" totalsRowShown="0">
  <autoFilter ref="BU5:CJ21" xr:uid="{F151508F-4987-4AC6-A330-D84441CC1F3A}"/>
  <tableColumns count="16">
    <tableColumn id="1" xr3:uid="{12D29074-0255-4565-885A-E29F829979DA}" uniqueName="1" name="d1mhoW.1" queryTableFieldId="1" dataDxfId="433"/>
    <tableColumn id="2" xr3:uid="{D8C69803-869C-4E80-9603-807DB869346B}" uniqueName="2" name="d1mhoW.2" queryTableFieldId="2" dataDxfId="432"/>
    <tableColumn id="3" xr3:uid="{5A2EBF07-0B73-42A1-8409-054B74C6CA55}" uniqueName="3" name="d1mhoW.3" queryTableFieldId="3" dataDxfId="431"/>
    <tableColumn id="4" xr3:uid="{4C12B0C5-1600-4CC7-BECD-FC331D68C1F1}" uniqueName="4" name="d1mhoW.4" queryTableFieldId="4" dataDxfId="430"/>
    <tableColumn id="5" xr3:uid="{A2331AF9-16DC-43F1-B57E-18451122AD64}" uniqueName="5" name="d1mhoW.5" queryTableFieldId="5" dataDxfId="429"/>
    <tableColumn id="6" xr3:uid="{C260B793-2214-409A-8836-62F2161FC927}" uniqueName="6" name="d1mhoW.6" queryTableFieldId="6" dataDxfId="428"/>
    <tableColumn id="7" xr3:uid="{6AB6B532-5B3F-497E-90F3-A4DF3F5E80E6}" uniqueName="7" name="d1mhoW.7" queryTableFieldId="7" dataDxfId="427"/>
    <tableColumn id="8" xr3:uid="{ED7FA2DE-78A9-46C9-8A86-413CF4BC4AE6}" uniqueName="8" name="d1mhoW.8" queryTableFieldId="8" dataDxfId="426"/>
    <tableColumn id="9" xr3:uid="{B881F873-CE0C-4F66-984B-F84EFD74DF90}" uniqueName="9" name="d1mhoW.9" queryTableFieldId="9" dataDxfId="425"/>
    <tableColumn id="10" xr3:uid="{15297C4D-25C6-4919-9C57-E24C01A0F1C3}" uniqueName="10" name="d1mhoW.10" queryTableFieldId="10" dataDxfId="424"/>
    <tableColumn id="11" xr3:uid="{5C7E434A-5BB5-4888-B7D4-1B609A6308E3}" uniqueName="11" name="d1mhoW.11" queryTableFieldId="11" dataDxfId="423"/>
    <tableColumn id="12" xr3:uid="{7EB1EB31-9578-4D52-8833-45E79C6D81DD}" uniqueName="12" name="d1mhoW.12" queryTableFieldId="12" dataDxfId="422"/>
    <tableColumn id="13" xr3:uid="{0914318F-0EB8-4987-8EF3-BEF096D0EA96}" uniqueName="13" name="d1mhoW.13" queryTableFieldId="13" dataDxfId="421"/>
    <tableColumn id="14" xr3:uid="{099A59C3-FB93-4016-BE1C-4DC64694FC0C}" uniqueName="14" name="d1mhoW.14" queryTableFieldId="14" dataDxfId="420"/>
    <tableColumn id="15" xr3:uid="{FBEBE340-9751-42DC-BEB1-F61D57AAA31C}" uniqueName="15" name="d1mhoW.15" queryTableFieldId="15" dataDxfId="419"/>
    <tableColumn id="16" xr3:uid="{EA81721A-C260-4FE7-9683-1BCEF7ADEEB3}" uniqueName="16" name="d1mhoW.16" queryTableFieldId="16" dataDxfId="418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D4B9697-0050-463B-8F49-5B6D951AF0B9}" name="snapshot20250225215948__129" displayName="snapshot20250225215948__129" ref="CK5:CK21" tableType="queryTable" totalsRowShown="0">
  <autoFilter ref="CK5:CK21" xr:uid="{0D4B9697-0050-463B-8F49-5B6D951AF0B9}"/>
  <tableColumns count="1">
    <tableColumn id="1" xr3:uid="{30AF2BC0-50A2-435D-A5D9-719596CDBF57}" uniqueName="1" name="d1mhoB" queryTableFieldId="1" dataDxfId="417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92E03E7E-2A25-4A23-9DEB-5CDD589462E2}" name="snapshot20250225215948__130" displayName="snapshot20250225215948__130" ref="CO5:CO21" tableType="queryTable" totalsRowShown="0">
  <autoFilter ref="CO5:CO21" xr:uid="{92E03E7E-2A25-4A23-9DEB-5CDD589462E2}"/>
  <tableColumns count="1">
    <tableColumn id="1" xr3:uid="{74A87956-E2A3-4A5E-AECF-FC88C5C04849}" uniqueName="1" name="d1n1W" queryTableFieldId="1" dataDxfId="416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3ECB821B-161B-4AD9-A136-F9E117549CDA}" name="snapshot20250225215948__131" displayName="snapshot20250225215948__131" ref="CP5:CP21" tableType="queryTable" totalsRowShown="0">
  <autoFilter ref="CP5:CP21" xr:uid="{3ECB821B-161B-4AD9-A136-F9E117549CDA}"/>
  <tableColumns count="1">
    <tableColumn id="1" xr3:uid="{5912A3B8-1949-4C10-87E1-A7AF15919EEB}" uniqueName="1" name="d1n1B" queryTableFieldId="1" dataDxfId="415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9BB8CC81-8F65-4928-8C57-C029A2B86EB9}" name="snapshot20250225215948__132" displayName="snapshot20250225215948__132" ref="CO26:CO42" tableType="queryTable" totalsRowShown="0">
  <autoFilter ref="CO26:CO42" xr:uid="{9BB8CC81-8F65-4928-8C57-C029A2B86EB9}"/>
  <tableColumns count="1">
    <tableColumn id="1" xr3:uid="{F0E13E19-4D46-4BD8-8135-610536F4E360}" uniqueName="1" name="d1n2W" queryTableFieldId="1" dataDxfId="414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A90CFE6-2DF0-43C6-B554-DE7DC3A7E2DF}" name="snapshot20250225215948__133" displayName="snapshot20250225215948__133" ref="CP26:CP42" tableType="queryTable" totalsRowShown="0">
  <autoFilter ref="CP26:CP42" xr:uid="{AA90CFE6-2DF0-43C6-B554-DE7DC3A7E2DF}"/>
  <tableColumns count="1">
    <tableColumn id="1" xr3:uid="{E6D8E34B-E31F-43A3-91E7-2D2C4642ECCE}" uniqueName="1" name="d1n2B" queryTableFieldId="1" dataDxfId="413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86DAFC9C-F9B2-490F-A3C7-DDB44928EA7C}" name="snapshot20250225215948__134" displayName="snapshot20250225215948__134" ref="CO47:CO63" tableType="queryTable" totalsRowShown="0">
  <autoFilter ref="CO47:CO63" xr:uid="{86DAFC9C-F9B2-490F-A3C7-DDB44928EA7C}"/>
  <tableColumns count="1">
    <tableColumn id="1" xr3:uid="{2BEE9058-2B85-48AB-B6B5-D1147AE098A8}" uniqueName="1" name="d1n3W" queryTableFieldId="1" dataDxfId="412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33B5506C-B96E-43DD-B76B-D5830575AE46}" name="snapshot20250225215948__135" displayName="snapshot20250225215948__135" ref="CP47:CP63" tableType="queryTable" totalsRowShown="0">
  <autoFilter ref="CP47:CP63" xr:uid="{33B5506C-B96E-43DD-B76B-D5830575AE46}"/>
  <tableColumns count="1">
    <tableColumn id="1" xr3:uid="{0497278D-62DA-4DBD-9002-DD54B8363D94}" uniqueName="1" name="d1n3B" queryTableFieldId="1" dataDxfId="411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8D4B9875-30B7-450C-97DF-4C9AF66BED5F}" name="snapshot20250225215948__136" displayName="snapshot20250225215948__136" ref="CS5:DH69" tableType="queryTable" totalsRowShown="0">
  <autoFilter ref="CS5:DH69" xr:uid="{8D4B9875-30B7-450C-97DF-4C9AF66BED5F}"/>
  <tableColumns count="16">
    <tableColumn id="1" xr3:uid="{E73296F0-178D-4680-8590-57DD788779EC}" uniqueName="1" name="d1lin1W.1" queryTableFieldId="1" dataDxfId="410"/>
    <tableColumn id="2" xr3:uid="{E73D2792-F644-4A6A-90E1-A7E1C3A449D5}" uniqueName="2" name="d1lin1W.2" queryTableFieldId="2" dataDxfId="409"/>
    <tableColumn id="3" xr3:uid="{83AFCDD2-A796-4747-9DD3-404ED1945D42}" uniqueName="3" name="d1lin1W.3" queryTableFieldId="3" dataDxfId="408"/>
    <tableColumn id="4" xr3:uid="{0436E581-D228-4A7C-BD39-FBAB2839873B}" uniqueName="4" name="d1lin1W.4" queryTableFieldId="4" dataDxfId="407"/>
    <tableColumn id="5" xr3:uid="{93E889BA-1B56-4A9C-BAF1-FAEE8208E5C6}" uniqueName="5" name="d1lin1W.5" queryTableFieldId="5" dataDxfId="406"/>
    <tableColumn id="6" xr3:uid="{BE78F3AD-113D-43E9-B93E-5560FFC37E4B}" uniqueName="6" name="d1lin1W.6" queryTableFieldId="6" dataDxfId="405"/>
    <tableColumn id="7" xr3:uid="{F7CBB484-1198-499B-8314-91FED8E994EB}" uniqueName="7" name="d1lin1W.7" queryTableFieldId="7" dataDxfId="404"/>
    <tableColumn id="8" xr3:uid="{5B8ABF0D-5FC2-415D-A00E-99060DE87C25}" uniqueName="8" name="d1lin1W.8" queryTableFieldId="8" dataDxfId="403"/>
    <tableColumn id="9" xr3:uid="{2E4C7BF5-DA56-44D1-9F7E-3678F2A318CD}" uniqueName="9" name="d1lin1W.9" queryTableFieldId="9" dataDxfId="402"/>
    <tableColumn id="10" xr3:uid="{B1DEF1EF-C452-4731-9DE4-9A7496D8CBDA}" uniqueName="10" name="d1lin1W.10" queryTableFieldId="10" dataDxfId="401"/>
    <tableColumn id="11" xr3:uid="{A467AF93-3F6E-43A4-B0A1-C6338F9C5769}" uniqueName="11" name="d1lin1W.11" queryTableFieldId="11" dataDxfId="400"/>
    <tableColumn id="12" xr3:uid="{693FED64-E92D-466B-A276-6487798922BD}" uniqueName="12" name="d1lin1W.12" queryTableFieldId="12" dataDxfId="399"/>
    <tableColumn id="13" xr3:uid="{90195A12-406E-42EF-A3A0-6B8514098D14}" uniqueName="13" name="d1lin1W.13" queryTableFieldId="13" dataDxfId="398"/>
    <tableColumn id="14" xr3:uid="{A0E803FA-7C6A-4D3E-BB57-688CFD69CC8A}" uniqueName="14" name="d1lin1W.14" queryTableFieldId="14" dataDxfId="397"/>
    <tableColumn id="15" xr3:uid="{17ACCF5C-168A-495E-926F-8B242B325BDA}" uniqueName="15" name="d1lin1W.15" queryTableFieldId="15" dataDxfId="396"/>
    <tableColumn id="16" xr3:uid="{D3E94D9F-0F23-4907-8A99-20EA1CFB549A}" uniqueName="16" name="d1lin1W.16" queryTableFieldId="16" dataDxfId="395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C78301A-91E5-42AC-8B1F-2BB06C6E2C64}" name="snapshot20250225215948__137" displayName="snapshot20250225215948__137" ref="DI5:DI69" tableType="queryTable" totalsRowShown="0">
  <autoFilter ref="DI5:DI69" xr:uid="{6C78301A-91E5-42AC-8B1F-2BB06C6E2C64}"/>
  <tableColumns count="1">
    <tableColumn id="1" xr3:uid="{FDE662D1-3192-4EA8-B40C-B0B36CA0FCBB}" uniqueName="1" name="d1lin1B" queryTableFieldId="1" dataDxfId="394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C5DBB4E-991E-49A1-82A2-27B2FEE107B5}" name="snapshot20250225215948__138" displayName="snapshot20250225215948__138" ref="DL5:FW21" tableType="queryTable" totalsRowShown="0">
  <autoFilter ref="DL5:FW21" xr:uid="{DC5DBB4E-991E-49A1-82A2-27B2FEE107B5}"/>
  <tableColumns count="64">
    <tableColumn id="1" xr3:uid="{EB942817-A717-4CF4-A40A-80533E348D77}" uniqueName="1" name="d1lin2W.1" queryTableFieldId="1" dataDxfId="393"/>
    <tableColumn id="2" xr3:uid="{FF7CC165-E14B-4A22-B5B3-A382175B453E}" uniqueName="2" name="d1lin2W.2" queryTableFieldId="2" dataDxfId="392"/>
    <tableColumn id="3" xr3:uid="{37C3A291-EED5-4CB2-9EC7-CD17EA715CCF}" uniqueName="3" name="d1lin2W.3" queryTableFieldId="3" dataDxfId="391"/>
    <tableColumn id="4" xr3:uid="{7656A6D0-F9AE-458E-9D4F-40F516290A62}" uniqueName="4" name="d1lin2W.4" queryTableFieldId="4" dataDxfId="390"/>
    <tableColumn id="5" xr3:uid="{C4F09E45-E314-498B-84C6-525178631F79}" uniqueName="5" name="d1lin2W.5" queryTableFieldId="5" dataDxfId="389"/>
    <tableColumn id="6" xr3:uid="{2B734264-4BAC-49BC-95FF-E8D9B16D8561}" uniqueName="6" name="d1lin2W.6" queryTableFieldId="6" dataDxfId="388"/>
    <tableColumn id="7" xr3:uid="{E9F9C30C-8C61-4D1C-BEB6-83792A58AD31}" uniqueName="7" name="d1lin2W.7" queryTableFieldId="7" dataDxfId="387"/>
    <tableColumn id="8" xr3:uid="{8BA8DA37-74E7-4A8A-9191-A65B894F3EF8}" uniqueName="8" name="d1lin2W.8" queryTableFieldId="8" dataDxfId="386"/>
    <tableColumn id="9" xr3:uid="{31B2BAC8-7946-43DF-B23C-09A5203B202E}" uniqueName="9" name="d1lin2W.9" queryTableFieldId="9" dataDxfId="385"/>
    <tableColumn id="10" xr3:uid="{8C2A72FD-0B3C-436F-852D-55277F7DF12A}" uniqueName="10" name="d1lin2W.10" queryTableFieldId="10" dataDxfId="384"/>
    <tableColumn id="11" xr3:uid="{7913207E-61AA-4B41-B92E-C2A42CD53EDD}" uniqueName="11" name="d1lin2W.11" queryTableFieldId="11" dataDxfId="383"/>
    <tableColumn id="12" xr3:uid="{03F4B549-3403-48B4-ACD5-FEB9B0DA38F2}" uniqueName="12" name="d1lin2W.12" queryTableFieldId="12" dataDxfId="382"/>
    <tableColumn id="13" xr3:uid="{A9826D63-526E-4F9A-A9A6-BBBD88AC6F90}" uniqueName="13" name="d1lin2W.13" queryTableFieldId="13" dataDxfId="381"/>
    <tableColumn id="14" xr3:uid="{37821F38-0564-468C-9590-F7E7D3019DAA}" uniqueName="14" name="d1lin2W.14" queryTableFieldId="14" dataDxfId="380"/>
    <tableColumn id="15" xr3:uid="{C483F6C4-EB61-4ACD-B920-D22C18491AC5}" uniqueName="15" name="d1lin2W.15" queryTableFieldId="15" dataDxfId="379"/>
    <tableColumn id="16" xr3:uid="{052E18C8-5899-4125-862F-64430BC25C02}" uniqueName="16" name="d1lin2W.16" queryTableFieldId="16" dataDxfId="378"/>
    <tableColumn id="17" xr3:uid="{84F640F5-34EC-4696-9872-A45F31EABDA7}" uniqueName="17" name="d1lin2W.17" queryTableFieldId="17" dataDxfId="377"/>
    <tableColumn id="18" xr3:uid="{229E41FC-C2AF-4A24-A4F5-C26211620BCB}" uniqueName="18" name="d1lin2W.18" queryTableFieldId="18" dataDxfId="376"/>
    <tableColumn id="19" xr3:uid="{D5DF11E6-F847-4235-A695-F2EDBB1B3721}" uniqueName="19" name="d1lin2W.19" queryTableFieldId="19" dataDxfId="375"/>
    <tableColumn id="20" xr3:uid="{8D19D516-8511-4F32-A0AB-2F35D425B306}" uniqueName="20" name="d1lin2W.20" queryTableFieldId="20" dataDxfId="374"/>
    <tableColumn id="21" xr3:uid="{4A60C295-B06C-4E18-8C76-A525CF971EEC}" uniqueName="21" name="d1lin2W.21" queryTableFieldId="21" dataDxfId="373"/>
    <tableColumn id="22" xr3:uid="{346CD468-2823-4F94-8F80-8653542536FB}" uniqueName="22" name="d1lin2W.22" queryTableFieldId="22" dataDxfId="372"/>
    <tableColumn id="23" xr3:uid="{E349F76B-553C-4AD9-862A-7302906A654C}" uniqueName="23" name="d1lin2W.23" queryTableFieldId="23" dataDxfId="371"/>
    <tableColumn id="24" xr3:uid="{CFD7008E-9E03-493C-974A-B3FA808FC22F}" uniqueName="24" name="d1lin2W.24" queryTableFieldId="24" dataDxfId="370"/>
    <tableColumn id="25" xr3:uid="{183A12A2-AA85-480C-9CBF-FEF1C0F1EB92}" uniqueName="25" name="d1lin2W.25" queryTableFieldId="25" dataDxfId="369"/>
    <tableColumn id="26" xr3:uid="{F03972D9-8062-4EC9-983C-8BA5EF884491}" uniqueName="26" name="d1lin2W.26" queryTableFieldId="26" dataDxfId="368"/>
    <tableColumn id="27" xr3:uid="{8DE187A5-0603-4D7A-9A77-7C85CDC442B4}" uniqueName="27" name="d1lin2W.27" queryTableFieldId="27" dataDxfId="367"/>
    <tableColumn id="28" xr3:uid="{A75E0380-81FD-47C2-AFA7-83A1E34E2192}" uniqueName="28" name="d1lin2W.28" queryTableFieldId="28" dataDxfId="366"/>
    <tableColumn id="29" xr3:uid="{5409A969-B623-44E6-AF54-0D28E39AE77D}" uniqueName="29" name="d1lin2W.29" queryTableFieldId="29" dataDxfId="365"/>
    <tableColumn id="30" xr3:uid="{E2FEDFA5-7676-497B-B6D1-5DBD255E8AC0}" uniqueName="30" name="d1lin2W.30" queryTableFieldId="30" dataDxfId="364"/>
    <tableColumn id="31" xr3:uid="{E259FBC5-49D1-4197-87EF-A184A8358DF6}" uniqueName="31" name="d1lin2W.31" queryTableFieldId="31" dataDxfId="363"/>
    <tableColumn id="32" xr3:uid="{FAD90AFA-2F8B-488C-B325-AF3CC8136D53}" uniqueName="32" name="d1lin2W.32" queryTableFieldId="32" dataDxfId="362"/>
    <tableColumn id="33" xr3:uid="{CD9950F9-5A75-4481-A2C1-183D8305B856}" uniqueName="33" name="d1lin2W.33" queryTableFieldId="33" dataDxfId="361"/>
    <tableColumn id="34" xr3:uid="{82F2105B-ADD8-423D-8022-A8FEDF359BA5}" uniqueName="34" name="d1lin2W.34" queryTableFieldId="34" dataDxfId="360"/>
    <tableColumn id="35" xr3:uid="{0FEA1700-5BA2-478B-BE56-9AC6A5CDCF8B}" uniqueName="35" name="d1lin2W.35" queryTableFieldId="35" dataDxfId="359"/>
    <tableColumn id="36" xr3:uid="{5CB19F95-1B14-491B-9FEE-2A339331BFFB}" uniqueName="36" name="d1lin2W.36" queryTableFieldId="36" dataDxfId="358"/>
    <tableColumn id="37" xr3:uid="{C385BFDE-8C3D-4A2E-92D7-3C2EA774F793}" uniqueName="37" name="d1lin2W.37" queryTableFieldId="37" dataDxfId="357"/>
    <tableColumn id="38" xr3:uid="{A3124C98-F43E-4EE2-AB44-3A310D811A87}" uniqueName="38" name="d1lin2W.38" queryTableFieldId="38" dataDxfId="356"/>
    <tableColumn id="39" xr3:uid="{0995F478-714E-4103-A359-9804953EBC54}" uniqueName="39" name="d1lin2W.39" queryTableFieldId="39" dataDxfId="355"/>
    <tableColumn id="40" xr3:uid="{D5AF5D95-0C75-4BC0-9611-4ACD43FF3618}" uniqueName="40" name="d1lin2W.40" queryTableFieldId="40" dataDxfId="354"/>
    <tableColumn id="41" xr3:uid="{DA1C8674-A3FC-4000-9D3A-C373F1C97B03}" uniqueName="41" name="d1lin2W.41" queryTableFieldId="41" dataDxfId="353"/>
    <tableColumn id="42" xr3:uid="{834B6E7B-83D6-4DCF-A082-64911910B74A}" uniqueName="42" name="d1lin2W.42" queryTableFieldId="42" dataDxfId="352"/>
    <tableColumn id="43" xr3:uid="{5F5BBA51-5687-4999-A802-499C78D998DE}" uniqueName="43" name="d1lin2W.43" queryTableFieldId="43" dataDxfId="351"/>
    <tableColumn id="44" xr3:uid="{8084798E-D59F-4406-AD62-14ACC57AA936}" uniqueName="44" name="d1lin2W.44" queryTableFieldId="44" dataDxfId="350"/>
    <tableColumn id="45" xr3:uid="{6F675A6F-B000-474D-A412-4BC0237D3435}" uniqueName="45" name="d1lin2W.45" queryTableFieldId="45" dataDxfId="349"/>
    <tableColumn id="46" xr3:uid="{4E58FD3C-48A5-4E3E-807A-165CF184A75A}" uniqueName="46" name="d1lin2W.46" queryTableFieldId="46" dataDxfId="348"/>
    <tableColumn id="47" xr3:uid="{D0705534-43BE-42AD-982A-93214BABE37D}" uniqueName="47" name="d1lin2W.47" queryTableFieldId="47" dataDxfId="347"/>
    <tableColumn id="48" xr3:uid="{5FCE1263-2CB7-4762-93D8-2FB8FFE00393}" uniqueName="48" name="d1lin2W.48" queryTableFieldId="48" dataDxfId="346"/>
    <tableColumn id="49" xr3:uid="{66817159-71B8-4A22-96F3-4C7E28379F89}" uniqueName="49" name="d1lin2W.49" queryTableFieldId="49" dataDxfId="345"/>
    <tableColumn id="50" xr3:uid="{B56DF13D-3B0D-4DBC-821B-D8174E3E9584}" uniqueName="50" name="d1lin2W.50" queryTableFieldId="50" dataDxfId="344"/>
    <tableColumn id="51" xr3:uid="{94BE32D6-8FCC-4131-AE42-9E034278875E}" uniqueName="51" name="d1lin2W.51" queryTableFieldId="51" dataDxfId="343"/>
    <tableColumn id="52" xr3:uid="{74C012B4-2B79-4094-8694-F2760ABB3798}" uniqueName="52" name="d1lin2W.52" queryTableFieldId="52" dataDxfId="342"/>
    <tableColumn id="53" xr3:uid="{D52A5050-5BDB-439B-A83F-1DF9E201AA34}" uniqueName="53" name="d1lin2W.53" queryTableFieldId="53" dataDxfId="341"/>
    <tableColumn id="54" xr3:uid="{43C4F370-4998-4FA6-BCED-7B8803A43E2E}" uniqueName="54" name="d1lin2W.54" queryTableFieldId="54" dataDxfId="340"/>
    <tableColumn id="55" xr3:uid="{2907B355-5563-44B4-B3BF-AB45AEA99115}" uniqueName="55" name="d1lin2W.55" queryTableFieldId="55" dataDxfId="339"/>
    <tableColumn id="56" xr3:uid="{5F8CA035-D2FF-477D-AB40-CFC452010290}" uniqueName="56" name="d1lin2W.56" queryTableFieldId="56" dataDxfId="338"/>
    <tableColumn id="57" xr3:uid="{2AD36CBA-15AD-43B0-B8F5-B33413D66E3B}" uniqueName="57" name="d1lin2W.57" queryTableFieldId="57" dataDxfId="337"/>
    <tableColumn id="58" xr3:uid="{D9CABECA-B415-4953-BB14-27353B52D54A}" uniqueName="58" name="d1lin2W.58" queryTableFieldId="58" dataDxfId="336"/>
    <tableColumn id="59" xr3:uid="{370C1C36-36FB-4538-8B39-27ABD4A55689}" uniqueName="59" name="d1lin2W.59" queryTableFieldId="59" dataDxfId="335"/>
    <tableColumn id="60" xr3:uid="{4A9CCC7D-1E27-4653-9C08-5DF9F8B7E8F9}" uniqueName="60" name="d1lin2W.60" queryTableFieldId="60" dataDxfId="334"/>
    <tableColumn id="61" xr3:uid="{2DEAE7A2-1D6A-49B4-BA01-166A4C147FEB}" uniqueName="61" name="d1lin2W.61" queryTableFieldId="61" dataDxfId="333"/>
    <tableColumn id="62" xr3:uid="{0D31CBF2-4F92-4842-B2C7-29680D5F50CE}" uniqueName="62" name="d1lin2W.62" queryTableFieldId="62" dataDxfId="332"/>
    <tableColumn id="63" xr3:uid="{8AC073BD-7C67-4E46-BE22-A71C618BD976}" uniqueName="63" name="d1lin2W.63" queryTableFieldId="63" dataDxfId="331"/>
    <tableColumn id="64" xr3:uid="{17A0534B-CDD8-4361-A09C-CC269780AFB9}" uniqueName="64" name="d1lin2W.64" queryTableFieldId="64" dataDxfId="330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CF0BF5F-373A-4D85-B83D-D26BB379C337}" name="snapshot20250225215948__139" displayName="snapshot20250225215948__139" ref="FX5:FX21" tableType="queryTable" totalsRowShown="0">
  <autoFilter ref="FX5:FX21" xr:uid="{0CF0BF5F-373A-4D85-B83D-D26BB379C337}"/>
  <tableColumns count="1">
    <tableColumn id="1" xr3:uid="{C4899AD4-DD47-4C7E-B3FD-FA5BB0C7A90F}" uniqueName="1" name="d1lin2B" queryTableFieldId="1" dataDxfId="329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AF80C933-E3A8-4C30-8EB8-33AB970DD1B1}" name="snapshot20250225215948__14" displayName="snapshot20250225215948__14" ref="B5:Q53" tableType="queryTable" totalsRowShown="0">
  <autoFilter ref="B5:Q53" xr:uid="{AF80C933-E3A8-4C30-8EB8-33AB970DD1B1}"/>
  <tableColumns count="16">
    <tableColumn id="1" xr3:uid="{5EDE2104-CBC1-4487-958C-5E4832E250B8}" uniqueName="1" name="d2saiW.1" queryTableFieldId="1" dataDxfId="328"/>
    <tableColumn id="2" xr3:uid="{55033884-4FBB-4745-A995-16549C3CD003}" uniqueName="2" name="d2saiW.2" queryTableFieldId="2" dataDxfId="327"/>
    <tableColumn id="3" xr3:uid="{B31C67B8-3057-43EF-AD8F-1434AE87DD44}" uniqueName="3" name="d2saiW.3" queryTableFieldId="3" dataDxfId="326"/>
    <tableColumn id="4" xr3:uid="{3F2E6B6E-8AFB-4D4B-8B9F-1C5E0B94A6B1}" uniqueName="4" name="d2saiW.4" queryTableFieldId="4" dataDxfId="325"/>
    <tableColumn id="5" xr3:uid="{025E2272-3681-480D-919F-711FF837325C}" uniqueName="5" name="d2saiW.5" queryTableFieldId="5" dataDxfId="324"/>
    <tableColumn id="6" xr3:uid="{15AA8E04-8C77-4D34-BA33-BE92ED8A1992}" uniqueName="6" name="d2saiW.6" queryTableFieldId="6" dataDxfId="323"/>
    <tableColumn id="7" xr3:uid="{858DE072-4E89-4DC0-9926-C67144B9CE61}" uniqueName="7" name="d2saiW.7" queryTableFieldId="7" dataDxfId="322"/>
    <tableColumn id="8" xr3:uid="{4479D888-02E9-46A8-A290-05B110629F14}" uniqueName="8" name="d2saiW.8" queryTableFieldId="8" dataDxfId="321"/>
    <tableColumn id="9" xr3:uid="{E01F2EF2-BDD6-4719-9516-43AC1A13861B}" uniqueName="9" name="d2saiW.9" queryTableFieldId="9" dataDxfId="320"/>
    <tableColumn id="10" xr3:uid="{58B22472-51EF-4312-A737-3B209DA72AAF}" uniqueName="10" name="d2saiW.10" queryTableFieldId="10" dataDxfId="319"/>
    <tableColumn id="11" xr3:uid="{0D97BBDE-413C-43C4-B326-E63A694774ED}" uniqueName="11" name="d2saiW.11" queryTableFieldId="11" dataDxfId="318"/>
    <tableColumn id="12" xr3:uid="{46831990-E565-4A9A-A67C-10DEDD7190F0}" uniqueName="12" name="d2saiW.12" queryTableFieldId="12" dataDxfId="317"/>
    <tableColumn id="13" xr3:uid="{B8459484-56D0-479C-B616-F07E03100286}" uniqueName="13" name="d2saiW.13" queryTableFieldId="13" dataDxfId="316"/>
    <tableColumn id="14" xr3:uid="{7CDE6263-6A92-4324-B1C7-319BD111E3EB}" uniqueName="14" name="d2saiW.14" queryTableFieldId="14" dataDxfId="315"/>
    <tableColumn id="15" xr3:uid="{E1F80412-DEDA-49CE-8D48-6487D71C1A7D}" uniqueName="15" name="d2saiW.15" queryTableFieldId="15" dataDxfId="314"/>
    <tableColumn id="16" xr3:uid="{13F95AA8-3001-43D1-82D1-B29316409AD5}" uniqueName="16" name="d2saiW.16" queryTableFieldId="16" dataDxfId="313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5CE63E44-4330-42CE-8F13-CF15D64C487E}" name="snapshot20250225215948__15" displayName="snapshot20250225215948__15" ref="R5:R53" tableType="queryTable" totalsRowShown="0">
  <autoFilter ref="R5:R53" xr:uid="{5CE63E44-4330-42CE-8F13-CF15D64C487E}"/>
  <tableColumns count="1">
    <tableColumn id="1" xr3:uid="{69EB8689-A170-43AC-A771-8E911F2D37B0}" uniqueName="1" name="d2saiB" queryTableFieldId="1" dataDxfId="312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15994A60-F46D-404A-9979-B4A396E64C62}" name="snapshot20250225215948__16" displayName="snapshot20250225215948__16" ref="Z5:AO21" tableType="queryTable" totalsRowShown="0">
  <autoFilter ref="Z5:AO21" xr:uid="{15994A60-F46D-404A-9979-B4A396E64C62}"/>
  <tableColumns count="16">
    <tableColumn id="1" xr3:uid="{EB7EE493-9EC3-4A91-A74A-2F91A0EFA472}" uniqueName="1" name="d2saoW.1" queryTableFieldId="1" dataDxfId="311"/>
    <tableColumn id="2" xr3:uid="{6F566419-6577-4759-8F3E-84BFE82C0D12}" uniqueName="2" name="d2saoW.2" queryTableFieldId="2" dataDxfId="310"/>
    <tableColumn id="3" xr3:uid="{34621EBB-22EC-41E9-93CC-FE1D620F0041}" uniqueName="3" name="d2saoW.3" queryTableFieldId="3" dataDxfId="309"/>
    <tableColumn id="4" xr3:uid="{683BD5F4-649E-4CEC-A101-193A9303655A}" uniqueName="4" name="d2saoW.4" queryTableFieldId="4" dataDxfId="308"/>
    <tableColumn id="5" xr3:uid="{53748F7A-9710-4E66-BA7C-0D46736457C0}" uniqueName="5" name="d2saoW.5" queryTableFieldId="5" dataDxfId="307"/>
    <tableColumn id="6" xr3:uid="{66035B2B-8F08-411E-BAE8-BB1B25500275}" uniqueName="6" name="d2saoW.6" queryTableFieldId="6" dataDxfId="306"/>
    <tableColumn id="7" xr3:uid="{2C163018-E3F4-4587-BE3C-B4C43F8ED5D3}" uniqueName="7" name="d2saoW.7" queryTableFieldId="7" dataDxfId="305"/>
    <tableColumn id="8" xr3:uid="{C7EB636A-0AE1-4F48-8D07-D697434FB668}" uniqueName="8" name="d2saoW.8" queryTableFieldId="8" dataDxfId="304"/>
    <tableColumn id="9" xr3:uid="{EA1A630A-20A8-4C5A-AF97-75A9B9DACB88}" uniqueName="9" name="d2saoW.9" queryTableFieldId="9" dataDxfId="303"/>
    <tableColumn id="10" xr3:uid="{39B43121-AE4B-4CB6-AED3-310E07901D40}" uniqueName="10" name="d2saoW.10" queryTableFieldId="10" dataDxfId="302"/>
    <tableColumn id="11" xr3:uid="{5D45E3A9-1B52-44DE-8D80-95326D3C5032}" uniqueName="11" name="d2saoW.11" queryTableFieldId="11" dataDxfId="301"/>
    <tableColumn id="12" xr3:uid="{86F3A548-9257-41B3-A35F-B76CE392C2A2}" uniqueName="12" name="d2saoW.12" queryTableFieldId="12" dataDxfId="300"/>
    <tableColumn id="13" xr3:uid="{FD76D9BE-E42C-4AC1-8405-63680EEC48E0}" uniqueName="13" name="d2saoW.13" queryTableFieldId="13" dataDxfId="299"/>
    <tableColumn id="14" xr3:uid="{B088822C-18B5-4FC0-B613-86F3EEBE8BBC}" uniqueName="14" name="d2saoW.14" queryTableFieldId="14" dataDxfId="298"/>
    <tableColumn id="15" xr3:uid="{770A1CD8-37AE-4EC8-B356-5CF520F0BB2D}" uniqueName="15" name="d2saoW.15" queryTableFieldId="15" dataDxfId="297"/>
    <tableColumn id="16" xr3:uid="{E5D609FC-37F8-4A9A-A323-F8301C948B34}" uniqueName="16" name="d2saoW.16" queryTableFieldId="16" dataDxfId="296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6C1D215E-2999-4C4C-BFDE-34EB0259E644}" name="snapshot20250225215948__17" displayName="snapshot20250225215948__17" ref="AP5:AP21" tableType="queryTable" totalsRowShown="0">
  <autoFilter ref="AP5:AP21" xr:uid="{6C1D215E-2999-4C4C-BFDE-34EB0259E644}"/>
  <tableColumns count="1">
    <tableColumn id="1" xr3:uid="{2A9AA495-6E52-4BE5-9BE5-82D7987397F9}" uniqueName="1" name="d2saoB" queryTableFieldId="1" dataDxfId="295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55A7B5B7-DD5A-44D9-A0C6-A55834064885}" name="snapshot20250225215948__18" displayName="snapshot20250225215948__18" ref="AT5:BI53" tableType="queryTable" totalsRowShown="0">
  <autoFilter ref="AT5:BI53" xr:uid="{55A7B5B7-DD5A-44D9-A0C6-A55834064885}"/>
  <tableColumns count="16">
    <tableColumn id="1" xr3:uid="{B5B6A8E3-074A-4719-8BB3-C650D734BA55}" uniqueName="1" name="d2mhiW.1" queryTableFieldId="1" dataDxfId="294"/>
    <tableColumn id="2" xr3:uid="{3787B39B-8E5C-4C26-A8FE-3925045D8D09}" uniqueName="2" name="d2mhiW.2" queryTableFieldId="2" dataDxfId="293"/>
    <tableColumn id="3" xr3:uid="{E9F0930F-A38A-457F-8E42-ABBE1DF667BB}" uniqueName="3" name="d2mhiW.3" queryTableFieldId="3" dataDxfId="292"/>
    <tableColumn id="4" xr3:uid="{C93C1887-0C12-4EB9-B7ED-7C7B4B1DE5C7}" uniqueName="4" name="d2mhiW.4" queryTableFieldId="4" dataDxfId="291"/>
    <tableColumn id="5" xr3:uid="{394D3430-5CA9-438F-81E5-43673A212DA0}" uniqueName="5" name="d2mhiW.5" queryTableFieldId="5" dataDxfId="290"/>
    <tableColumn id="6" xr3:uid="{88E988EA-59A6-4408-AAA9-2F2CF770D72B}" uniqueName="6" name="d2mhiW.6" queryTableFieldId="6" dataDxfId="289"/>
    <tableColumn id="7" xr3:uid="{FBFBCF25-4F92-4AED-9732-ECAE4CC38F0D}" uniqueName="7" name="d2mhiW.7" queryTableFieldId="7" dataDxfId="288"/>
    <tableColumn id="8" xr3:uid="{20355F4B-A497-4BB2-A8E6-1B985FBB4A64}" uniqueName="8" name="d2mhiW.8" queryTableFieldId="8" dataDxfId="287"/>
    <tableColumn id="9" xr3:uid="{538BADB9-CDCA-4DAF-992A-E1A6387F9F4D}" uniqueName="9" name="d2mhiW.9" queryTableFieldId="9" dataDxfId="286"/>
    <tableColumn id="10" xr3:uid="{4F7935D1-935E-43A9-BB08-D12B4D10EB0D}" uniqueName="10" name="d2mhiW.10" queryTableFieldId="10" dataDxfId="285"/>
    <tableColumn id="11" xr3:uid="{435B86E6-0366-4C1F-8152-ECD11045928B}" uniqueName="11" name="d2mhiW.11" queryTableFieldId="11" dataDxfId="284"/>
    <tableColumn id="12" xr3:uid="{71FEFBB9-8EF4-4F85-9AFD-73A94DEDB14E}" uniqueName="12" name="d2mhiW.12" queryTableFieldId="12" dataDxfId="283"/>
    <tableColumn id="13" xr3:uid="{1088B05F-4A79-4178-9A49-C5521286A11C}" uniqueName="13" name="d2mhiW.13" queryTableFieldId="13" dataDxfId="282"/>
    <tableColumn id="14" xr3:uid="{36CFB4E9-2348-4196-8E64-A9D736433D99}" uniqueName="14" name="d2mhiW.14" queryTableFieldId="14" dataDxfId="281"/>
    <tableColumn id="15" xr3:uid="{A7D6790B-A312-4CC8-9471-ACAAAE227F80}" uniqueName="15" name="d2mhiW.15" queryTableFieldId="15" dataDxfId="280"/>
    <tableColumn id="16" xr3:uid="{5378CD2B-20B8-4C1A-AE3F-117D5C768832}" uniqueName="16" name="d2mhiW.16" queryTableFieldId="16" dataDxfId="279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5333955A-A30C-46E8-9491-4321995AE2E0}" name="snapshot20250225215948__19" displayName="snapshot20250225215948__19" ref="BJ5:BJ53" tableType="queryTable" totalsRowShown="0">
  <autoFilter ref="BJ5:BJ53" xr:uid="{5333955A-A30C-46E8-9491-4321995AE2E0}"/>
  <tableColumns count="1">
    <tableColumn id="1" xr3:uid="{4C980FB9-DA26-403F-9DC1-5103834B891C}" uniqueName="1" name="d2mhiB" queryTableFieldId="1" dataDxfId="278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6AA07377-5C1F-4717-B175-CA8D4BFC9D3E}" name="snapshot20250225215948__20" displayName="snapshot20250225215948__20" ref="BU5:CJ21" tableType="queryTable" totalsRowShown="0">
  <autoFilter ref="BU5:CJ21" xr:uid="{6AA07377-5C1F-4717-B175-CA8D4BFC9D3E}"/>
  <tableColumns count="16">
    <tableColumn id="1" xr3:uid="{24552CB9-7029-4EE4-9B10-31CDE9882E32}" uniqueName="1" name="d2mhoW.1" queryTableFieldId="1" dataDxfId="277"/>
    <tableColumn id="2" xr3:uid="{3DADEE09-FEF4-4357-A4D6-6E5FF4DD373E}" uniqueName="2" name="d2mhoW.2" queryTableFieldId="2" dataDxfId="276"/>
    <tableColumn id="3" xr3:uid="{792C52D7-A214-43BA-866D-45052EA070F9}" uniqueName="3" name="d2mhoW.3" queryTableFieldId="3" dataDxfId="275"/>
    <tableColumn id="4" xr3:uid="{C08C6F00-C454-46F6-AD74-5E7A4CB7863D}" uniqueName="4" name="d2mhoW.4" queryTableFieldId="4" dataDxfId="274"/>
    <tableColumn id="5" xr3:uid="{0F2A8046-BAE8-4285-8393-724405B51AE0}" uniqueName="5" name="d2mhoW.5" queryTableFieldId="5" dataDxfId="273"/>
    <tableColumn id="6" xr3:uid="{A9FFB04F-554B-45E9-BF0D-A085A91810E5}" uniqueName="6" name="d2mhoW.6" queryTableFieldId="6" dataDxfId="272"/>
    <tableColumn id="7" xr3:uid="{42D18396-3F34-4ADC-8A39-DF904CFC194A}" uniqueName="7" name="d2mhoW.7" queryTableFieldId="7" dataDxfId="271"/>
    <tableColumn id="8" xr3:uid="{80E0C84E-F274-4716-8DC8-57432AFF1880}" uniqueName="8" name="d2mhoW.8" queryTableFieldId="8" dataDxfId="270"/>
    <tableColumn id="9" xr3:uid="{C018BD3C-BEC7-4254-9069-E2C172DEC652}" uniqueName="9" name="d2mhoW.9" queryTableFieldId="9" dataDxfId="269"/>
    <tableColumn id="10" xr3:uid="{544A2797-F493-4AC5-9969-91A0D82170AB}" uniqueName="10" name="d2mhoW.10" queryTableFieldId="10" dataDxfId="268"/>
    <tableColumn id="11" xr3:uid="{941846F3-8E10-4727-A357-CE05AB261882}" uniqueName="11" name="d2mhoW.11" queryTableFieldId="11" dataDxfId="267"/>
    <tableColumn id="12" xr3:uid="{531098E5-60DA-48D4-B160-A4D0E4F8F7E8}" uniqueName="12" name="d2mhoW.12" queryTableFieldId="12" dataDxfId="266"/>
    <tableColumn id="13" xr3:uid="{5D4C2673-F6EE-4710-94B1-747451917E25}" uniqueName="13" name="d2mhoW.13" queryTableFieldId="13" dataDxfId="265"/>
    <tableColumn id="14" xr3:uid="{54DE1F1D-5DEB-4FC2-B731-76B8399CAE95}" uniqueName="14" name="d2mhoW.14" queryTableFieldId="14" dataDxfId="264"/>
    <tableColumn id="15" xr3:uid="{C5C810EA-2012-4B9A-8472-2C1444A294F1}" uniqueName="15" name="d2mhoW.15" queryTableFieldId="15" dataDxfId="263"/>
    <tableColumn id="16" xr3:uid="{5E9B81F3-453B-4285-BFD5-9513256022CF}" uniqueName="16" name="d2mhoW.16" queryTableFieldId="16" dataDxfId="262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40779A6-66A4-400F-B581-6B1A0298DCF3}" name="snapshot20250225215948__21" displayName="snapshot20250225215948__21" ref="CK5:CK21" tableType="queryTable" totalsRowShown="0">
  <autoFilter ref="CK5:CK21" xr:uid="{F40779A6-66A4-400F-B581-6B1A0298DCF3}"/>
  <tableColumns count="1">
    <tableColumn id="1" xr3:uid="{D891C6C6-9018-4D55-B846-0F8DE0478DCC}" uniqueName="1" name="d2mhoB" queryTableFieldId="1" dataDxfId="261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3F36825A-1004-4D31-94E2-C6615742E377}" name="snapshot20250225215948__22" displayName="snapshot20250225215948__22" ref="CO5:CO21" tableType="queryTable" totalsRowShown="0">
  <autoFilter ref="CO5:CO21" xr:uid="{3F36825A-1004-4D31-94E2-C6615742E377}"/>
  <tableColumns count="1">
    <tableColumn id="1" xr3:uid="{47BE4DB1-7D75-40AC-B1F0-0CCCF10DADA5}" uniqueName="1" name="d2n1W" queryTableFieldId="1" dataDxfId="260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9E98B2FB-D54A-4402-9F9F-BA3769B2044C}" name="snapshot20250225215948__23" displayName="snapshot20250225215948__23" ref="CP5:CP21" tableType="queryTable" totalsRowShown="0">
  <autoFilter ref="CP5:CP21" xr:uid="{9E98B2FB-D54A-4402-9F9F-BA3769B2044C}"/>
  <tableColumns count="1">
    <tableColumn id="1" xr3:uid="{D78222AD-5A8A-4574-9478-412909A018D5}" uniqueName="1" name="d2n1B" queryTableFieldId="1" dataDxfId="259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D7E3D7B5-0D3C-4596-98FC-DD379468CA82}" name="snapshot20250225215948__24" displayName="snapshot20250225215948__24" ref="CO26:CO42" tableType="queryTable" totalsRowShown="0">
  <autoFilter ref="CO26:CO42" xr:uid="{D7E3D7B5-0D3C-4596-98FC-DD379468CA82}"/>
  <tableColumns count="1">
    <tableColumn id="1" xr3:uid="{4D7876DC-7428-49AF-8871-176A600CA2D1}" uniqueName="1" name="d2n2W" queryTableFieldId="1" dataDxfId="258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A60D8B2-D1AD-4ACA-988A-829F69174608}" name="snapshot20250225215948__25" displayName="snapshot20250225215948__25" ref="CP26:CP42" tableType="queryTable" totalsRowShown="0">
  <autoFilter ref="CP26:CP42" xr:uid="{BA60D8B2-D1AD-4ACA-988A-829F69174608}"/>
  <tableColumns count="1">
    <tableColumn id="1" xr3:uid="{8AE18EC4-5915-4CC4-8195-9B0EF0D5FBD2}" uniqueName="1" name="d2n2B" queryTableFieldId="1" dataDxfId="257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95C9FF72-F93D-451C-98A9-A2699B6FDFE6}" name="snapshot20250225215948__26" displayName="snapshot20250225215948__26" ref="CO47:CO63" tableType="queryTable" totalsRowShown="0">
  <autoFilter ref="CO47:CO63" xr:uid="{95C9FF72-F93D-451C-98A9-A2699B6FDFE6}"/>
  <tableColumns count="1">
    <tableColumn id="1" xr3:uid="{33FBDB51-4374-4E0C-AA0E-796EE0EB5B5E}" uniqueName="1" name="d2n3W" queryTableFieldId="1" dataDxfId="256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98B8B288-59FD-4775-9446-9154AE0193CB}" name="snapshot20250225215948__27" displayName="snapshot20250225215948__27" ref="CP47:CP63" tableType="queryTable" totalsRowShown="0">
  <autoFilter ref="CP47:CP63" xr:uid="{98B8B288-59FD-4775-9446-9154AE0193CB}"/>
  <tableColumns count="1">
    <tableColumn id="1" xr3:uid="{98C0823C-2094-498C-82C0-5368E1771F4B}" uniqueName="1" name="d2n3B" queryTableFieldId="1" dataDxfId="255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B070FA4-8ADB-44BB-8BA1-0FF451B0D1FA}" name="snapshot20250225215948__28" displayName="snapshot20250225215948__28" ref="CS5:DH69" tableType="queryTable" totalsRowShown="0">
  <autoFilter ref="CS5:DH69" xr:uid="{5B070FA4-8ADB-44BB-8BA1-0FF451B0D1FA}"/>
  <tableColumns count="16">
    <tableColumn id="1" xr3:uid="{8FD90364-FAF2-4B9B-821F-C720A613FC4C}" uniqueName="1" name="d2lin1W.1" queryTableFieldId="1" dataDxfId="254"/>
    <tableColumn id="2" xr3:uid="{F7B277BC-FE52-44EF-8108-471BFFCF37E1}" uniqueName="2" name="d2lin1W.2" queryTableFieldId="2" dataDxfId="253"/>
    <tableColumn id="3" xr3:uid="{ED0141ED-3E06-4B82-ACA6-7141F6F1687F}" uniqueName="3" name="d2lin1W.3" queryTableFieldId="3" dataDxfId="252"/>
    <tableColumn id="4" xr3:uid="{05DE92AA-B8D5-4461-8B40-5BB72BBFA7EE}" uniqueName="4" name="d2lin1W.4" queryTableFieldId="4" dataDxfId="251"/>
    <tableColumn id="5" xr3:uid="{BAB6E238-5860-4CE7-9F8A-79B0694000CE}" uniqueName="5" name="d2lin1W.5" queryTableFieldId="5" dataDxfId="250"/>
    <tableColumn id="6" xr3:uid="{3C9954D1-0CB4-4163-8567-7178AB3C5F25}" uniqueName="6" name="d2lin1W.6" queryTableFieldId="6" dataDxfId="249"/>
    <tableColumn id="7" xr3:uid="{15CFC108-866E-4DDD-A84A-D4BA6D30B227}" uniqueName="7" name="d2lin1W.7" queryTableFieldId="7" dataDxfId="248"/>
    <tableColumn id="8" xr3:uid="{5EDFBD2E-0516-4302-8471-DA7D0DFBEA8C}" uniqueName="8" name="d2lin1W.8" queryTableFieldId="8" dataDxfId="247"/>
    <tableColumn id="9" xr3:uid="{B7FC5812-2FC8-4B8B-A286-50D56930B337}" uniqueName="9" name="d2lin1W.9" queryTableFieldId="9" dataDxfId="246"/>
    <tableColumn id="10" xr3:uid="{7FF98B34-1944-4551-B9CB-48AC4C209288}" uniqueName="10" name="d2lin1W.10" queryTableFieldId="10" dataDxfId="245"/>
    <tableColumn id="11" xr3:uid="{321D24E8-9982-453C-AF27-99888AF1BBBC}" uniqueName="11" name="d2lin1W.11" queryTableFieldId="11" dataDxfId="244"/>
    <tableColumn id="12" xr3:uid="{48FC2CD2-8CC6-47C6-9235-0A7105ED96AA}" uniqueName="12" name="d2lin1W.12" queryTableFieldId="12" dataDxfId="243"/>
    <tableColumn id="13" xr3:uid="{083571F9-4197-4B32-9544-6B5CA2D27976}" uniqueName="13" name="d2lin1W.13" queryTableFieldId="13" dataDxfId="242"/>
    <tableColumn id="14" xr3:uid="{760BFBEB-31B6-44C8-9328-6B7046AD930D}" uniqueName="14" name="d2lin1W.14" queryTableFieldId="14" dataDxfId="241"/>
    <tableColumn id="15" xr3:uid="{CBF34E39-8F45-4C90-83DA-3A70EB30A7D6}" uniqueName="15" name="d2lin1W.15" queryTableFieldId="15" dataDxfId="240"/>
    <tableColumn id="16" xr3:uid="{372DC428-9B71-4CEC-89EE-A28FC5FD5D9A}" uniqueName="16" name="d2lin1W.16" queryTableFieldId="16" dataDxfId="239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A96E1A57-3C57-4CC6-96E2-6F5D956DF73E}" name="snapshot20250225215948__29" displayName="snapshot20250225215948__29" ref="DI5:DI69" tableType="queryTable" totalsRowShown="0">
  <autoFilter ref="DI5:DI69" xr:uid="{A96E1A57-3C57-4CC6-96E2-6F5D956DF73E}"/>
  <tableColumns count="1">
    <tableColumn id="1" xr3:uid="{10883EC9-7648-4C57-90E8-D41F26C5C08A}" uniqueName="1" name="d2lin1B" queryTableFieldId="1" dataDxfId="238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22B092C5-B34C-40F9-97FE-04924388C962}" name="snapshot20250225215948__30" displayName="snapshot20250225215948__30" ref="DL5:FW21" tableType="queryTable" totalsRowShown="0">
  <autoFilter ref="DL5:FW21" xr:uid="{22B092C5-B34C-40F9-97FE-04924388C962}"/>
  <tableColumns count="64">
    <tableColumn id="1" xr3:uid="{2D40FBB5-A26F-4AD5-99C3-EDD9236EF1A2}" uniqueName="1" name="d2lin2W.1" queryTableFieldId="1" dataDxfId="237"/>
    <tableColumn id="2" xr3:uid="{56E497BF-AC12-4183-BFBF-B090967AC243}" uniqueName="2" name="d2lin2W.2" queryTableFieldId="2" dataDxfId="236"/>
    <tableColumn id="3" xr3:uid="{5C61FBC6-FAE5-496E-A3BA-49E0AB2AE6AD}" uniqueName="3" name="d2lin2W.3" queryTableFieldId="3" dataDxfId="235"/>
    <tableColumn id="4" xr3:uid="{323A09C4-3F06-499D-8803-A68DA9811592}" uniqueName="4" name="d2lin2W.4" queryTableFieldId="4" dataDxfId="234"/>
    <tableColumn id="5" xr3:uid="{6D5CC179-49D3-4E5E-BE54-6A79ABFB9735}" uniqueName="5" name="d2lin2W.5" queryTableFieldId="5" dataDxfId="233"/>
    <tableColumn id="6" xr3:uid="{E2A53734-16FD-47FC-BF0A-F67E9A5D9C80}" uniqueName="6" name="d2lin2W.6" queryTableFieldId="6" dataDxfId="232"/>
    <tableColumn id="7" xr3:uid="{1128EDE7-8D90-42E7-ADF4-738037AD04CB}" uniqueName="7" name="d2lin2W.7" queryTableFieldId="7" dataDxfId="231"/>
    <tableColumn id="8" xr3:uid="{E1325387-66C9-40D3-8A9B-62A638C48772}" uniqueName="8" name="d2lin2W.8" queryTableFieldId="8" dataDxfId="230"/>
    <tableColumn id="9" xr3:uid="{07D3E4CF-AF1A-499D-8A91-D0825A30A1A3}" uniqueName="9" name="d2lin2W.9" queryTableFieldId="9" dataDxfId="229"/>
    <tableColumn id="10" xr3:uid="{2E9F2020-DDF8-4E7A-9ED2-DE063A1C47C6}" uniqueName="10" name="d2lin2W.10" queryTableFieldId="10" dataDxfId="228"/>
    <tableColumn id="11" xr3:uid="{1B7C078F-240C-40E2-9CFA-56F2D59EEB07}" uniqueName="11" name="d2lin2W.11" queryTableFieldId="11" dataDxfId="227"/>
    <tableColumn id="12" xr3:uid="{CDDFB38C-A581-477E-A698-23695874E2AC}" uniqueName="12" name="d2lin2W.12" queryTableFieldId="12" dataDxfId="226"/>
    <tableColumn id="13" xr3:uid="{52247E59-902F-4721-AF2C-23B60C05F18B}" uniqueName="13" name="d2lin2W.13" queryTableFieldId="13" dataDxfId="225"/>
    <tableColumn id="14" xr3:uid="{8D1A4EDF-FBCE-4063-A5F5-8818AE171699}" uniqueName="14" name="d2lin2W.14" queryTableFieldId="14" dataDxfId="224"/>
    <tableColumn id="15" xr3:uid="{FDF00D88-D817-4EC2-8F04-5FE1C6C873AA}" uniqueName="15" name="d2lin2W.15" queryTableFieldId="15" dataDxfId="223"/>
    <tableColumn id="16" xr3:uid="{7E9267B2-9353-452C-8B7A-EE0B3D641C3F}" uniqueName="16" name="d2lin2W.16" queryTableFieldId="16" dataDxfId="222"/>
    <tableColumn id="17" xr3:uid="{CB7B9623-F088-4623-91E0-14E7DAD48818}" uniqueName="17" name="d2lin2W.17" queryTableFieldId="17" dataDxfId="221"/>
    <tableColumn id="18" xr3:uid="{C1F7FC6B-E9FB-403E-A5F8-541B5DC62084}" uniqueName="18" name="d2lin2W.18" queryTableFieldId="18" dataDxfId="220"/>
    <tableColumn id="19" xr3:uid="{279F6A58-6046-4B38-9D71-E0ABCE7B6FF0}" uniqueName="19" name="d2lin2W.19" queryTableFieldId="19" dataDxfId="219"/>
    <tableColumn id="20" xr3:uid="{848954A3-1CFA-456F-9E11-52C1916E9229}" uniqueName="20" name="d2lin2W.20" queryTableFieldId="20" dataDxfId="218"/>
    <tableColumn id="21" xr3:uid="{7C157D9E-920E-4D6D-BEEA-1A4C2D34E9B6}" uniqueName="21" name="d2lin2W.21" queryTableFieldId="21" dataDxfId="217"/>
    <tableColumn id="22" xr3:uid="{0637D121-8F99-470B-B212-86ADBA93075D}" uniqueName="22" name="d2lin2W.22" queryTableFieldId="22" dataDxfId="216"/>
    <tableColumn id="23" xr3:uid="{56B24CA8-2D38-4925-A9AE-FBE29787FEEE}" uniqueName="23" name="d2lin2W.23" queryTableFieldId="23" dataDxfId="215"/>
    <tableColumn id="24" xr3:uid="{4B79E24F-E9C6-4A4A-B274-FF4A898FACFD}" uniqueName="24" name="d2lin2W.24" queryTableFieldId="24" dataDxfId="214"/>
    <tableColumn id="25" xr3:uid="{59872341-F4B3-499A-8B36-3BB22473B476}" uniqueName="25" name="d2lin2W.25" queryTableFieldId="25" dataDxfId="213"/>
    <tableColumn id="26" xr3:uid="{AD1BF1ED-5D0E-4891-8B74-28B7E7CFBA64}" uniqueName="26" name="d2lin2W.26" queryTableFieldId="26" dataDxfId="212"/>
    <tableColumn id="27" xr3:uid="{1A597F90-1537-4F54-AB4A-C31F2D235F19}" uniqueName="27" name="d2lin2W.27" queryTableFieldId="27" dataDxfId="211"/>
    <tableColumn id="28" xr3:uid="{F7689E5D-29DF-4CE0-BE26-288BE73E76A9}" uniqueName="28" name="d2lin2W.28" queryTableFieldId="28" dataDxfId="210"/>
    <tableColumn id="29" xr3:uid="{679C2C65-323C-44FD-A482-C3050DDC22E8}" uniqueName="29" name="d2lin2W.29" queryTableFieldId="29" dataDxfId="209"/>
    <tableColumn id="30" xr3:uid="{9DE6A9C5-4B95-460E-B664-31EADF1F9CC6}" uniqueName="30" name="d2lin2W.30" queryTableFieldId="30" dataDxfId="208"/>
    <tableColumn id="31" xr3:uid="{516BD2CE-B8C3-46A0-B98F-91A3ADF3ACBF}" uniqueName="31" name="d2lin2W.31" queryTableFieldId="31" dataDxfId="207"/>
    <tableColumn id="32" xr3:uid="{58C36C9A-FC45-4A2F-BE40-47288BB74310}" uniqueName="32" name="d2lin2W.32" queryTableFieldId="32" dataDxfId="206"/>
    <tableColumn id="33" xr3:uid="{1CE77FEB-8A94-495D-9DFF-5587CBEDF68F}" uniqueName="33" name="d2lin2W.33" queryTableFieldId="33" dataDxfId="205"/>
    <tableColumn id="34" xr3:uid="{92DAF5C0-3624-4C28-90F3-C4AE33EEE334}" uniqueName="34" name="d2lin2W.34" queryTableFieldId="34" dataDxfId="204"/>
    <tableColumn id="35" xr3:uid="{308C8667-C07B-490E-82EE-FB071357C309}" uniqueName="35" name="d2lin2W.35" queryTableFieldId="35" dataDxfId="203"/>
    <tableColumn id="36" xr3:uid="{F8D7B02B-85B5-493A-BEFA-3A4746A64AA6}" uniqueName="36" name="d2lin2W.36" queryTableFieldId="36" dataDxfId="202"/>
    <tableColumn id="37" xr3:uid="{D354AAE8-67A2-4366-9D07-0539B925265E}" uniqueName="37" name="d2lin2W.37" queryTableFieldId="37" dataDxfId="201"/>
    <tableColumn id="38" xr3:uid="{B39B030B-1F4D-416F-A8FA-FD41869D879A}" uniqueName="38" name="d2lin2W.38" queryTableFieldId="38" dataDxfId="200"/>
    <tableColumn id="39" xr3:uid="{3854BD03-6305-4551-AF1B-3FD87537061E}" uniqueName="39" name="d2lin2W.39" queryTableFieldId="39" dataDxfId="199"/>
    <tableColumn id="40" xr3:uid="{758DF157-410C-4756-83D9-5AF5514CCA6D}" uniqueName="40" name="d2lin2W.40" queryTableFieldId="40" dataDxfId="198"/>
    <tableColumn id="41" xr3:uid="{C1C73045-ADC7-410D-A9F9-355FE3E8296C}" uniqueName="41" name="d2lin2W.41" queryTableFieldId="41" dataDxfId="197"/>
    <tableColumn id="42" xr3:uid="{B9D0C572-3936-4F7D-B3C5-901B08DE05EF}" uniqueName="42" name="d2lin2W.42" queryTableFieldId="42" dataDxfId="196"/>
    <tableColumn id="43" xr3:uid="{7FE08F4E-5CBD-4562-ADE3-D7A9573216B5}" uniqueName="43" name="d2lin2W.43" queryTableFieldId="43" dataDxfId="195"/>
    <tableColumn id="44" xr3:uid="{FDCF2A95-F109-42FA-8E97-08E230C0F9CA}" uniqueName="44" name="d2lin2W.44" queryTableFieldId="44" dataDxfId="194"/>
    <tableColumn id="45" xr3:uid="{E3C519F6-C8FF-4814-91D3-94FA5B7F49F1}" uniqueName="45" name="d2lin2W.45" queryTableFieldId="45" dataDxfId="193"/>
    <tableColumn id="46" xr3:uid="{CCC22393-101D-434F-9D95-B73BAA6F9BA5}" uniqueName="46" name="d2lin2W.46" queryTableFieldId="46" dataDxfId="192"/>
    <tableColumn id="47" xr3:uid="{77D7EE05-9A26-488E-B56A-55ED1A80F612}" uniqueName="47" name="d2lin2W.47" queryTableFieldId="47" dataDxfId="191"/>
    <tableColumn id="48" xr3:uid="{48DBD429-C365-4DF9-8E66-FBA99DA50B74}" uniqueName="48" name="d2lin2W.48" queryTableFieldId="48" dataDxfId="190"/>
    <tableColumn id="49" xr3:uid="{85BD1E5E-DF00-431E-82E3-505A0F56DAA5}" uniqueName="49" name="d2lin2W.49" queryTableFieldId="49" dataDxfId="189"/>
    <tableColumn id="50" xr3:uid="{5A8B2FEC-2BCB-42BF-A83B-63E8E230F34D}" uniqueName="50" name="d2lin2W.50" queryTableFieldId="50" dataDxfId="188"/>
    <tableColumn id="51" xr3:uid="{85C401E8-8BE1-4202-BAB3-9B93C7D2A17D}" uniqueName="51" name="d2lin2W.51" queryTableFieldId="51" dataDxfId="187"/>
    <tableColumn id="52" xr3:uid="{D1DB1302-0AC4-464B-B888-914F0787C515}" uniqueName="52" name="d2lin2W.52" queryTableFieldId="52" dataDxfId="186"/>
    <tableColumn id="53" xr3:uid="{E3853C81-8B4B-428E-9C57-758933CCF474}" uniqueName="53" name="d2lin2W.53" queryTableFieldId="53" dataDxfId="185"/>
    <tableColumn id="54" xr3:uid="{790C7876-DB10-4670-B601-DA61F6016FB7}" uniqueName="54" name="d2lin2W.54" queryTableFieldId="54" dataDxfId="184"/>
    <tableColumn id="55" xr3:uid="{DAEC465D-62AD-4036-B5C7-7F777604B835}" uniqueName="55" name="d2lin2W.55" queryTableFieldId="55" dataDxfId="183"/>
    <tableColumn id="56" xr3:uid="{B20DF0DB-6B1A-4FE5-BBC5-5EB53F7A06CE}" uniqueName="56" name="d2lin2W.56" queryTableFieldId="56" dataDxfId="182"/>
    <tableColumn id="57" xr3:uid="{E530AC47-C0B3-45AB-9E5D-78D0EFA72E87}" uniqueName="57" name="d2lin2W.57" queryTableFieldId="57" dataDxfId="181"/>
    <tableColumn id="58" xr3:uid="{F83EC5D8-51AD-4A34-89DE-EC34D394C991}" uniqueName="58" name="d2lin2W.58" queryTableFieldId="58" dataDxfId="180"/>
    <tableColumn id="59" xr3:uid="{2D88045C-A8CE-4592-B175-49FA4B9EE584}" uniqueName="59" name="d2lin2W.59" queryTableFieldId="59" dataDxfId="179"/>
    <tableColumn id="60" xr3:uid="{69357DF6-4CD9-45B3-86DE-D2D233BF68A7}" uniqueName="60" name="d2lin2W.60" queryTableFieldId="60" dataDxfId="178"/>
    <tableColumn id="61" xr3:uid="{371924B6-9A5F-41B9-A97B-FE048DA2206C}" uniqueName="61" name="d2lin2W.61" queryTableFieldId="61" dataDxfId="177"/>
    <tableColumn id="62" xr3:uid="{A67CE25C-C0A7-4D1F-BF85-D910F2D59FFA}" uniqueName="62" name="d2lin2W.62" queryTableFieldId="62" dataDxfId="176"/>
    <tableColumn id="63" xr3:uid="{2EB5171D-2A37-4DA2-A930-1CD45AE655D3}" uniqueName="63" name="d2lin2W.63" queryTableFieldId="63" dataDxfId="175"/>
    <tableColumn id="64" xr3:uid="{DDF011C6-2163-416D-8D2A-243907369F43}" uniqueName="64" name="d2lin2W.64" queryTableFieldId="64" dataDxfId="174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8864C6FD-C3C6-4E98-A875-61498D5BC560}" name="snapshot20250225215948__31" displayName="snapshot20250225215948__31" ref="FX5:FX21" tableType="queryTable" totalsRowShown="0">
  <autoFilter ref="FX5:FX21" xr:uid="{8864C6FD-C3C6-4E98-A875-61498D5BC560}"/>
  <tableColumns count="1">
    <tableColumn id="1" xr3:uid="{14A7A810-4524-47B2-AED6-8414F6C29A10}" uniqueName="1" name="d2lin2B" queryTableFieldId="1" dataDxfId="173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BDD5B226-BABE-4FD2-860C-1D389DE519C5}" name="snapshot20250225215948__32" displayName="snapshot20250225215948__32" ref="B5:Q53" tableType="queryTable" totalsRowShown="0">
  <autoFilter ref="B5:Q53" xr:uid="{BDD5B226-BABE-4FD2-860C-1D389DE519C5}"/>
  <tableColumns count="16">
    <tableColumn id="1" xr3:uid="{55AC2225-0E44-452F-B112-A7788673A356}" uniqueName="1" name="d3saiW.1" queryTableFieldId="1" dataDxfId="172"/>
    <tableColumn id="2" xr3:uid="{494BF9EA-6E6A-4C11-A594-2A78CFCC9289}" uniqueName="2" name="d3saiW.2" queryTableFieldId="2" dataDxfId="171"/>
    <tableColumn id="3" xr3:uid="{1FE4A87F-E616-43D0-BF98-D5AAF6440CB2}" uniqueName="3" name="d3saiW.3" queryTableFieldId="3" dataDxfId="170"/>
    <tableColumn id="4" xr3:uid="{E52897BF-1530-4D13-B3AF-A16A33962366}" uniqueName="4" name="d3saiW.4" queryTableFieldId="4" dataDxfId="169"/>
    <tableColumn id="5" xr3:uid="{5E6D51B8-ED42-426B-B632-845BB9301C07}" uniqueName="5" name="d3saiW.5" queryTableFieldId="5" dataDxfId="168"/>
    <tableColumn id="6" xr3:uid="{21E4EF77-1C10-4002-AF69-AD6C75BCE312}" uniqueName="6" name="d3saiW.6" queryTableFieldId="6" dataDxfId="167"/>
    <tableColumn id="7" xr3:uid="{D4CC130E-2E28-4C08-A2EA-C098392CB2FE}" uniqueName="7" name="d3saiW.7" queryTableFieldId="7" dataDxfId="166"/>
    <tableColumn id="8" xr3:uid="{0F9EA729-AD6D-4BF0-AA1B-8F5CD35A81EB}" uniqueName="8" name="d3saiW.8" queryTableFieldId="8" dataDxfId="165"/>
    <tableColumn id="9" xr3:uid="{29232EEA-70A3-48EC-853C-536A339432A4}" uniqueName="9" name="d3saiW.9" queryTableFieldId="9" dataDxfId="164"/>
    <tableColumn id="10" xr3:uid="{1A59EC41-863D-43B2-93E0-A28D3DAA6AFE}" uniqueName="10" name="d3saiW.10" queryTableFieldId="10" dataDxfId="163"/>
    <tableColumn id="11" xr3:uid="{D3E1F430-1726-4A52-8EB9-4926BF81628B}" uniqueName="11" name="d3saiW.11" queryTableFieldId="11" dataDxfId="162"/>
    <tableColumn id="12" xr3:uid="{746EDB59-D4C9-4357-8A37-42B0B892F458}" uniqueName="12" name="d3saiW.12" queryTableFieldId="12" dataDxfId="161"/>
    <tableColumn id="13" xr3:uid="{3BF2FED6-70D1-41CE-B2D7-C359B0A0C2EE}" uniqueName="13" name="d3saiW.13" queryTableFieldId="13" dataDxfId="160"/>
    <tableColumn id="14" xr3:uid="{7DBA969A-FB7E-4E23-A56F-51B66CE905BE}" uniqueName="14" name="d3saiW.14" queryTableFieldId="14" dataDxfId="159"/>
    <tableColumn id="15" xr3:uid="{E840CC0A-C672-4210-9E95-3A78E1128EB8}" uniqueName="15" name="d3saiW.15" queryTableFieldId="15" dataDxfId="158"/>
    <tableColumn id="16" xr3:uid="{FAEC5EA4-4837-4213-B494-9CC267FEF94F}" uniqueName="16" name="d3saiW.16" queryTableFieldId="16" dataDxfId="157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B4DF3B39-BF7E-4369-9CC1-3191E2069784}" name="snapshot20250225215948__33" displayName="snapshot20250225215948__33" ref="R5:R53" tableType="queryTable" totalsRowShown="0">
  <autoFilter ref="R5:R53" xr:uid="{B4DF3B39-BF7E-4369-9CC1-3191E2069784}"/>
  <tableColumns count="1">
    <tableColumn id="1" xr3:uid="{3B352F1A-806F-4D5E-8218-9496336A66BC}" uniqueName="1" name="d3saiB" queryTableFieldId="1" dataDxfId="156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C52E3188-11CC-407B-BD2B-BB4C6CFD117C}" name="snapshot20250225215948__34" displayName="snapshot20250225215948__34" ref="Z5:AO21" tableType="queryTable" totalsRowShown="0">
  <autoFilter ref="Z5:AO21" xr:uid="{C52E3188-11CC-407B-BD2B-BB4C6CFD117C}"/>
  <tableColumns count="16">
    <tableColumn id="1" xr3:uid="{84888924-904A-4D0E-8FBA-08ED9B135DE5}" uniqueName="1" name="d3saoW.1" queryTableFieldId="1" dataDxfId="155"/>
    <tableColumn id="2" xr3:uid="{36864FFD-990B-4F9A-94B8-69231B23B3C3}" uniqueName="2" name="d3saoW.2" queryTableFieldId="2" dataDxfId="154"/>
    <tableColumn id="3" xr3:uid="{831BAF56-BF97-4222-8BC6-63808A417D4F}" uniqueName="3" name="d3saoW.3" queryTableFieldId="3" dataDxfId="153"/>
    <tableColumn id="4" xr3:uid="{8FD972E9-D838-40B4-AA11-B95BA6CB9FF3}" uniqueName="4" name="d3saoW.4" queryTableFieldId="4" dataDxfId="152"/>
    <tableColumn id="5" xr3:uid="{ED4659A5-8132-43AF-9E0D-ED63468B4C66}" uniqueName="5" name="d3saoW.5" queryTableFieldId="5" dataDxfId="151"/>
    <tableColumn id="6" xr3:uid="{5F312F45-97F0-4ADF-B43D-FDE12E8D94F6}" uniqueName="6" name="d3saoW.6" queryTableFieldId="6" dataDxfId="150"/>
    <tableColumn id="7" xr3:uid="{DE7598E0-2264-4185-BB33-1CAFC6BB7B11}" uniqueName="7" name="d3saoW.7" queryTableFieldId="7" dataDxfId="149"/>
    <tableColumn id="8" xr3:uid="{2DA8404F-4B84-425F-B315-9825AA91AAD1}" uniqueName="8" name="d3saoW.8" queryTableFieldId="8" dataDxfId="148"/>
    <tableColumn id="9" xr3:uid="{F21C0BDE-1443-4A97-B965-3EBF233D686A}" uniqueName="9" name="d3saoW.9" queryTableFieldId="9" dataDxfId="147"/>
    <tableColumn id="10" xr3:uid="{0B383635-AE91-439F-882F-17542A8A156D}" uniqueName="10" name="d3saoW.10" queryTableFieldId="10" dataDxfId="146"/>
    <tableColumn id="11" xr3:uid="{D311A24A-14C8-47C2-BF02-4943D8BA8129}" uniqueName="11" name="d3saoW.11" queryTableFieldId="11" dataDxfId="145"/>
    <tableColumn id="12" xr3:uid="{096AECA9-B408-406B-B5DD-AA965D662FAF}" uniqueName="12" name="d3saoW.12" queryTableFieldId="12" dataDxfId="144"/>
    <tableColumn id="13" xr3:uid="{EDC9BED7-7D96-4C94-8D41-52D794476DE1}" uniqueName="13" name="d3saoW.13" queryTableFieldId="13" dataDxfId="143"/>
    <tableColumn id="14" xr3:uid="{E52C074A-4C47-4FCE-B8F7-993CCDBEF304}" uniqueName="14" name="d3saoW.14" queryTableFieldId="14" dataDxfId="142"/>
    <tableColumn id="15" xr3:uid="{FFC1CCB2-1F43-41CF-9E00-7D366CA4CFA0}" uniqueName="15" name="d3saoW.15" queryTableFieldId="15" dataDxfId="141"/>
    <tableColumn id="16" xr3:uid="{A6F36191-76D5-46ED-BAF5-C2BE976215A4}" uniqueName="16" name="d3saoW.16" queryTableFieldId="16" dataDxfId="140"/>
  </tableColumns>
  <tableStyleInfo name="TableStyleMedium7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AC1602C2-9573-4E64-B1DF-6067C266704C}" name="snapshot20250225215948__35" displayName="snapshot20250225215948__35" ref="AP5:AP21" tableType="queryTable" totalsRowShown="0">
  <autoFilter ref="AP5:AP21" xr:uid="{AC1602C2-9573-4E64-B1DF-6067C266704C}"/>
  <tableColumns count="1">
    <tableColumn id="1" xr3:uid="{D7111740-6C04-4559-8DEC-A5538858A61A}" uniqueName="1" name="d3saoB" queryTableFieldId="1" dataDxfId="139"/>
  </tableColumns>
  <tableStyleInfo name="TableStyleMedium7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77C07C9-996C-4307-974C-3CA1EC84758B}" name="snapshot20250225215948__36" displayName="snapshot20250225215948__36" ref="AT5:BI53" tableType="queryTable" totalsRowShown="0">
  <autoFilter ref="AT5:BI53" xr:uid="{077C07C9-996C-4307-974C-3CA1EC84758B}"/>
  <tableColumns count="16">
    <tableColumn id="1" xr3:uid="{2B22CBFC-A6CF-4A19-9A68-D49BABC20EF3}" uniqueName="1" name="d3mhiW.1" queryTableFieldId="1" dataDxfId="138"/>
    <tableColumn id="2" xr3:uid="{6ECBE470-5BDB-403F-9ACE-D495E8135789}" uniqueName="2" name="d3mhiW.2" queryTableFieldId="2" dataDxfId="137"/>
    <tableColumn id="3" xr3:uid="{316B6451-FBA5-47B1-917A-DC12B6CA5ECF}" uniqueName="3" name="d3mhiW.3" queryTableFieldId="3" dataDxfId="136"/>
    <tableColumn id="4" xr3:uid="{D0D0C863-8F70-4AB8-AFC4-DE6FE08B65FF}" uniqueName="4" name="d3mhiW.4" queryTableFieldId="4" dataDxfId="135"/>
    <tableColumn id="5" xr3:uid="{76110957-9298-4BAD-9D09-5F9214C8913B}" uniqueName="5" name="d3mhiW.5" queryTableFieldId="5" dataDxfId="134"/>
    <tableColumn id="6" xr3:uid="{26C574C3-1717-4BB4-846A-4A4D157D37C2}" uniqueName="6" name="d3mhiW.6" queryTableFieldId="6" dataDxfId="133"/>
    <tableColumn id="7" xr3:uid="{CB769BA9-68BF-444D-BD33-75A36CEE1AEE}" uniqueName="7" name="d3mhiW.7" queryTableFieldId="7" dataDxfId="132"/>
    <tableColumn id="8" xr3:uid="{F851C779-B62B-4D39-A4ED-031CEE1F373A}" uniqueName="8" name="d3mhiW.8" queryTableFieldId="8" dataDxfId="131"/>
    <tableColumn id="9" xr3:uid="{D94661CF-8CCB-4D50-8BE0-DD77DAD64010}" uniqueName="9" name="d3mhiW.9" queryTableFieldId="9" dataDxfId="130"/>
    <tableColumn id="10" xr3:uid="{3E7A58BD-A821-4A5E-AF41-8C02117C9308}" uniqueName="10" name="d3mhiW.10" queryTableFieldId="10" dataDxfId="129"/>
    <tableColumn id="11" xr3:uid="{61266C18-064D-4311-B6D0-3428B1679E38}" uniqueName="11" name="d3mhiW.11" queryTableFieldId="11" dataDxfId="128"/>
    <tableColumn id="12" xr3:uid="{50A48FC5-80F4-4485-8D88-5EC33DFFAAEE}" uniqueName="12" name="d3mhiW.12" queryTableFieldId="12" dataDxfId="127"/>
    <tableColumn id="13" xr3:uid="{1DC751DB-72DF-4DA7-95C1-66919DAC0CB3}" uniqueName="13" name="d3mhiW.13" queryTableFieldId="13" dataDxfId="126"/>
    <tableColumn id="14" xr3:uid="{2FF0BB06-3DEB-4439-93AB-C1A235C993E2}" uniqueName="14" name="d3mhiW.14" queryTableFieldId="14" dataDxfId="125"/>
    <tableColumn id="15" xr3:uid="{32A4F22A-1FF9-40B8-8A3B-719AC3CD1B3E}" uniqueName="15" name="d3mhiW.15" queryTableFieldId="15" dataDxfId="124"/>
    <tableColumn id="16" xr3:uid="{CC0B7C5A-C93F-4ED4-9EA6-94948809C302}" uniqueName="16" name="d3mhiW.16" queryTableFieldId="16" dataDxfId="123"/>
  </tableColumns>
  <tableStyleInfo name="TableStyleMedium7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4F373C69-F727-4D64-B928-5DC027642B6D}" name="snapshot20250225215948__37" displayName="snapshot20250225215948__37" ref="BJ5:BJ53" tableType="queryTable" totalsRowShown="0">
  <autoFilter ref="BJ5:BJ53" xr:uid="{4F373C69-F727-4D64-B928-5DC027642B6D}"/>
  <tableColumns count="1">
    <tableColumn id="1" xr3:uid="{6D924969-81C0-4543-ACF2-0F4B9F0A3A1D}" uniqueName="1" name="d3mhiB" queryTableFieldId="1" dataDxfId="122"/>
  </tableColumns>
  <tableStyleInfo name="TableStyleMedium7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6CEAEBEC-3700-4EAA-A7F3-956577B50773}" name="snapshot20250225215948__38" displayName="snapshot20250225215948__38" ref="BU5:CJ21" tableType="queryTable" totalsRowShown="0">
  <autoFilter ref="BU5:CJ21" xr:uid="{6CEAEBEC-3700-4EAA-A7F3-956577B50773}"/>
  <tableColumns count="16">
    <tableColumn id="1" xr3:uid="{DDA4BE12-88D3-4FAE-A7CF-5530B44C1D53}" uniqueName="1" name="d3mhoW.1" queryTableFieldId="1" dataDxfId="121"/>
    <tableColumn id="2" xr3:uid="{4DB30154-3BC4-4013-88A5-03C917194C52}" uniqueName="2" name="d3mhoW.2" queryTableFieldId="2" dataDxfId="120"/>
    <tableColumn id="3" xr3:uid="{BF04BD78-51C6-4C34-BD85-0EDFC5CC6714}" uniqueName="3" name="d3mhoW.3" queryTableFieldId="3" dataDxfId="119"/>
    <tableColumn id="4" xr3:uid="{25AF3642-4864-48D8-96FB-CA2CEE8F1365}" uniqueName="4" name="d3mhoW.4" queryTableFieldId="4" dataDxfId="118"/>
    <tableColumn id="5" xr3:uid="{8BD16E12-A4EB-4C2B-BE32-E89E3A81BBA8}" uniqueName="5" name="d3mhoW.5" queryTableFieldId="5" dataDxfId="117"/>
    <tableColumn id="6" xr3:uid="{ADC1A7DC-A6C3-4630-86BE-80CB98E8F2DD}" uniqueName="6" name="d3mhoW.6" queryTableFieldId="6" dataDxfId="116"/>
    <tableColumn id="7" xr3:uid="{A16D1C59-C4C5-4EF9-A7A6-BD70B9B9D103}" uniqueName="7" name="d3mhoW.7" queryTableFieldId="7" dataDxfId="115"/>
    <tableColumn id="8" xr3:uid="{D92EC673-99A4-4FF2-B74B-F81AE136CD60}" uniqueName="8" name="d3mhoW.8" queryTableFieldId="8" dataDxfId="114"/>
    <tableColumn id="9" xr3:uid="{BA1B1C6B-526C-4AFE-A2D8-015B77A2ED93}" uniqueName="9" name="d3mhoW.9" queryTableFieldId="9" dataDxfId="113"/>
    <tableColumn id="10" xr3:uid="{6B53BFA7-61B6-4B90-AA2A-A3C556956A13}" uniqueName="10" name="d3mhoW.10" queryTableFieldId="10" dataDxfId="112"/>
    <tableColumn id="11" xr3:uid="{44F0B5D8-428A-4EAC-BE5E-6230891AF873}" uniqueName="11" name="d3mhoW.11" queryTableFieldId="11" dataDxfId="111"/>
    <tableColumn id="12" xr3:uid="{F3735899-31A6-4F9C-9D3A-1819A8F73A8A}" uniqueName="12" name="d3mhoW.12" queryTableFieldId="12" dataDxfId="110"/>
    <tableColumn id="13" xr3:uid="{3DA37594-0047-4550-B31C-DB8629B8BA8C}" uniqueName="13" name="d3mhoW.13" queryTableFieldId="13" dataDxfId="109"/>
    <tableColumn id="14" xr3:uid="{62549F3E-37C4-494C-AC1A-F60B77607E74}" uniqueName="14" name="d3mhoW.14" queryTableFieldId="14" dataDxfId="108"/>
    <tableColumn id="15" xr3:uid="{010EB638-82CB-466F-9A55-63A8AA328100}" uniqueName="15" name="d3mhoW.15" queryTableFieldId="15" dataDxfId="107"/>
    <tableColumn id="16" xr3:uid="{05144B84-2429-4A4F-8495-063797B08215}" uniqueName="16" name="d3mhoW.16" queryTableFieldId="16" dataDxfId="106"/>
  </tableColumns>
  <tableStyleInfo name="TableStyleMedium7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FA8D5D31-7CF3-44C2-8F16-196E74C860F5}" name="snapshot20250225215948__39" displayName="snapshot20250225215948__39" ref="CK5:CK21" tableType="queryTable" totalsRowShown="0">
  <autoFilter ref="CK5:CK21" xr:uid="{FA8D5D31-7CF3-44C2-8F16-196E74C860F5}"/>
  <tableColumns count="1">
    <tableColumn id="1" xr3:uid="{6D4DC810-D0BA-4F6B-91E3-F75B668552A0}" uniqueName="1" name="d3mhoB" queryTableFieldId="1" dataDxfId="105"/>
  </tableColumns>
  <tableStyleInfo name="TableStyleMedium7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7D0D768E-389E-4A83-9205-8FC99D7B9C4D}" name="snapshot20250225215948__40" displayName="snapshot20250225215948__40" ref="CO5:CO21" tableType="queryTable" totalsRowShown="0">
  <autoFilter ref="CO5:CO21" xr:uid="{7D0D768E-389E-4A83-9205-8FC99D7B9C4D}"/>
  <tableColumns count="1">
    <tableColumn id="1" xr3:uid="{DEBE8DD3-0E79-461D-87F5-34882B8CC52B}" uniqueName="1" name="d3n1W" queryTableFieldId="1" dataDxfId="104"/>
  </tableColumns>
  <tableStyleInfo name="TableStyleMedium7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90643DF2-AA95-448B-8752-6642FB0D900A}" name="snapshot20250225215948__41" displayName="snapshot20250225215948__41" ref="CP5:CP21" tableType="queryTable" totalsRowShown="0">
  <autoFilter ref="CP5:CP21" xr:uid="{90643DF2-AA95-448B-8752-6642FB0D900A}"/>
  <tableColumns count="1">
    <tableColumn id="1" xr3:uid="{3C270D26-B458-44E3-89D6-BFBA81AB7D1E}" uniqueName="1" name="d3n1B" queryTableFieldId="1" dataDxfId="103"/>
  </tableColumns>
  <tableStyleInfo name="TableStyleMedium7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191EF342-726C-4406-AE5A-F01140369C65}" name="snapshot20250225215948__42" displayName="snapshot20250225215948__42" ref="CO26:CO42" tableType="queryTable" totalsRowShown="0">
  <autoFilter ref="CO26:CO42" xr:uid="{191EF342-726C-4406-AE5A-F01140369C65}"/>
  <tableColumns count="1">
    <tableColumn id="1" xr3:uid="{0AF41D2A-F97F-42E6-A9D1-8BEE2941B51F}" uniqueName="1" name="d3n2W" queryTableFieldId="1" dataDxfId="102"/>
  </tableColumns>
  <tableStyleInfo name="TableStyleMedium7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C7DC5742-AD5E-44E8-A4C9-49F33BA06B08}" name="snapshot20250225215948__43" displayName="snapshot20250225215948__43" ref="CP26:CP42" tableType="queryTable" totalsRowShown="0">
  <autoFilter ref="CP26:CP42" xr:uid="{C7DC5742-AD5E-44E8-A4C9-49F33BA06B08}"/>
  <tableColumns count="1">
    <tableColumn id="1" xr3:uid="{A0661149-4D2D-4B56-960B-32369A38905D}" uniqueName="1" name="d3n2B" queryTableFieldId="1" dataDxfId="101"/>
  </tableColumns>
  <tableStyleInfo name="TableStyleMedium7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C56C3008-56F0-413A-B1EF-C7D564E3A38D}" name="snapshot20250225215948__44" displayName="snapshot20250225215948__44" ref="CO47:CO63" tableType="queryTable" totalsRowShown="0">
  <autoFilter ref="CO47:CO63" xr:uid="{C56C3008-56F0-413A-B1EF-C7D564E3A38D}"/>
  <tableColumns count="1">
    <tableColumn id="1" xr3:uid="{88E9041C-9F75-4241-8007-1263805F7B40}" uniqueName="1" name="d3n3W" queryTableFieldId="1" dataDxfId="100"/>
  </tableColumns>
  <tableStyleInfo name="TableStyleMedium7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90F118F6-2F9C-488A-AFB2-77AA16AAA028}" name="snapshot20250225215948__45" displayName="snapshot20250225215948__45" ref="CP47:CP63" tableType="queryTable" totalsRowShown="0">
  <autoFilter ref="CP47:CP63" xr:uid="{90F118F6-2F9C-488A-AFB2-77AA16AAA028}"/>
  <tableColumns count="1">
    <tableColumn id="1" xr3:uid="{00FD43F6-5AB1-4DFC-9029-39941A152694}" uniqueName="1" name="d3n3B" queryTableFieldId="1" dataDxfId="99"/>
  </tableColumns>
  <tableStyleInfo name="TableStyleMedium7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18C164AF-345C-4C17-94D1-DC436B7D962E}" name="snapshot20250225215948__46" displayName="snapshot20250225215948__46" ref="CS5:DH69" tableType="queryTable" totalsRowShown="0">
  <autoFilter ref="CS5:DH69" xr:uid="{18C164AF-345C-4C17-94D1-DC436B7D962E}"/>
  <tableColumns count="16">
    <tableColumn id="1" xr3:uid="{743BC533-B0B8-41C1-8A0D-E9F3ED99D84C}" uniqueName="1" name="d3lin1W.1" queryTableFieldId="1" dataDxfId="98"/>
    <tableColumn id="2" xr3:uid="{FEF44C31-5A9B-44DE-A9FF-1C0EB454372C}" uniqueName="2" name="d3lin1W.2" queryTableFieldId="2" dataDxfId="97"/>
    <tableColumn id="3" xr3:uid="{74B7A5A3-BFEB-435A-8A1C-B2ABAFB31F3B}" uniqueName="3" name="d3lin1W.3" queryTableFieldId="3" dataDxfId="96"/>
    <tableColumn id="4" xr3:uid="{3ADF78CE-E921-4EF5-A932-B31758B235ED}" uniqueName="4" name="d3lin1W.4" queryTableFieldId="4" dataDxfId="95"/>
    <tableColumn id="5" xr3:uid="{C0C02C88-65AF-403B-9E8F-26B893FFA7B1}" uniqueName="5" name="d3lin1W.5" queryTableFieldId="5" dataDxfId="94"/>
    <tableColumn id="6" xr3:uid="{81F7FA8B-49FF-4D5D-BE4C-4A561D700541}" uniqueName="6" name="d3lin1W.6" queryTableFieldId="6" dataDxfId="93"/>
    <tableColumn id="7" xr3:uid="{9CEF86AF-B209-4421-89FE-5416F8707203}" uniqueName="7" name="d3lin1W.7" queryTableFieldId="7" dataDxfId="92"/>
    <tableColumn id="8" xr3:uid="{9EEEED15-B7AE-4566-A80F-AD75997EE9F4}" uniqueName="8" name="d3lin1W.8" queryTableFieldId="8" dataDxfId="91"/>
    <tableColumn id="9" xr3:uid="{AF72EB4C-DE19-40D5-8468-7EEF04E157DA}" uniqueName="9" name="d3lin1W.9" queryTableFieldId="9" dataDxfId="90"/>
    <tableColumn id="10" xr3:uid="{043F7A71-CCA2-4AA8-9AFC-0E1AC2025311}" uniqueName="10" name="d3lin1W.10" queryTableFieldId="10" dataDxfId="89"/>
    <tableColumn id="11" xr3:uid="{2FEB9626-C71A-46DB-A556-64015EFA7886}" uniqueName="11" name="d3lin1W.11" queryTableFieldId="11" dataDxfId="88"/>
    <tableColumn id="12" xr3:uid="{DADDDEB4-F873-43F5-BFE3-842F6D5EDBD1}" uniqueName="12" name="d3lin1W.12" queryTableFieldId="12" dataDxfId="87"/>
    <tableColumn id="13" xr3:uid="{E0B8CE97-DF9B-40DC-952D-4148B18B09CA}" uniqueName="13" name="d3lin1W.13" queryTableFieldId="13" dataDxfId="86"/>
    <tableColumn id="14" xr3:uid="{B354352B-94A9-4EBB-93F7-92BA0A5D2A49}" uniqueName="14" name="d3lin1W.14" queryTableFieldId="14" dataDxfId="85"/>
    <tableColumn id="15" xr3:uid="{83A7DE45-D540-444A-8AAF-8E098C8B05E2}" uniqueName="15" name="d3lin1W.15" queryTableFieldId="15" dataDxfId="84"/>
    <tableColumn id="16" xr3:uid="{B0C7F06A-9268-477F-A440-3BD23C9B1244}" uniqueName="16" name="d3lin1W.16" queryTableFieldId="16" dataDxfId="83"/>
  </tableColumns>
  <tableStyleInfo name="TableStyleMedium7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F7E3F0FF-AD60-4051-9454-BE064F482F86}" name="snapshot20250225215948__47" displayName="snapshot20250225215948__47" ref="DI5:DI69" tableType="queryTable" totalsRowShown="0">
  <autoFilter ref="DI5:DI69" xr:uid="{F7E3F0FF-AD60-4051-9454-BE064F482F86}"/>
  <tableColumns count="1">
    <tableColumn id="1" xr3:uid="{0762DE16-EF9F-43CE-A45A-9B643AFBAEA9}" uniqueName="1" name="d3lin1B" queryTableFieldId="1" dataDxfId="82"/>
  </tableColumns>
  <tableStyleInfo name="TableStyleMedium7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9E8E1DCD-B92B-463A-952E-84D356308D73}" name="snapshot20250225215948__48" displayName="snapshot20250225215948__48" ref="DL5:FW21" tableType="queryTable" totalsRowShown="0">
  <autoFilter ref="DL5:FW21" xr:uid="{9E8E1DCD-B92B-463A-952E-84D356308D73}"/>
  <tableColumns count="64">
    <tableColumn id="1" xr3:uid="{5945858B-57E9-4A3A-9F3C-4028B5200655}" uniqueName="1" name="d3lin2W.1" queryTableFieldId="1" dataDxfId="81"/>
    <tableColumn id="2" xr3:uid="{B0392EC3-7CCD-4F81-BD8F-BF55400EAA4E}" uniqueName="2" name="d3lin2W.2" queryTableFieldId="2" dataDxfId="80"/>
    <tableColumn id="3" xr3:uid="{DE341191-D906-4019-AC1E-9D938ECCDD06}" uniqueName="3" name="d3lin2W.3" queryTableFieldId="3" dataDxfId="79"/>
    <tableColumn id="4" xr3:uid="{62179BBD-196A-40F4-BC25-F024FE1ED257}" uniqueName="4" name="d3lin2W.4" queryTableFieldId="4" dataDxfId="78"/>
    <tableColumn id="5" xr3:uid="{4F0F4F63-F82D-4A08-B6F0-E932C36368FA}" uniqueName="5" name="d3lin2W.5" queryTableFieldId="5" dataDxfId="77"/>
    <tableColumn id="6" xr3:uid="{A50EEA0C-5C30-4E2A-96ED-508FB989FD49}" uniqueName="6" name="d3lin2W.6" queryTableFieldId="6" dataDxfId="76"/>
    <tableColumn id="7" xr3:uid="{65BB772E-B315-4B65-9A57-300A4D8EE69F}" uniqueName="7" name="d3lin2W.7" queryTableFieldId="7" dataDxfId="75"/>
    <tableColumn id="8" xr3:uid="{5CDCAE5D-A5ED-4B05-AFD0-3F7617CEE618}" uniqueName="8" name="d3lin2W.8" queryTableFieldId="8" dataDxfId="74"/>
    <tableColumn id="9" xr3:uid="{8B5A7B20-57DA-487C-B71C-EAC000880922}" uniqueName="9" name="d3lin2W.9" queryTableFieldId="9" dataDxfId="73"/>
    <tableColumn id="10" xr3:uid="{9AD3753F-9F1A-43B0-B637-2BF0D4AA9F71}" uniqueName="10" name="d3lin2W.10" queryTableFieldId="10" dataDxfId="72"/>
    <tableColumn id="11" xr3:uid="{B3A96432-00EE-4AA9-89D8-D5895FD9FAF4}" uniqueName="11" name="d3lin2W.11" queryTableFieldId="11" dataDxfId="71"/>
    <tableColumn id="12" xr3:uid="{A2EAD48E-52E8-4808-AA10-05579C326EED}" uniqueName="12" name="d3lin2W.12" queryTableFieldId="12" dataDxfId="70"/>
    <tableColumn id="13" xr3:uid="{050AC3EB-B6C6-421A-ABAD-5BC3402E4757}" uniqueName="13" name="d3lin2W.13" queryTableFieldId="13" dataDxfId="69"/>
    <tableColumn id="14" xr3:uid="{66880604-EC07-4FD4-923F-0403773D1374}" uniqueName="14" name="d3lin2W.14" queryTableFieldId="14" dataDxfId="68"/>
    <tableColumn id="15" xr3:uid="{3C60733C-5B56-43A3-A1EB-A9A8B46C0131}" uniqueName="15" name="d3lin2W.15" queryTableFieldId="15" dataDxfId="67"/>
    <tableColumn id="16" xr3:uid="{E84DF997-1060-47CA-A5BB-FA4A830F351C}" uniqueName="16" name="d3lin2W.16" queryTableFieldId="16" dataDxfId="66"/>
    <tableColumn id="17" xr3:uid="{BFBC2121-F28A-44CC-BF6A-0AEE4EC3A83C}" uniqueName="17" name="d3lin2W.17" queryTableFieldId="17" dataDxfId="65"/>
    <tableColumn id="18" xr3:uid="{119217EA-EB6C-4D1A-8B0F-341B68D04910}" uniqueName="18" name="d3lin2W.18" queryTableFieldId="18" dataDxfId="64"/>
    <tableColumn id="19" xr3:uid="{FBB0A265-B737-4321-8791-1FA4AC043A27}" uniqueName="19" name="d3lin2W.19" queryTableFieldId="19" dataDxfId="63"/>
    <tableColumn id="20" xr3:uid="{D4C1E0FE-1436-480D-B8B3-11EE640BA5CD}" uniqueName="20" name="d3lin2W.20" queryTableFieldId="20" dataDxfId="62"/>
    <tableColumn id="21" xr3:uid="{371DB5F9-6763-4107-B5F4-3EF1C665A251}" uniqueName="21" name="d3lin2W.21" queryTableFieldId="21" dataDxfId="61"/>
    <tableColumn id="22" xr3:uid="{0927D956-4E48-43C6-8635-ADB29AF60AEA}" uniqueName="22" name="d3lin2W.22" queryTableFieldId="22" dataDxfId="60"/>
    <tableColumn id="23" xr3:uid="{B771EA4B-006A-406B-9A7B-69901E36D038}" uniqueName="23" name="d3lin2W.23" queryTableFieldId="23" dataDxfId="59"/>
    <tableColumn id="24" xr3:uid="{0F4F08C2-5025-4051-9784-B15CD178489A}" uniqueName="24" name="d3lin2W.24" queryTableFieldId="24" dataDxfId="58"/>
    <tableColumn id="25" xr3:uid="{F69B3E00-A467-4907-B786-93DE8603FCB8}" uniqueName="25" name="d3lin2W.25" queryTableFieldId="25" dataDxfId="57"/>
    <tableColumn id="26" xr3:uid="{3C1411F7-E99A-4AAF-95F7-25F93E29CDBF}" uniqueName="26" name="d3lin2W.26" queryTableFieldId="26" dataDxfId="56"/>
    <tableColumn id="27" xr3:uid="{0D56C17B-27E9-47F3-98EB-EC5182F00663}" uniqueName="27" name="d3lin2W.27" queryTableFieldId="27" dataDxfId="55"/>
    <tableColumn id="28" xr3:uid="{CC0F11AD-9D73-4429-AF5C-B97D3DC9E297}" uniqueName="28" name="d3lin2W.28" queryTableFieldId="28" dataDxfId="54"/>
    <tableColumn id="29" xr3:uid="{FE719E90-1FCE-4EC5-8F51-5F2682672B77}" uniqueName="29" name="d3lin2W.29" queryTableFieldId="29" dataDxfId="53"/>
    <tableColumn id="30" xr3:uid="{C50D8601-3917-4D1B-B604-4A9F1C76F44C}" uniqueName="30" name="d3lin2W.30" queryTableFieldId="30" dataDxfId="52"/>
    <tableColumn id="31" xr3:uid="{967807E9-F8A0-4A34-A31A-CD6D02B7135E}" uniqueName="31" name="d3lin2W.31" queryTableFieldId="31" dataDxfId="51"/>
    <tableColumn id="32" xr3:uid="{04BC0530-9815-4A7E-B68D-0262457531C1}" uniqueName="32" name="d3lin2W.32" queryTableFieldId="32" dataDxfId="50"/>
    <tableColumn id="33" xr3:uid="{6BC0C170-1287-4BE0-8484-751BD3B11B97}" uniqueName="33" name="d3lin2W.33" queryTableFieldId="33" dataDxfId="49"/>
    <tableColumn id="34" xr3:uid="{F0285D1E-5EE6-4EF3-B37A-F7A2C0BA8508}" uniqueName="34" name="d3lin2W.34" queryTableFieldId="34" dataDxfId="48"/>
    <tableColumn id="35" xr3:uid="{858F3AE0-5F6A-4701-8B45-517741CB9D37}" uniqueName="35" name="d3lin2W.35" queryTableFieldId="35" dataDxfId="47"/>
    <tableColumn id="36" xr3:uid="{1A0BF254-624D-4F30-A947-B3E2F3F4F18A}" uniqueName="36" name="d3lin2W.36" queryTableFieldId="36" dataDxfId="46"/>
    <tableColumn id="37" xr3:uid="{B3DD6638-66E4-47CF-8A7C-284943D872D7}" uniqueName="37" name="d3lin2W.37" queryTableFieldId="37" dataDxfId="45"/>
    <tableColumn id="38" xr3:uid="{8137D225-D2EC-43C0-8E77-DE34FFE2A1AC}" uniqueName="38" name="d3lin2W.38" queryTableFieldId="38" dataDxfId="44"/>
    <tableColumn id="39" xr3:uid="{58AABAA8-1E1A-4F33-8BE2-90908E75F4C1}" uniqueName="39" name="d3lin2W.39" queryTableFieldId="39" dataDxfId="43"/>
    <tableColumn id="40" xr3:uid="{54911E16-2154-4C4E-B6CC-382C9655258A}" uniqueName="40" name="d3lin2W.40" queryTableFieldId="40" dataDxfId="42"/>
    <tableColumn id="41" xr3:uid="{0A94EFB1-936B-46EF-B448-6B03DE391D83}" uniqueName="41" name="d3lin2W.41" queryTableFieldId="41" dataDxfId="41"/>
    <tableColumn id="42" xr3:uid="{412EE322-9F19-4EF9-A135-F71450F8CBEB}" uniqueName="42" name="d3lin2W.42" queryTableFieldId="42" dataDxfId="40"/>
    <tableColumn id="43" xr3:uid="{A41D0C6E-EE12-4BA7-AC14-6B22C0CB5442}" uniqueName="43" name="d3lin2W.43" queryTableFieldId="43" dataDxfId="39"/>
    <tableColumn id="44" xr3:uid="{886BB5B2-58B0-443E-BA62-D565C37BEDF9}" uniqueName="44" name="d3lin2W.44" queryTableFieldId="44" dataDxfId="38"/>
    <tableColumn id="45" xr3:uid="{66BBAE75-BC8C-48FC-ADF9-20271281640C}" uniqueName="45" name="d3lin2W.45" queryTableFieldId="45" dataDxfId="37"/>
    <tableColumn id="46" xr3:uid="{A53B60BA-DC22-43BA-85CD-3D732BCDCCD1}" uniqueName="46" name="d3lin2W.46" queryTableFieldId="46" dataDxfId="36"/>
    <tableColumn id="47" xr3:uid="{746519C2-B6D6-46FA-9390-91442E11BA6C}" uniqueName="47" name="d3lin2W.47" queryTableFieldId="47" dataDxfId="35"/>
    <tableColumn id="48" xr3:uid="{D577AD08-555F-4B6A-A73A-FC8FB092D340}" uniqueName="48" name="d3lin2W.48" queryTableFieldId="48" dataDxfId="34"/>
    <tableColumn id="49" xr3:uid="{F5BCF159-28AA-45D5-9092-FBDFE55859DC}" uniqueName="49" name="d3lin2W.49" queryTableFieldId="49" dataDxfId="33"/>
    <tableColumn id="50" xr3:uid="{8E7D215F-B84B-49DE-A9D0-2477403CCC4D}" uniqueName="50" name="d3lin2W.50" queryTableFieldId="50" dataDxfId="32"/>
    <tableColumn id="51" xr3:uid="{F8B3F7F3-AB99-45B0-A4E3-D3C6E3D6EDE1}" uniqueName="51" name="d3lin2W.51" queryTableFieldId="51" dataDxfId="31"/>
    <tableColumn id="52" xr3:uid="{664C6269-5D5C-4BDB-981A-27E4568FFF8B}" uniqueName="52" name="d3lin2W.52" queryTableFieldId="52" dataDxfId="30"/>
    <tableColumn id="53" xr3:uid="{0B620042-F8B9-48B4-8A82-8D57E97E9AB5}" uniqueName="53" name="d3lin2W.53" queryTableFieldId="53" dataDxfId="29"/>
    <tableColumn id="54" xr3:uid="{BA9C95F4-D004-43AE-A8FB-256063916D43}" uniqueName="54" name="d3lin2W.54" queryTableFieldId="54" dataDxfId="28"/>
    <tableColumn id="55" xr3:uid="{31996B0A-4C50-4C15-AF53-B9C08FE69CA0}" uniqueName="55" name="d3lin2W.55" queryTableFieldId="55" dataDxfId="27"/>
    <tableColumn id="56" xr3:uid="{77D1916E-1078-43B4-897B-AFCC2C8E00AE}" uniqueName="56" name="d3lin2W.56" queryTableFieldId="56" dataDxfId="26"/>
    <tableColumn id="57" xr3:uid="{29F92793-B302-4858-9168-5A0A2A03CD7E}" uniqueName="57" name="d3lin2W.57" queryTableFieldId="57" dataDxfId="25"/>
    <tableColumn id="58" xr3:uid="{F022B5F7-1F33-4EF3-8A4F-CA9D4E40CFD0}" uniqueName="58" name="d3lin2W.58" queryTableFieldId="58" dataDxfId="24"/>
    <tableColumn id="59" xr3:uid="{CB361306-0804-48C8-B3B2-6237C7F43A1E}" uniqueName="59" name="d3lin2W.59" queryTableFieldId="59" dataDxfId="23"/>
    <tableColumn id="60" xr3:uid="{37DC5ED3-ED0A-4F1B-AEA6-838A782721E1}" uniqueName="60" name="d3lin2W.60" queryTableFieldId="60" dataDxfId="22"/>
    <tableColumn id="61" xr3:uid="{F0137D67-C914-4B53-B642-F3173A547A17}" uniqueName="61" name="d3lin2W.61" queryTableFieldId="61" dataDxfId="21"/>
    <tableColumn id="62" xr3:uid="{86435AD1-1247-47A4-AFB4-7A63B8BC5058}" uniqueName="62" name="d3lin2W.62" queryTableFieldId="62" dataDxfId="20"/>
    <tableColumn id="63" xr3:uid="{17D34345-57B0-44F7-A953-1BBE6060C9B3}" uniqueName="63" name="d3lin2W.63" queryTableFieldId="63" dataDxfId="19"/>
    <tableColumn id="64" xr3:uid="{E6A3779F-1912-40C0-BFF7-9ED50238DD42}" uniqueName="64" name="d3lin2W.64" queryTableFieldId="64" dataDxfId="18"/>
  </tableColumns>
  <tableStyleInfo name="TableStyleMedium7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13D5DA0D-CD2A-4FB8-AE42-2687BD68C959}" name="snapshot20250225215948__49" displayName="snapshot20250225215948__49" ref="FX5:FX21" tableType="queryTable" totalsRowShown="0">
  <autoFilter ref="FX5:FX21" xr:uid="{13D5DA0D-CD2A-4FB8-AE42-2687BD68C959}"/>
  <tableColumns count="1">
    <tableColumn id="1" xr3:uid="{D1E1DA72-38B0-4F1B-8B53-9639DAB6EA24}" uniqueName="1" name="d3lin2B" queryTableFieldId="1" dataDxfId="17"/>
  </tableColumns>
  <tableStyleInfo name="TableStyleMedium7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3EF2FB2-5636-478F-A995-D9E979A8C071}" name="snapshot20250225215948__104" displayName="snapshot20250225215948__104" ref="B5:Q51" tableType="queryTable" totalsRowShown="0">
  <autoFilter ref="B5:Q51" xr:uid="{03EF2FB2-5636-478F-A995-D9E979A8C071}"/>
  <tableColumns count="16">
    <tableColumn id="1" xr3:uid="{D907A9A9-E6D9-4EA4-9822-F0C22193B120}" uniqueName="1" name="fcW.1" queryTableFieldId="1" dataDxfId="16"/>
    <tableColumn id="2" xr3:uid="{9E8E4233-98CD-40BD-A002-559F4143858D}" uniqueName="2" name="fcW.2" queryTableFieldId="2" dataDxfId="15"/>
    <tableColumn id="3" xr3:uid="{1A5EE863-580E-4BB5-BC3B-F88004635153}" uniqueName="3" name="fcW.3" queryTableFieldId="3" dataDxfId="14"/>
    <tableColumn id="4" xr3:uid="{658DB834-C223-4736-8FBE-750CD31FE795}" uniqueName="4" name="fcW.4" queryTableFieldId="4" dataDxfId="13"/>
    <tableColumn id="5" xr3:uid="{0624F9DF-2280-4CC5-92E7-640B7E240902}" uniqueName="5" name="fcW.5" queryTableFieldId="5" dataDxfId="12"/>
    <tableColumn id="6" xr3:uid="{C23CF085-8287-43D3-8463-E5B335540EC6}" uniqueName="6" name="fcW.6" queryTableFieldId="6" dataDxfId="11"/>
    <tableColumn id="7" xr3:uid="{6000A1F9-D3E2-4479-81B6-15EA0E965CDE}" uniqueName="7" name="fcW.7" queryTableFieldId="7" dataDxfId="10"/>
    <tableColumn id="8" xr3:uid="{53C34631-08FA-4DF2-901D-0AD35D300FA9}" uniqueName="8" name="fcW.8" queryTableFieldId="8" dataDxfId="9"/>
    <tableColumn id="9" xr3:uid="{669D737B-91AF-4EDA-B04B-B576B8EBE29F}" uniqueName="9" name="fcW.9" queryTableFieldId="9" dataDxfId="8"/>
    <tableColumn id="10" xr3:uid="{91BC8909-B422-41D7-88A4-CB4FF6B16779}" uniqueName="10" name="fcW.10" queryTableFieldId="10" dataDxfId="7"/>
    <tableColumn id="11" xr3:uid="{7E57C1A0-98D4-439C-B79A-62B0D69C7B4E}" uniqueName="11" name="fcW.11" queryTableFieldId="11" dataDxfId="6"/>
    <tableColumn id="12" xr3:uid="{DA21A2B2-6221-48BF-AA15-68F8A969C6C3}" uniqueName="12" name="fcW.12" queryTableFieldId="12" dataDxfId="5"/>
    <tableColumn id="13" xr3:uid="{D0FFA321-3076-4AA8-A772-388EC2714F3B}" uniqueName="13" name="fcW.13" queryTableFieldId="13" dataDxfId="4"/>
    <tableColumn id="14" xr3:uid="{7D52B670-EFAB-4B4D-A221-BBDF7E60DA93}" uniqueName="14" name="fcW.14" queryTableFieldId="14" dataDxfId="3"/>
    <tableColumn id="15" xr3:uid="{16BE469D-1089-4E7C-8D11-C35C1E5651AD}" uniqueName="15" name="fcW.15" queryTableFieldId="15" dataDxfId="2"/>
    <tableColumn id="16" xr3:uid="{B62C4799-F92F-4E12-AF63-205C6827B820}" uniqueName="16" name="fcW.16" queryTableFieldId="16" dataDxfId="1"/>
  </tableColumns>
  <tableStyleInfo name="TableStyleMedium7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7DEC170E-E518-4209-8A24-64D45F7895D9}" name="snapshot20250225215948__105" displayName="snapshot20250225215948__105" ref="R5:R51" tableType="queryTable" totalsRowShown="0">
  <autoFilter ref="R5:R51" xr:uid="{7DEC170E-E518-4209-8A24-64D45F7895D9}"/>
  <tableColumns count="1">
    <tableColumn id="1" xr3:uid="{AB97E5FA-D0FE-42C8-A884-FE63A9497D4A}" uniqueName="1" name="fcB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varanki/multiply-tabl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12" Type="http://schemas.openxmlformats.org/officeDocument/2006/relationships/table" Target="../tables/table14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3" Type="http://schemas.openxmlformats.org/officeDocument/2006/relationships/table" Target="../tables/table29.xml"/><Relationship Id="rId7" Type="http://schemas.openxmlformats.org/officeDocument/2006/relationships/table" Target="../tables/table33.xml"/><Relationship Id="rId12" Type="http://schemas.openxmlformats.org/officeDocument/2006/relationships/table" Target="../tables/table38.xml"/><Relationship Id="rId2" Type="http://schemas.openxmlformats.org/officeDocument/2006/relationships/table" Target="../tables/table28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11" Type="http://schemas.openxmlformats.org/officeDocument/2006/relationships/table" Target="../tables/table37.xml"/><Relationship Id="rId5" Type="http://schemas.openxmlformats.org/officeDocument/2006/relationships/table" Target="../tables/table31.xml"/><Relationship Id="rId10" Type="http://schemas.openxmlformats.org/officeDocument/2006/relationships/table" Target="../tables/table36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6.xml"/><Relationship Id="rId3" Type="http://schemas.openxmlformats.org/officeDocument/2006/relationships/table" Target="../tables/table41.xml"/><Relationship Id="rId7" Type="http://schemas.openxmlformats.org/officeDocument/2006/relationships/table" Target="../tables/table45.xml"/><Relationship Id="rId12" Type="http://schemas.openxmlformats.org/officeDocument/2006/relationships/table" Target="../tables/table50.xml"/><Relationship Id="rId2" Type="http://schemas.openxmlformats.org/officeDocument/2006/relationships/table" Target="../tables/table40.xml"/><Relationship Id="rId1" Type="http://schemas.openxmlformats.org/officeDocument/2006/relationships/table" Target="../tables/table39.xml"/><Relationship Id="rId6" Type="http://schemas.openxmlformats.org/officeDocument/2006/relationships/table" Target="../tables/table44.xml"/><Relationship Id="rId11" Type="http://schemas.openxmlformats.org/officeDocument/2006/relationships/table" Target="../tables/table49.xml"/><Relationship Id="rId5" Type="http://schemas.openxmlformats.org/officeDocument/2006/relationships/table" Target="../tables/table43.xml"/><Relationship Id="rId10" Type="http://schemas.openxmlformats.org/officeDocument/2006/relationships/table" Target="../tables/table48.xml"/><Relationship Id="rId4" Type="http://schemas.openxmlformats.org/officeDocument/2006/relationships/table" Target="../tables/table42.xml"/><Relationship Id="rId9" Type="http://schemas.openxmlformats.org/officeDocument/2006/relationships/table" Target="../tables/table4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8.xml"/><Relationship Id="rId13" Type="http://schemas.openxmlformats.org/officeDocument/2006/relationships/table" Target="../tables/table63.xml"/><Relationship Id="rId18" Type="http://schemas.openxmlformats.org/officeDocument/2006/relationships/table" Target="../tables/table68.xml"/><Relationship Id="rId3" Type="http://schemas.openxmlformats.org/officeDocument/2006/relationships/table" Target="../tables/table53.xml"/><Relationship Id="rId7" Type="http://schemas.openxmlformats.org/officeDocument/2006/relationships/table" Target="../tables/table57.xml"/><Relationship Id="rId12" Type="http://schemas.openxmlformats.org/officeDocument/2006/relationships/table" Target="../tables/table62.xml"/><Relationship Id="rId17" Type="http://schemas.openxmlformats.org/officeDocument/2006/relationships/table" Target="../tables/table67.xml"/><Relationship Id="rId2" Type="http://schemas.openxmlformats.org/officeDocument/2006/relationships/table" Target="../tables/table52.xml"/><Relationship Id="rId16" Type="http://schemas.openxmlformats.org/officeDocument/2006/relationships/table" Target="../tables/table66.xml"/><Relationship Id="rId1" Type="http://schemas.openxmlformats.org/officeDocument/2006/relationships/table" Target="../tables/table51.xml"/><Relationship Id="rId6" Type="http://schemas.openxmlformats.org/officeDocument/2006/relationships/table" Target="../tables/table56.xml"/><Relationship Id="rId11" Type="http://schemas.openxmlformats.org/officeDocument/2006/relationships/table" Target="../tables/table61.xml"/><Relationship Id="rId5" Type="http://schemas.openxmlformats.org/officeDocument/2006/relationships/table" Target="../tables/table55.xml"/><Relationship Id="rId15" Type="http://schemas.openxmlformats.org/officeDocument/2006/relationships/table" Target="../tables/table65.xml"/><Relationship Id="rId10" Type="http://schemas.openxmlformats.org/officeDocument/2006/relationships/table" Target="../tables/table60.xml"/><Relationship Id="rId4" Type="http://schemas.openxmlformats.org/officeDocument/2006/relationships/table" Target="../tables/table54.xml"/><Relationship Id="rId9" Type="http://schemas.openxmlformats.org/officeDocument/2006/relationships/table" Target="../tables/table59.xml"/><Relationship Id="rId14" Type="http://schemas.openxmlformats.org/officeDocument/2006/relationships/table" Target="../tables/table64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6.xml"/><Relationship Id="rId13" Type="http://schemas.openxmlformats.org/officeDocument/2006/relationships/table" Target="../tables/table81.xml"/><Relationship Id="rId18" Type="http://schemas.openxmlformats.org/officeDocument/2006/relationships/table" Target="../tables/table86.xml"/><Relationship Id="rId3" Type="http://schemas.openxmlformats.org/officeDocument/2006/relationships/table" Target="../tables/table71.xml"/><Relationship Id="rId7" Type="http://schemas.openxmlformats.org/officeDocument/2006/relationships/table" Target="../tables/table75.xml"/><Relationship Id="rId12" Type="http://schemas.openxmlformats.org/officeDocument/2006/relationships/table" Target="../tables/table80.xml"/><Relationship Id="rId17" Type="http://schemas.openxmlformats.org/officeDocument/2006/relationships/table" Target="../tables/table85.xml"/><Relationship Id="rId2" Type="http://schemas.openxmlformats.org/officeDocument/2006/relationships/table" Target="../tables/table70.xml"/><Relationship Id="rId16" Type="http://schemas.openxmlformats.org/officeDocument/2006/relationships/table" Target="../tables/table84.xml"/><Relationship Id="rId1" Type="http://schemas.openxmlformats.org/officeDocument/2006/relationships/table" Target="../tables/table69.xml"/><Relationship Id="rId6" Type="http://schemas.openxmlformats.org/officeDocument/2006/relationships/table" Target="../tables/table74.xml"/><Relationship Id="rId11" Type="http://schemas.openxmlformats.org/officeDocument/2006/relationships/table" Target="../tables/table79.xml"/><Relationship Id="rId5" Type="http://schemas.openxmlformats.org/officeDocument/2006/relationships/table" Target="../tables/table73.xml"/><Relationship Id="rId15" Type="http://schemas.openxmlformats.org/officeDocument/2006/relationships/table" Target="../tables/table83.xml"/><Relationship Id="rId10" Type="http://schemas.openxmlformats.org/officeDocument/2006/relationships/table" Target="../tables/table78.xml"/><Relationship Id="rId4" Type="http://schemas.openxmlformats.org/officeDocument/2006/relationships/table" Target="../tables/table72.xml"/><Relationship Id="rId9" Type="http://schemas.openxmlformats.org/officeDocument/2006/relationships/table" Target="../tables/table77.xml"/><Relationship Id="rId14" Type="http://schemas.openxmlformats.org/officeDocument/2006/relationships/table" Target="../tables/table8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4.xml"/><Relationship Id="rId13" Type="http://schemas.openxmlformats.org/officeDocument/2006/relationships/table" Target="../tables/table99.xml"/><Relationship Id="rId18" Type="http://schemas.openxmlformats.org/officeDocument/2006/relationships/table" Target="../tables/table104.xml"/><Relationship Id="rId3" Type="http://schemas.openxmlformats.org/officeDocument/2006/relationships/table" Target="../tables/table89.xml"/><Relationship Id="rId7" Type="http://schemas.openxmlformats.org/officeDocument/2006/relationships/table" Target="../tables/table93.xml"/><Relationship Id="rId12" Type="http://schemas.openxmlformats.org/officeDocument/2006/relationships/table" Target="../tables/table98.xml"/><Relationship Id="rId17" Type="http://schemas.openxmlformats.org/officeDocument/2006/relationships/table" Target="../tables/table103.xml"/><Relationship Id="rId2" Type="http://schemas.openxmlformats.org/officeDocument/2006/relationships/table" Target="../tables/table88.xml"/><Relationship Id="rId16" Type="http://schemas.openxmlformats.org/officeDocument/2006/relationships/table" Target="../tables/table102.xml"/><Relationship Id="rId1" Type="http://schemas.openxmlformats.org/officeDocument/2006/relationships/table" Target="../tables/table87.xml"/><Relationship Id="rId6" Type="http://schemas.openxmlformats.org/officeDocument/2006/relationships/table" Target="../tables/table92.xml"/><Relationship Id="rId11" Type="http://schemas.openxmlformats.org/officeDocument/2006/relationships/table" Target="../tables/table97.xml"/><Relationship Id="rId5" Type="http://schemas.openxmlformats.org/officeDocument/2006/relationships/table" Target="../tables/table91.xml"/><Relationship Id="rId15" Type="http://schemas.openxmlformats.org/officeDocument/2006/relationships/table" Target="../tables/table101.xml"/><Relationship Id="rId10" Type="http://schemas.openxmlformats.org/officeDocument/2006/relationships/table" Target="../tables/table96.xml"/><Relationship Id="rId4" Type="http://schemas.openxmlformats.org/officeDocument/2006/relationships/table" Target="../tables/table90.xml"/><Relationship Id="rId9" Type="http://schemas.openxmlformats.org/officeDocument/2006/relationships/table" Target="../tables/table95.xml"/><Relationship Id="rId14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2.xml"/><Relationship Id="rId13" Type="http://schemas.openxmlformats.org/officeDocument/2006/relationships/table" Target="../tables/table117.xml"/><Relationship Id="rId18" Type="http://schemas.openxmlformats.org/officeDocument/2006/relationships/table" Target="../tables/table122.xml"/><Relationship Id="rId3" Type="http://schemas.openxmlformats.org/officeDocument/2006/relationships/table" Target="../tables/table107.xml"/><Relationship Id="rId7" Type="http://schemas.openxmlformats.org/officeDocument/2006/relationships/table" Target="../tables/table111.xml"/><Relationship Id="rId12" Type="http://schemas.openxmlformats.org/officeDocument/2006/relationships/table" Target="../tables/table116.xml"/><Relationship Id="rId17" Type="http://schemas.openxmlformats.org/officeDocument/2006/relationships/table" Target="../tables/table121.xml"/><Relationship Id="rId2" Type="http://schemas.openxmlformats.org/officeDocument/2006/relationships/table" Target="../tables/table106.xml"/><Relationship Id="rId16" Type="http://schemas.openxmlformats.org/officeDocument/2006/relationships/table" Target="../tables/table120.xml"/><Relationship Id="rId1" Type="http://schemas.openxmlformats.org/officeDocument/2006/relationships/table" Target="../tables/table105.xml"/><Relationship Id="rId6" Type="http://schemas.openxmlformats.org/officeDocument/2006/relationships/table" Target="../tables/table110.xml"/><Relationship Id="rId11" Type="http://schemas.openxmlformats.org/officeDocument/2006/relationships/table" Target="../tables/table115.xml"/><Relationship Id="rId5" Type="http://schemas.openxmlformats.org/officeDocument/2006/relationships/table" Target="../tables/table109.xml"/><Relationship Id="rId15" Type="http://schemas.openxmlformats.org/officeDocument/2006/relationships/table" Target="../tables/table119.xml"/><Relationship Id="rId10" Type="http://schemas.openxmlformats.org/officeDocument/2006/relationships/table" Target="../tables/table114.xml"/><Relationship Id="rId4" Type="http://schemas.openxmlformats.org/officeDocument/2006/relationships/table" Target="../tables/table108.xml"/><Relationship Id="rId9" Type="http://schemas.openxmlformats.org/officeDocument/2006/relationships/table" Target="../tables/table113.xml"/><Relationship Id="rId14" Type="http://schemas.openxmlformats.org/officeDocument/2006/relationships/table" Target="../tables/table1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4.xml"/><Relationship Id="rId2" Type="http://schemas.openxmlformats.org/officeDocument/2006/relationships/table" Target="../tables/table12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FF7A-9529-42BA-9FF3-CBD67BBBB94B}">
  <dimension ref="A1:BO68"/>
  <sheetViews>
    <sheetView tabSelected="1" workbookViewId="0">
      <selection activeCell="B5" sqref="B5"/>
    </sheetView>
  </sheetViews>
  <sheetFormatPr defaultRowHeight="15"/>
  <cols>
    <col min="1" max="1" width="2.85546875" customWidth="1"/>
    <col min="2" max="17" width="8.5703125" customWidth="1"/>
    <col min="18" max="18" width="2.85546875" customWidth="1"/>
    <col min="20" max="21" width="2.85546875" customWidth="1"/>
  </cols>
  <sheetData>
    <row r="1" spans="1:67" ht="15.75" thickBot="1"/>
    <row r="2" spans="1:67">
      <c r="B2" s="15" t="s">
        <v>742</v>
      </c>
      <c r="G2" s="57" t="s">
        <v>1292</v>
      </c>
      <c r="H2" s="58"/>
      <c r="I2" s="58"/>
      <c r="J2" s="58"/>
      <c r="K2" s="59"/>
      <c r="L2" s="58"/>
      <c r="M2" s="58" t="s">
        <v>1295</v>
      </c>
      <c r="N2" s="58"/>
      <c r="O2" s="57"/>
      <c r="P2" s="59" t="s">
        <v>1293</v>
      </c>
      <c r="R2" s="18"/>
      <c r="S2" t="s">
        <v>1291</v>
      </c>
      <c r="U2" s="18"/>
      <c r="V2" t="s">
        <v>1239</v>
      </c>
      <c r="W2">
        <v>0.5</v>
      </c>
    </row>
    <row r="3" spans="1:67">
      <c r="B3" t="s">
        <v>1296</v>
      </c>
      <c r="G3" s="60">
        <v>0</v>
      </c>
      <c r="H3" s="1">
        <v>1</v>
      </c>
      <c r="I3" s="1">
        <v>2</v>
      </c>
      <c r="J3" s="1">
        <v>3</v>
      </c>
      <c r="K3" s="62">
        <v>4</v>
      </c>
      <c r="L3" s="18" t="s">
        <v>170</v>
      </c>
      <c r="M3" s="28">
        <v>4</v>
      </c>
      <c r="N3" s="53" t="s">
        <v>743</v>
      </c>
      <c r="O3" s="63" t="s">
        <v>743</v>
      </c>
      <c r="P3" s="62">
        <v>4</v>
      </c>
      <c r="Q3" s="53" t="s">
        <v>743</v>
      </c>
      <c r="R3" s="53" t="s">
        <v>743</v>
      </c>
      <c r="S3" s="1" t="s">
        <v>561</v>
      </c>
      <c r="T3" s="53" t="s">
        <v>743</v>
      </c>
      <c r="U3" s="53" t="s">
        <v>743</v>
      </c>
      <c r="V3" s="1" cm="1">
        <f t="array" ref="V3:BO3">_xlfn.ANCHORARRAY(V7)</f>
        <v>0</v>
      </c>
      <c r="W3" s="1">
        <v>1</v>
      </c>
      <c r="X3" s="1">
        <v>2</v>
      </c>
      <c r="Y3" s="1">
        <v>3</v>
      </c>
      <c r="Z3" s="1">
        <v>4</v>
      </c>
      <c r="AA3" s="1">
        <v>5</v>
      </c>
      <c r="AB3" s="1">
        <v>6</v>
      </c>
      <c r="AC3" s="1">
        <v>7</v>
      </c>
      <c r="AD3" s="1">
        <v>8</v>
      </c>
      <c r="AE3" s="1">
        <v>9</v>
      </c>
      <c r="AF3" s="1">
        <v>10</v>
      </c>
      <c r="AG3" s="1">
        <v>11</v>
      </c>
      <c r="AH3" s="1">
        <v>12</v>
      </c>
      <c r="AI3" s="1">
        <v>13</v>
      </c>
      <c r="AJ3" s="1">
        <v>14</v>
      </c>
      <c r="AK3" s="1">
        <v>15</v>
      </c>
      <c r="AL3" s="1">
        <v>16</v>
      </c>
      <c r="AM3" s="1">
        <v>17</v>
      </c>
      <c r="AN3" s="1">
        <v>18</v>
      </c>
      <c r="AO3" s="1">
        <v>19</v>
      </c>
      <c r="AP3" s="1">
        <v>20</v>
      </c>
      <c r="AQ3" s="1">
        <v>21</v>
      </c>
      <c r="AR3" s="1">
        <v>22</v>
      </c>
      <c r="AS3" s="1">
        <v>23</v>
      </c>
      <c r="AT3" s="1">
        <v>24</v>
      </c>
      <c r="AU3" s="1">
        <v>25</v>
      </c>
      <c r="AV3" s="1">
        <v>26</v>
      </c>
      <c r="AW3" s="1">
        <v>27</v>
      </c>
      <c r="AX3" s="1">
        <v>28</v>
      </c>
      <c r="AY3" s="1">
        <v>29</v>
      </c>
      <c r="AZ3" s="1">
        <v>30</v>
      </c>
      <c r="BA3" s="1">
        <v>31</v>
      </c>
      <c r="BB3" s="1">
        <v>32</v>
      </c>
      <c r="BC3" s="1">
        <v>33</v>
      </c>
      <c r="BD3" s="1">
        <v>34</v>
      </c>
      <c r="BE3" s="1">
        <v>35</v>
      </c>
      <c r="BF3" s="1">
        <v>36</v>
      </c>
      <c r="BG3" s="1">
        <v>37</v>
      </c>
      <c r="BH3" s="1">
        <v>38</v>
      </c>
      <c r="BI3" s="1">
        <v>39</v>
      </c>
      <c r="BJ3" s="1">
        <v>40</v>
      </c>
      <c r="BK3" s="1">
        <v>41</v>
      </c>
      <c r="BL3" s="1">
        <v>42</v>
      </c>
      <c r="BM3" s="1">
        <v>43</v>
      </c>
      <c r="BN3" s="1">
        <v>44</v>
      </c>
      <c r="BO3" s="1">
        <v>45</v>
      </c>
    </row>
    <row r="4" spans="1:67" ht="15.75" thickBot="1">
      <c r="B4" t="s">
        <v>1297</v>
      </c>
      <c r="G4" s="64">
        <v>3</v>
      </c>
      <c r="H4" s="65" t="s">
        <v>1255</v>
      </c>
      <c r="I4" s="65">
        <v>7</v>
      </c>
      <c r="J4" s="65" t="s">
        <v>1279</v>
      </c>
      <c r="K4" s="66">
        <f>G4*I4</f>
        <v>21</v>
      </c>
      <c r="L4" s="61"/>
      <c r="M4" s="68">
        <f>K4-P4</f>
        <v>0</v>
      </c>
      <c r="N4" s="61"/>
      <c r="O4" s="69"/>
      <c r="P4" s="67" t="str" cm="1">
        <f t="array" ref="P4">INDEX(tokens[Name],1+pipeline!S4)</f>
        <v>21</v>
      </c>
      <c r="R4" s="28">
        <v>4</v>
      </c>
      <c r="S4" cm="1">
        <f t="array" ref="S4">IF( COLUMN(V:V)-COLUMN($V:$V)&lt;COLUMNS($V4:$BO4)-COUNTIF($V4:$BO4,""), INDEX($V4:$BO4,0,SMALL(IF($V4:$BO4&lt;&gt;"",COLUMN($V4:$BO4)-COLUMN($V:$V)+1,""),COLUMN(V:V)-COLUMN($V:$V)+1)), "" )</f>
        <v>11</v>
      </c>
      <c r="U4" s="28">
        <v>4</v>
      </c>
      <c r="V4" s="53" t="str">
        <f t="shared" ref="V4:BO4" si="0">IF(V8&gt;$W$2,COLUMN()-COLUMN($V8),"")</f>
        <v/>
      </c>
      <c r="W4" s="53" t="str">
        <f t="shared" si="0"/>
        <v/>
      </c>
      <c r="X4" s="53" t="str">
        <f t="shared" si="0"/>
        <v/>
      </c>
      <c r="Y4" s="53" t="str">
        <f t="shared" si="0"/>
        <v/>
      </c>
      <c r="Z4" s="53" t="str">
        <f t="shared" si="0"/>
        <v/>
      </c>
      <c r="AA4" s="53" t="str">
        <f t="shared" si="0"/>
        <v/>
      </c>
      <c r="AB4" s="53" t="str">
        <f t="shared" si="0"/>
        <v/>
      </c>
      <c r="AC4" s="53" t="str">
        <f t="shared" si="0"/>
        <v/>
      </c>
      <c r="AD4" s="53" t="str">
        <f t="shared" si="0"/>
        <v/>
      </c>
      <c r="AE4" s="53" t="str">
        <f t="shared" si="0"/>
        <v/>
      </c>
      <c r="AF4" s="53" t="str">
        <f t="shared" si="0"/>
        <v/>
      </c>
      <c r="AG4" s="53">
        <f t="shared" si="0"/>
        <v>11</v>
      </c>
      <c r="AH4" s="53" t="str">
        <f t="shared" si="0"/>
        <v/>
      </c>
      <c r="AI4" s="53" t="str">
        <f t="shared" si="0"/>
        <v/>
      </c>
      <c r="AJ4" s="53" t="str">
        <f t="shared" si="0"/>
        <v/>
      </c>
      <c r="AK4" s="53" t="str">
        <f t="shared" si="0"/>
        <v/>
      </c>
      <c r="AL4" s="53" t="str">
        <f t="shared" si="0"/>
        <v/>
      </c>
      <c r="AM4" s="53" t="str">
        <f t="shared" si="0"/>
        <v/>
      </c>
      <c r="AN4" s="53" t="str">
        <f t="shared" si="0"/>
        <v/>
      </c>
      <c r="AO4" s="53" t="str">
        <f t="shared" si="0"/>
        <v/>
      </c>
      <c r="AP4" s="53" t="str">
        <f t="shared" si="0"/>
        <v/>
      </c>
      <c r="AQ4" s="53" t="str">
        <f t="shared" si="0"/>
        <v/>
      </c>
      <c r="AR4" s="53" t="str">
        <f t="shared" si="0"/>
        <v/>
      </c>
      <c r="AS4" s="53" t="str">
        <f t="shared" si="0"/>
        <v/>
      </c>
      <c r="AT4" s="53" t="str">
        <f t="shared" si="0"/>
        <v/>
      </c>
      <c r="AU4" s="53" t="str">
        <f t="shared" si="0"/>
        <v/>
      </c>
      <c r="AV4" s="53" t="str">
        <f t="shared" si="0"/>
        <v/>
      </c>
      <c r="AW4" s="53" t="str">
        <f t="shared" si="0"/>
        <v/>
      </c>
      <c r="AX4" s="53" t="str">
        <f t="shared" si="0"/>
        <v/>
      </c>
      <c r="AY4" s="53" t="str">
        <f t="shared" si="0"/>
        <v/>
      </c>
      <c r="AZ4" s="53" t="str">
        <f t="shared" si="0"/>
        <v/>
      </c>
      <c r="BA4" s="53" t="str">
        <f t="shared" si="0"/>
        <v/>
      </c>
      <c r="BB4" s="53" t="str">
        <f t="shared" si="0"/>
        <v/>
      </c>
      <c r="BC4" s="53" t="str">
        <f t="shared" si="0"/>
        <v/>
      </c>
      <c r="BD4" s="53" t="str">
        <f t="shared" si="0"/>
        <v/>
      </c>
      <c r="BE4" s="53" t="str">
        <f t="shared" si="0"/>
        <v/>
      </c>
      <c r="BF4" s="53" t="str">
        <f t="shared" si="0"/>
        <v/>
      </c>
      <c r="BG4" s="53" t="str">
        <f t="shared" si="0"/>
        <v/>
      </c>
      <c r="BH4" s="53" t="str">
        <f t="shared" si="0"/>
        <v/>
      </c>
      <c r="BI4" s="53" t="str">
        <f t="shared" si="0"/>
        <v/>
      </c>
      <c r="BJ4" s="53" t="str">
        <f t="shared" si="0"/>
        <v/>
      </c>
      <c r="BK4" s="53" t="str">
        <f t="shared" si="0"/>
        <v/>
      </c>
      <c r="BL4" s="53" t="str">
        <f t="shared" si="0"/>
        <v/>
      </c>
      <c r="BM4" s="53" t="str">
        <f t="shared" si="0"/>
        <v/>
      </c>
      <c r="BN4" s="53" t="str">
        <f t="shared" si="0"/>
        <v/>
      </c>
      <c r="BO4" s="53" t="str">
        <f t="shared" si="0"/>
        <v/>
      </c>
    </row>
    <row r="5" spans="1:67">
      <c r="B5" s="90" t="s">
        <v>1314</v>
      </c>
      <c r="G5" s="18" t="s">
        <v>558</v>
      </c>
      <c r="I5" s="18" t="s">
        <v>558</v>
      </c>
      <c r="O5" s="18"/>
      <c r="R5" s="18"/>
      <c r="U5" s="18" t="s">
        <v>558</v>
      </c>
    </row>
    <row r="6" spans="1:67">
      <c r="G6" s="88" t="s">
        <v>1294</v>
      </c>
      <c r="H6" s="88"/>
      <c r="I6" s="88"/>
      <c r="U6" s="18" t="s">
        <v>558</v>
      </c>
      <c r="V6" t="s">
        <v>1232</v>
      </c>
    </row>
    <row r="7" spans="1:67">
      <c r="A7" s="18" t="s">
        <v>553</v>
      </c>
      <c r="B7" s="24" t="s">
        <v>1315</v>
      </c>
      <c r="U7" s="18" t="s">
        <v>558</v>
      </c>
      <c r="V7" s="1" cm="1">
        <f t="array" ref="V7:BO7">_xlfn.ANCHORARRAY(fc!B66)</f>
        <v>0</v>
      </c>
      <c r="W7" s="1">
        <v>1</v>
      </c>
      <c r="X7" s="1">
        <v>2</v>
      </c>
      <c r="Y7" s="1">
        <v>3</v>
      </c>
      <c r="Z7" s="1">
        <v>4</v>
      </c>
      <c r="AA7" s="1">
        <v>5</v>
      </c>
      <c r="AB7" s="1">
        <v>6</v>
      </c>
      <c r="AC7" s="1">
        <v>7</v>
      </c>
      <c r="AD7" s="1">
        <v>8</v>
      </c>
      <c r="AE7" s="1">
        <v>9</v>
      </c>
      <c r="AF7" s="1">
        <v>10</v>
      </c>
      <c r="AG7" s="1">
        <v>11</v>
      </c>
      <c r="AH7" s="1">
        <v>12</v>
      </c>
      <c r="AI7" s="1">
        <v>13</v>
      </c>
      <c r="AJ7" s="1">
        <v>14</v>
      </c>
      <c r="AK7" s="1">
        <v>15</v>
      </c>
      <c r="AL7" s="1">
        <v>16</v>
      </c>
      <c r="AM7" s="1">
        <v>17</v>
      </c>
      <c r="AN7" s="1">
        <v>18</v>
      </c>
      <c r="AO7" s="1">
        <v>19</v>
      </c>
      <c r="AP7" s="1">
        <v>20</v>
      </c>
      <c r="AQ7" s="1">
        <v>21</v>
      </c>
      <c r="AR7" s="1">
        <v>22</v>
      </c>
      <c r="AS7" s="1">
        <v>23</v>
      </c>
      <c r="AT7" s="1">
        <v>24</v>
      </c>
      <c r="AU7" s="1">
        <v>25</v>
      </c>
      <c r="AV7" s="1">
        <v>26</v>
      </c>
      <c r="AW7" s="1">
        <v>27</v>
      </c>
      <c r="AX7" s="1">
        <v>28</v>
      </c>
      <c r="AY7" s="1">
        <v>29</v>
      </c>
      <c r="AZ7" s="1">
        <v>30</v>
      </c>
      <c r="BA7" s="1">
        <v>31</v>
      </c>
      <c r="BB7" s="1">
        <v>32</v>
      </c>
      <c r="BC7" s="1">
        <v>33</v>
      </c>
      <c r="BD7" s="1">
        <v>34</v>
      </c>
      <c r="BE7" s="1">
        <v>35</v>
      </c>
      <c r="BF7" s="1">
        <v>36</v>
      </c>
      <c r="BG7" s="1">
        <v>37</v>
      </c>
      <c r="BH7" s="1">
        <v>38</v>
      </c>
      <c r="BI7" s="1">
        <v>39</v>
      </c>
      <c r="BJ7" s="1">
        <v>40</v>
      </c>
      <c r="BK7" s="1">
        <v>41</v>
      </c>
      <c r="BL7" s="1">
        <v>42</v>
      </c>
      <c r="BM7" s="1">
        <v>43</v>
      </c>
      <c r="BN7" s="1">
        <v>44</v>
      </c>
      <c r="BO7" s="1">
        <v>45</v>
      </c>
    </row>
    <row r="8" spans="1:67">
      <c r="A8" s="18" t="s">
        <v>170</v>
      </c>
      <c r="B8" s="24" t="s">
        <v>1316</v>
      </c>
      <c r="U8" s="28"/>
      <c r="V8" s="3" cm="1">
        <f t="array" ref="V8:BO8">fc!B81:AU81</f>
        <v>4.5814273238263335E-14</v>
      </c>
      <c r="W8" s="3">
        <v>5.3074201133998946E-16</v>
      </c>
      <c r="X8" s="3">
        <v>1.1568631536347151E-18</v>
      </c>
      <c r="Y8" s="3">
        <v>1.0786938366381148E-11</v>
      </c>
      <c r="Z8" s="3">
        <v>1.0062429877402491E-19</v>
      </c>
      <c r="AA8" s="3">
        <v>1.6960171199655451E-11</v>
      </c>
      <c r="AB8" s="3">
        <v>4.946119485857489E-11</v>
      </c>
      <c r="AC8" s="3">
        <v>4.2067294679638544E-17</v>
      </c>
      <c r="AD8" s="3">
        <v>6.3809790725136408E-19</v>
      </c>
      <c r="AE8" s="3">
        <v>2.7864050241691075E-16</v>
      </c>
      <c r="AF8" s="3">
        <v>7.7259639607676349E-17</v>
      </c>
      <c r="AG8" s="3">
        <v>0.99999999981278132</v>
      </c>
      <c r="AH8" s="3">
        <v>1.2458222827162487E-18</v>
      </c>
      <c r="AI8" s="3">
        <v>2.4549811460733529E-17</v>
      </c>
      <c r="AJ8" s="3">
        <v>1.3977608236107106E-11</v>
      </c>
      <c r="AK8" s="3">
        <v>3.2389121451621083E-13</v>
      </c>
      <c r="AL8" s="3">
        <v>4.7125287749864986E-12</v>
      </c>
      <c r="AM8" s="3">
        <v>3.3205212929654567E-14</v>
      </c>
      <c r="AN8" s="3">
        <v>2.8427237614489245E-11</v>
      </c>
      <c r="AO8" s="3">
        <v>5.0897269134170107E-15</v>
      </c>
      <c r="AP8" s="3">
        <v>1.3195501073396312E-15</v>
      </c>
      <c r="AQ8" s="3">
        <v>9.7588046372695531E-16</v>
      </c>
      <c r="AR8" s="3">
        <v>4.8436697316861359E-15</v>
      </c>
      <c r="AS8" s="3">
        <v>1.9376818484344884E-11</v>
      </c>
      <c r="AT8" s="3">
        <v>7.7600927792895683E-12</v>
      </c>
      <c r="AU8" s="3">
        <v>1.249584531359863E-20</v>
      </c>
      <c r="AV8" s="3">
        <v>2.57148394557703E-11</v>
      </c>
      <c r="AW8" s="3">
        <v>6.5656296724358322E-13</v>
      </c>
      <c r="AX8" s="3">
        <v>1.7559477693798736E-21</v>
      </c>
      <c r="AY8" s="3">
        <v>2.7932457670319753E-15</v>
      </c>
      <c r="AZ8" s="3">
        <v>3.6231099819844143E-22</v>
      </c>
      <c r="BA8" s="3">
        <v>1.6875176840070708E-14</v>
      </c>
      <c r="BB8" s="3">
        <v>1.5113199021903191E-12</v>
      </c>
      <c r="BC8" s="3">
        <v>5.1542612638123788E-13</v>
      </c>
      <c r="BD8" s="3">
        <v>3.3247245942724242E-16</v>
      </c>
      <c r="BE8" s="3">
        <v>6.6032658134603797E-12</v>
      </c>
      <c r="BF8" s="3">
        <v>1.8329766034033747E-13</v>
      </c>
      <c r="BG8" s="3">
        <v>5.2872587755547239E-21</v>
      </c>
      <c r="BH8" s="3">
        <v>1.0401553234095119E-24</v>
      </c>
      <c r="BI8" s="3">
        <v>1.7199098368956582E-18</v>
      </c>
      <c r="BJ8" s="3">
        <v>3.2587872379338064E-20</v>
      </c>
      <c r="BK8" s="3">
        <v>6.5518761867626472E-17</v>
      </c>
      <c r="BL8" s="3">
        <v>4.0050427948136475E-18</v>
      </c>
      <c r="BM8" s="3">
        <v>3.3557533458954668E-14</v>
      </c>
      <c r="BN8" s="3">
        <v>6.1742370413876114E-14</v>
      </c>
      <c r="BO8" s="3">
        <v>4.0143577948637632E-14</v>
      </c>
    </row>
    <row r="9" spans="1:67">
      <c r="U9" s="18" t="s">
        <v>558</v>
      </c>
    </row>
    <row r="10" spans="1:67">
      <c r="B10" t="s">
        <v>557</v>
      </c>
      <c r="U10" s="18" t="s">
        <v>558</v>
      </c>
      <c r="V10" t="s">
        <v>739</v>
      </c>
    </row>
    <row r="11" spans="1:67">
      <c r="A11" s="18" t="s">
        <v>170</v>
      </c>
      <c r="B11" s="1">
        <v>0</v>
      </c>
      <c r="C11" s="1">
        <v>1</v>
      </c>
      <c r="D11" s="1">
        <v>2</v>
      </c>
      <c r="E11" s="1">
        <v>3</v>
      </c>
      <c r="F11" s="1">
        <v>4</v>
      </c>
      <c r="G11" s="1">
        <v>5</v>
      </c>
      <c r="H11" s="1">
        <v>6</v>
      </c>
      <c r="I11" s="1">
        <v>7</v>
      </c>
      <c r="J11" s="1">
        <v>8</v>
      </c>
      <c r="K11" s="1">
        <v>9</v>
      </c>
      <c r="L11" s="1">
        <v>10</v>
      </c>
      <c r="M11" s="1">
        <v>11</v>
      </c>
      <c r="N11" s="1">
        <v>12</v>
      </c>
      <c r="O11" s="1">
        <v>13</v>
      </c>
      <c r="P11" s="1">
        <v>14</v>
      </c>
      <c r="Q11" s="1">
        <v>15</v>
      </c>
      <c r="R11" s="18" t="s">
        <v>170</v>
      </c>
      <c r="U11" s="18" t="s">
        <v>558</v>
      </c>
      <c r="V11" s="1">
        <v>0</v>
      </c>
      <c r="W11" s="1">
        <v>1</v>
      </c>
      <c r="X11" s="1">
        <v>2</v>
      </c>
      <c r="Y11" s="1">
        <v>3</v>
      </c>
      <c r="Z11" s="1">
        <v>4</v>
      </c>
      <c r="AA11" s="1">
        <v>5</v>
      </c>
      <c r="AB11" s="1">
        <v>6</v>
      </c>
      <c r="AC11" s="1">
        <v>7</v>
      </c>
      <c r="AD11" s="1">
        <v>8</v>
      </c>
      <c r="AE11" s="1">
        <v>9</v>
      </c>
      <c r="AF11" s="1">
        <v>10</v>
      </c>
      <c r="AG11" s="1">
        <v>11</v>
      </c>
      <c r="AH11" s="1">
        <v>12</v>
      </c>
      <c r="AI11" s="1">
        <v>13</v>
      </c>
      <c r="AJ11" s="1">
        <v>14</v>
      </c>
      <c r="AK11" s="1">
        <v>15</v>
      </c>
    </row>
    <row r="12" spans="1:67">
      <c r="A12" s="1">
        <v>0</v>
      </c>
      <c r="B12" s="3" cm="1">
        <f t="array" ref="B12:Q15">'enc3'!B121:Q124</f>
        <v>0.20638041959665573</v>
      </c>
      <c r="C12" s="3">
        <v>-1.4307060326011378</v>
      </c>
      <c r="D12" s="3">
        <v>-0.33357078194254963</v>
      </c>
      <c r="E12" s="3">
        <v>0.76397309681652248</v>
      </c>
      <c r="F12" s="3">
        <v>-3.6298386452374293E-3</v>
      </c>
      <c r="G12" s="3">
        <v>0.46521131265212523</v>
      </c>
      <c r="H12" s="3">
        <v>-0.79869922235356594</v>
      </c>
      <c r="I12" s="3">
        <v>-1.0230158005285983E-2</v>
      </c>
      <c r="J12" s="3">
        <v>-4.5836996683654319E-2</v>
      </c>
      <c r="K12" s="3">
        <v>1.9276201495272001</v>
      </c>
      <c r="L12" s="3">
        <v>-0.34150118292616244</v>
      </c>
      <c r="M12" s="3">
        <v>0.33879057196230344</v>
      </c>
      <c r="N12" s="3">
        <v>-2.5253819963102817</v>
      </c>
      <c r="O12" s="3">
        <v>1.3978528321613257</v>
      </c>
      <c r="P12" s="3">
        <v>-0.49622613718418701</v>
      </c>
      <c r="Q12" s="3">
        <v>1.213243740889776</v>
      </c>
      <c r="T12" s="86" t="s">
        <v>170</v>
      </c>
      <c r="U12" s="1">
        <v>0</v>
      </c>
      <c r="V12" s="3" cm="1">
        <f t="array" ref="V12:AK15">_xlfn.ANCHORARRAY($B$12)</f>
        <v>0.20638041959665573</v>
      </c>
      <c r="W12" s="3">
        <v>-1.4307060326011378</v>
      </c>
      <c r="X12" s="3">
        <v>-0.33357078194254963</v>
      </c>
      <c r="Y12" s="3">
        <v>0.76397309681652248</v>
      </c>
      <c r="Z12" s="3">
        <v>-3.6298386452374293E-3</v>
      </c>
      <c r="AA12" s="3">
        <v>0.46521131265212523</v>
      </c>
      <c r="AB12" s="3">
        <v>-0.79869922235356594</v>
      </c>
      <c r="AC12" s="3">
        <v>-1.0230158005285983E-2</v>
      </c>
      <c r="AD12" s="3">
        <v>-4.5836996683654319E-2</v>
      </c>
      <c r="AE12" s="3">
        <v>1.9276201495272001</v>
      </c>
      <c r="AF12" s="3">
        <v>-0.34150118292616244</v>
      </c>
      <c r="AG12" s="3">
        <v>0.33879057196230344</v>
      </c>
      <c r="AH12" s="3">
        <v>-2.5253819963102817</v>
      </c>
      <c r="AI12" s="3">
        <v>1.3978528321613257</v>
      </c>
      <c r="AJ12" s="3">
        <v>-0.49622613718418701</v>
      </c>
      <c r="AK12" s="3">
        <v>1.213243740889776</v>
      </c>
    </row>
    <row r="13" spans="1:67">
      <c r="A13" s="1">
        <v>1</v>
      </c>
      <c r="B13" s="3">
        <v>1.0988609987113845E-2</v>
      </c>
      <c r="C13" s="3">
        <v>-0.13375373156505077</v>
      </c>
      <c r="D13" s="3">
        <v>0.53640342797882745</v>
      </c>
      <c r="E13" s="3">
        <v>1.1886982206694641</v>
      </c>
      <c r="F13" s="3">
        <v>-0.48513472273516045</v>
      </c>
      <c r="G13" s="3">
        <v>1.8729682073422051</v>
      </c>
      <c r="H13" s="3">
        <v>-1.7066756162681103</v>
      </c>
      <c r="I13" s="3">
        <v>-0.35108391911402492</v>
      </c>
      <c r="J13" s="3">
        <v>-0.48281466420638652</v>
      </c>
      <c r="K13" s="3">
        <v>-1.627135426076058</v>
      </c>
      <c r="L13" s="3">
        <v>-0.25786729794828978</v>
      </c>
      <c r="M13" s="3">
        <v>0.14817355299341156</v>
      </c>
      <c r="N13" s="3">
        <v>-1.1849259067772511</v>
      </c>
      <c r="O13" s="3">
        <v>2.1655536114256226</v>
      </c>
      <c r="P13" s="3">
        <v>-0.743296659324861</v>
      </c>
      <c r="Q13" s="3">
        <v>1.3093656783549288</v>
      </c>
      <c r="T13" s="87"/>
      <c r="U13" s="1">
        <v>1</v>
      </c>
      <c r="V13" s="3">
        <v>1.0988609987113845E-2</v>
      </c>
      <c r="W13" s="3">
        <v>-0.13375373156505077</v>
      </c>
      <c r="X13" s="3">
        <v>0.53640342797882745</v>
      </c>
      <c r="Y13" s="3">
        <v>1.1886982206694641</v>
      </c>
      <c r="Z13" s="3">
        <v>-0.48513472273516045</v>
      </c>
      <c r="AA13" s="3">
        <v>1.8729682073422051</v>
      </c>
      <c r="AB13" s="3">
        <v>-1.7066756162681103</v>
      </c>
      <c r="AC13" s="3">
        <v>-0.35108391911402492</v>
      </c>
      <c r="AD13" s="3">
        <v>-0.48281466420638652</v>
      </c>
      <c r="AE13" s="3">
        <v>-1.627135426076058</v>
      </c>
      <c r="AF13" s="3">
        <v>-0.25786729794828978</v>
      </c>
      <c r="AG13" s="3">
        <v>0.14817355299341156</v>
      </c>
      <c r="AH13" s="3">
        <v>-1.1849259067772511</v>
      </c>
      <c r="AI13" s="3">
        <v>2.1655536114256226</v>
      </c>
      <c r="AJ13" s="3">
        <v>-0.743296659324861</v>
      </c>
      <c r="AK13" s="3">
        <v>1.3093656783549288</v>
      </c>
    </row>
    <row r="14" spans="1:67">
      <c r="A14" s="1">
        <v>2</v>
      </c>
      <c r="B14" s="3">
        <v>-6.3478330098980379E-2</v>
      </c>
      <c r="C14" s="3">
        <v>0.37028167092387332</v>
      </c>
      <c r="D14" s="3">
        <v>-0.43690691531943787</v>
      </c>
      <c r="E14" s="3">
        <v>-8.5057398659772604E-2</v>
      </c>
      <c r="F14" s="3">
        <v>-0.7471439545146914</v>
      </c>
      <c r="G14" s="3">
        <v>2.5573726476278633</v>
      </c>
      <c r="H14" s="3">
        <v>-0.56122903308169803</v>
      </c>
      <c r="I14" s="3">
        <v>0.20877389669313082</v>
      </c>
      <c r="J14" s="3">
        <v>0.55346767095729588</v>
      </c>
      <c r="K14" s="3">
        <v>-1.2705873818643749</v>
      </c>
      <c r="L14" s="3">
        <v>1.0975910077590569</v>
      </c>
      <c r="M14" s="3">
        <v>-0.2390429347876899</v>
      </c>
      <c r="N14" s="3">
        <v>-1.6735567427061946</v>
      </c>
      <c r="O14" s="3">
        <v>-3.9465134972736959E-2</v>
      </c>
      <c r="P14" s="3">
        <v>-1.353334558732991</v>
      </c>
      <c r="Q14" s="3">
        <v>1.9582663153148083</v>
      </c>
      <c r="T14" s="87"/>
      <c r="U14" s="1">
        <v>2</v>
      </c>
      <c r="V14" s="3">
        <v>-6.3478330098980379E-2</v>
      </c>
      <c r="W14" s="3">
        <v>0.37028167092387332</v>
      </c>
      <c r="X14" s="3">
        <v>-0.43690691531943787</v>
      </c>
      <c r="Y14" s="3">
        <v>-8.5057398659772604E-2</v>
      </c>
      <c r="Z14" s="3">
        <v>-0.7471439545146914</v>
      </c>
      <c r="AA14" s="3">
        <v>2.5573726476278633</v>
      </c>
      <c r="AB14" s="3">
        <v>-0.56122903308169803</v>
      </c>
      <c r="AC14" s="3">
        <v>0.20877389669313082</v>
      </c>
      <c r="AD14" s="3">
        <v>0.55346767095729588</v>
      </c>
      <c r="AE14" s="3">
        <v>-1.2705873818643749</v>
      </c>
      <c r="AF14" s="3">
        <v>1.0975910077590569</v>
      </c>
      <c r="AG14" s="3">
        <v>-0.2390429347876899</v>
      </c>
      <c r="AH14" s="3">
        <v>-1.6735567427061946</v>
      </c>
      <c r="AI14" s="3">
        <v>-3.9465134972736959E-2</v>
      </c>
      <c r="AJ14" s="3">
        <v>-1.353334558732991</v>
      </c>
      <c r="AK14" s="3">
        <v>1.9582663153148083</v>
      </c>
    </row>
    <row r="15" spans="1:67">
      <c r="A15" s="1">
        <v>3</v>
      </c>
      <c r="B15" s="3">
        <v>0.20753433657125178</v>
      </c>
      <c r="C15" s="3">
        <v>-0.46177916259198537</v>
      </c>
      <c r="D15" s="3">
        <v>0.36287021366621453</v>
      </c>
      <c r="E15" s="3">
        <v>1.2703111577196293</v>
      </c>
      <c r="F15" s="3">
        <v>-0.62529198342263481</v>
      </c>
      <c r="G15" s="3">
        <v>1.6852573383871878</v>
      </c>
      <c r="H15" s="3">
        <v>-1.5981360580290542</v>
      </c>
      <c r="I15" s="3">
        <v>-0.43657960339714852</v>
      </c>
      <c r="J15" s="3">
        <v>-0.11546236570355284</v>
      </c>
      <c r="K15" s="3">
        <v>-1.6991581088497003</v>
      </c>
      <c r="L15" s="3">
        <v>-6.7768741988072756E-2</v>
      </c>
      <c r="M15" s="3">
        <v>0.51949372959999751</v>
      </c>
      <c r="N15" s="3">
        <v>-0.97411087881784209</v>
      </c>
      <c r="O15" s="3">
        <v>1.9217577939575183</v>
      </c>
      <c r="P15" s="3">
        <v>-1.1183189148463648</v>
      </c>
      <c r="Q15" s="3">
        <v>1.512026815533867</v>
      </c>
      <c r="T15" s="87"/>
      <c r="U15" s="1">
        <v>3</v>
      </c>
      <c r="V15" s="3">
        <v>0.20753433657125178</v>
      </c>
      <c r="W15" s="3">
        <v>-0.46177916259198537</v>
      </c>
      <c r="X15" s="3">
        <v>0.36287021366621453</v>
      </c>
      <c r="Y15" s="3">
        <v>1.2703111577196293</v>
      </c>
      <c r="Z15" s="3">
        <v>-0.62529198342263481</v>
      </c>
      <c r="AA15" s="3">
        <v>1.6852573383871878</v>
      </c>
      <c r="AB15" s="3">
        <v>-1.5981360580290542</v>
      </c>
      <c r="AC15" s="3">
        <v>-0.43657960339714852</v>
      </c>
      <c r="AD15" s="3">
        <v>-0.11546236570355284</v>
      </c>
      <c r="AE15" s="3">
        <v>-1.6991581088497003</v>
      </c>
      <c r="AF15" s="3">
        <v>-6.7768741988072756E-2</v>
      </c>
      <c r="AG15" s="3">
        <v>0.51949372959999751</v>
      </c>
      <c r="AH15" s="3">
        <v>-0.97411087881784209</v>
      </c>
      <c r="AI15" s="3">
        <v>1.9217577939575183</v>
      </c>
      <c r="AJ15" s="3">
        <v>-1.1183189148463648</v>
      </c>
      <c r="AK15" s="3">
        <v>1.512026815533867</v>
      </c>
    </row>
    <row r="16" spans="1:67">
      <c r="A16" s="18" t="s">
        <v>558</v>
      </c>
      <c r="U16" s="28">
        <v>4</v>
      </c>
      <c r="V16" s="3" cm="1">
        <f t="array" ref="V16:AK16">'dec3'!B169:Q169</f>
        <v>-0.6621999576409896</v>
      </c>
      <c r="W16" s="3">
        <v>0.74601489095996387</v>
      </c>
      <c r="X16" s="73">
        <v>-6.6334022573876537</v>
      </c>
      <c r="Y16" s="3">
        <v>-2.1252387096022352</v>
      </c>
      <c r="Z16" s="3">
        <v>-1.7536078677402991E-2</v>
      </c>
      <c r="AA16" s="3">
        <v>-1.1450620776246179</v>
      </c>
      <c r="AB16" s="73">
        <v>5.3483593886811631</v>
      </c>
      <c r="AC16" s="73">
        <v>-4.682277832940537</v>
      </c>
      <c r="AD16" s="3">
        <v>0.58028097848728577</v>
      </c>
      <c r="AE16" s="3">
        <v>-3.0564663210694261</v>
      </c>
      <c r="AF16" s="73">
        <v>6.6154295514052697</v>
      </c>
      <c r="AG16" s="3">
        <v>-0.60682652745206933</v>
      </c>
      <c r="AH16" s="3">
        <v>1.4108262229540962</v>
      </c>
      <c r="AI16" s="3">
        <v>4.1579124916838444</v>
      </c>
      <c r="AJ16" s="3">
        <v>-3.7181227691630903</v>
      </c>
      <c r="AK16" s="3">
        <v>3.6795508224943516</v>
      </c>
    </row>
    <row r="17" spans="1:37">
      <c r="A17" s="18" t="s">
        <v>558</v>
      </c>
      <c r="U17" s="18" t="s">
        <v>558</v>
      </c>
    </row>
    <row r="18" spans="1:37">
      <c r="A18" s="18" t="s">
        <v>558</v>
      </c>
      <c r="B18" t="s">
        <v>556</v>
      </c>
      <c r="U18" s="18" t="s">
        <v>558</v>
      </c>
      <c r="V18" t="s">
        <v>740</v>
      </c>
    </row>
    <row r="19" spans="1:37">
      <c r="A19" s="18" t="s">
        <v>558</v>
      </c>
      <c r="B19" s="1">
        <v>0</v>
      </c>
      <c r="C19" s="1">
        <v>1</v>
      </c>
      <c r="D19" s="1">
        <v>2</v>
      </c>
      <c r="E19" s="1">
        <v>3</v>
      </c>
      <c r="F19" s="1">
        <v>4</v>
      </c>
      <c r="G19" s="1">
        <v>5</v>
      </c>
      <c r="H19" s="1">
        <v>6</v>
      </c>
      <c r="I19" s="1">
        <v>7</v>
      </c>
      <c r="J19" s="1">
        <v>8</v>
      </c>
      <c r="K19" s="1">
        <v>9</v>
      </c>
      <c r="L19" s="1">
        <v>10</v>
      </c>
      <c r="M19" s="1">
        <v>11</v>
      </c>
      <c r="N19" s="1">
        <v>12</v>
      </c>
      <c r="O19" s="1">
        <v>13</v>
      </c>
      <c r="P19" s="1">
        <v>14</v>
      </c>
      <c r="Q19" s="1">
        <v>15</v>
      </c>
      <c r="U19" s="18" t="s">
        <v>558</v>
      </c>
      <c r="V19" s="1">
        <v>0</v>
      </c>
      <c r="W19" s="1">
        <v>1</v>
      </c>
      <c r="X19" s="1">
        <v>2</v>
      </c>
      <c r="Y19" s="1">
        <v>3</v>
      </c>
      <c r="Z19" s="1">
        <v>4</v>
      </c>
      <c r="AA19" s="1">
        <v>5</v>
      </c>
      <c r="AB19" s="1">
        <v>6</v>
      </c>
      <c r="AC19" s="1">
        <v>7</v>
      </c>
      <c r="AD19" s="1">
        <v>8</v>
      </c>
      <c r="AE19" s="1">
        <v>9</v>
      </c>
      <c r="AF19" s="1">
        <v>10</v>
      </c>
      <c r="AG19" s="1">
        <v>11</v>
      </c>
      <c r="AH19" s="1">
        <v>12</v>
      </c>
      <c r="AI19" s="1">
        <v>13</v>
      </c>
      <c r="AJ19" s="1">
        <v>14</v>
      </c>
      <c r="AK19" s="1">
        <v>15</v>
      </c>
    </row>
    <row r="20" spans="1:37">
      <c r="A20" s="1">
        <v>0</v>
      </c>
      <c r="B20" s="3" cm="1">
        <f t="array" ref="B20:Q23">'enc2'!B121:Q124</f>
        <v>0.6131905101079741</v>
      </c>
      <c r="C20" s="3">
        <v>-1.9923026855478072</v>
      </c>
      <c r="D20" s="3">
        <v>-0.14748538170912848</v>
      </c>
      <c r="E20" s="3">
        <v>-0.28831464979096927</v>
      </c>
      <c r="F20" s="3">
        <v>0.63810047304884532</v>
      </c>
      <c r="G20" s="3">
        <v>1.0351475242961488</v>
      </c>
      <c r="H20" s="3">
        <v>-0.39748205100736855</v>
      </c>
      <c r="I20" s="3">
        <v>-0.49883933060291286</v>
      </c>
      <c r="J20" s="3">
        <v>0.72718971261287524</v>
      </c>
      <c r="K20" s="3">
        <v>2.5948175475934181</v>
      </c>
      <c r="L20" s="3">
        <v>-0.2682975354670476</v>
      </c>
      <c r="M20" s="3">
        <v>-0.2293384282037797</v>
      </c>
      <c r="N20" s="3">
        <v>-2.3783579326791302</v>
      </c>
      <c r="O20" s="3">
        <v>-4.124774413866765E-2</v>
      </c>
      <c r="P20" s="3">
        <v>0.50358912827423541</v>
      </c>
      <c r="Q20" s="3">
        <v>8.6039635206380555E-2</v>
      </c>
      <c r="T20" s="86" t="s">
        <v>170</v>
      </c>
      <c r="U20" s="1">
        <v>0</v>
      </c>
      <c r="V20" s="3" cm="1">
        <f t="array" ref="V20:AK23">_xlfn.ANCHORARRAY($B$12)</f>
        <v>0.20638041959665573</v>
      </c>
      <c r="W20" s="3">
        <v>-1.4307060326011378</v>
      </c>
      <c r="X20" s="3">
        <v>-0.33357078194254963</v>
      </c>
      <c r="Y20" s="3">
        <v>0.76397309681652248</v>
      </c>
      <c r="Z20" s="3">
        <v>-3.6298386452374293E-3</v>
      </c>
      <c r="AA20" s="3">
        <v>0.46521131265212523</v>
      </c>
      <c r="AB20" s="3">
        <v>-0.79869922235356594</v>
      </c>
      <c r="AC20" s="3">
        <v>-1.0230158005285983E-2</v>
      </c>
      <c r="AD20" s="3">
        <v>-4.5836996683654319E-2</v>
      </c>
      <c r="AE20" s="3">
        <v>1.9276201495272001</v>
      </c>
      <c r="AF20" s="3">
        <v>-0.34150118292616244</v>
      </c>
      <c r="AG20" s="3">
        <v>0.33879057196230344</v>
      </c>
      <c r="AH20" s="3">
        <v>-2.5253819963102817</v>
      </c>
      <c r="AI20" s="3">
        <v>1.3978528321613257</v>
      </c>
      <c r="AJ20" s="3">
        <v>-0.49622613718418701</v>
      </c>
      <c r="AK20" s="3">
        <v>1.213243740889776</v>
      </c>
    </row>
    <row r="21" spans="1:37">
      <c r="A21" s="1">
        <v>1</v>
      </c>
      <c r="B21" s="3">
        <v>1.1439064875893445</v>
      </c>
      <c r="C21" s="3">
        <v>-0.7609207687749896</v>
      </c>
      <c r="D21" s="3">
        <v>1.110548382180812</v>
      </c>
      <c r="E21" s="3">
        <v>0.51086286687000904</v>
      </c>
      <c r="F21" s="3">
        <v>4.3183721582588368E-2</v>
      </c>
      <c r="G21" s="3">
        <v>2.3183788605791054</v>
      </c>
      <c r="H21" s="3">
        <v>-1.2852051266256737</v>
      </c>
      <c r="I21" s="3">
        <v>-1.6600457310491248</v>
      </c>
      <c r="J21" s="3">
        <v>-0.25694249956429421</v>
      </c>
      <c r="K21" s="3">
        <v>-0.75143129021457677</v>
      </c>
      <c r="L21" s="3">
        <v>-0.5373872196891869</v>
      </c>
      <c r="M21" s="3">
        <v>-0.11069467587061062</v>
      </c>
      <c r="N21" s="3">
        <v>-1.081022806838924</v>
      </c>
      <c r="O21" s="3">
        <v>1.3911929833854952</v>
      </c>
      <c r="P21" s="3">
        <v>0.38694873641102889</v>
      </c>
      <c r="Q21" s="3">
        <v>-0.45401487998058587</v>
      </c>
      <c r="T21" s="87"/>
      <c r="U21" s="1">
        <v>1</v>
      </c>
      <c r="V21" s="3">
        <v>1.0988609987113845E-2</v>
      </c>
      <c r="W21" s="3">
        <v>-0.13375373156505077</v>
      </c>
      <c r="X21" s="3">
        <v>0.53640342797882745</v>
      </c>
      <c r="Y21" s="3">
        <v>1.1886982206694641</v>
      </c>
      <c r="Z21" s="3">
        <v>-0.48513472273516045</v>
      </c>
      <c r="AA21" s="3">
        <v>1.8729682073422051</v>
      </c>
      <c r="AB21" s="3">
        <v>-1.7066756162681103</v>
      </c>
      <c r="AC21" s="3">
        <v>-0.35108391911402492</v>
      </c>
      <c r="AD21" s="3">
        <v>-0.48281466420638652</v>
      </c>
      <c r="AE21" s="3">
        <v>-1.627135426076058</v>
      </c>
      <c r="AF21" s="3">
        <v>-0.25786729794828978</v>
      </c>
      <c r="AG21" s="3">
        <v>0.14817355299341156</v>
      </c>
      <c r="AH21" s="3">
        <v>-1.1849259067772511</v>
      </c>
      <c r="AI21" s="3">
        <v>2.1655536114256226</v>
      </c>
      <c r="AJ21" s="3">
        <v>-0.743296659324861</v>
      </c>
      <c r="AK21" s="3">
        <v>1.3093656783549288</v>
      </c>
    </row>
    <row r="22" spans="1:37">
      <c r="A22" s="1">
        <v>2</v>
      </c>
      <c r="B22" s="3">
        <v>0.9631661104805711</v>
      </c>
      <c r="C22" s="3">
        <v>-0.7830568255749456</v>
      </c>
      <c r="D22" s="3">
        <v>1.0011407924857947</v>
      </c>
      <c r="E22" s="3">
        <v>-1.3920289541461077</v>
      </c>
      <c r="F22" s="3">
        <v>-0.62484568951471464</v>
      </c>
      <c r="G22" s="3">
        <v>2.4358956812618153</v>
      </c>
      <c r="H22" s="3">
        <v>1.0959808560020691E-2</v>
      </c>
      <c r="I22" s="3">
        <v>-0.56756856442080594</v>
      </c>
      <c r="J22" s="3">
        <v>0.78370447218754646</v>
      </c>
      <c r="K22" s="3">
        <v>-0.54182042301401978</v>
      </c>
      <c r="L22" s="3">
        <v>1.7055420209489902</v>
      </c>
      <c r="M22" s="3">
        <v>-0.2740911863601373</v>
      </c>
      <c r="N22" s="3">
        <v>-1.6772759880141495</v>
      </c>
      <c r="O22" s="3">
        <v>-0.72582953797408689</v>
      </c>
      <c r="P22" s="3">
        <v>-0.46926483031582999</v>
      </c>
      <c r="Q22" s="3">
        <v>0.36585732998455667</v>
      </c>
      <c r="T22" s="87"/>
      <c r="U22" s="1">
        <v>2</v>
      </c>
      <c r="V22" s="3">
        <v>-6.3478330098980379E-2</v>
      </c>
      <c r="W22" s="3">
        <v>0.37028167092387332</v>
      </c>
      <c r="X22" s="3">
        <v>-0.43690691531943787</v>
      </c>
      <c r="Y22" s="3">
        <v>-8.5057398659772604E-2</v>
      </c>
      <c r="Z22" s="3">
        <v>-0.7471439545146914</v>
      </c>
      <c r="AA22" s="3">
        <v>2.5573726476278633</v>
      </c>
      <c r="AB22" s="3">
        <v>-0.56122903308169803</v>
      </c>
      <c r="AC22" s="3">
        <v>0.20877389669313082</v>
      </c>
      <c r="AD22" s="3">
        <v>0.55346767095729588</v>
      </c>
      <c r="AE22" s="3">
        <v>-1.2705873818643749</v>
      </c>
      <c r="AF22" s="3">
        <v>1.0975910077590569</v>
      </c>
      <c r="AG22" s="3">
        <v>-0.2390429347876899</v>
      </c>
      <c r="AH22" s="3">
        <v>-1.6735567427061946</v>
      </c>
      <c r="AI22" s="3">
        <v>-3.9465134972736959E-2</v>
      </c>
      <c r="AJ22" s="3">
        <v>-1.353334558732991</v>
      </c>
      <c r="AK22" s="3">
        <v>1.9582663153148083</v>
      </c>
    </row>
    <row r="23" spans="1:37">
      <c r="A23" s="1">
        <v>3</v>
      </c>
      <c r="B23" s="3">
        <v>1.4797062474214593</v>
      </c>
      <c r="C23" s="3">
        <v>-0.98030326194137385</v>
      </c>
      <c r="D23" s="3">
        <v>0.76543983993121101</v>
      </c>
      <c r="E23" s="3">
        <v>0.50025344620481971</v>
      </c>
      <c r="F23" s="3">
        <v>4.2239197869317749E-2</v>
      </c>
      <c r="G23" s="3">
        <v>2.3101775344605753</v>
      </c>
      <c r="H23" s="3">
        <v>-1.2726252624903616</v>
      </c>
      <c r="I23" s="3">
        <v>-1.772728891083706</v>
      </c>
      <c r="J23" s="3">
        <v>4.2302623563399547E-2</v>
      </c>
      <c r="K23" s="3">
        <v>-0.66049419580602553</v>
      </c>
      <c r="L23" s="3">
        <v>-0.30740698572750164</v>
      </c>
      <c r="M23" s="3">
        <v>0.10355251993173589</v>
      </c>
      <c r="N23" s="3">
        <v>-1.0663178945395819</v>
      </c>
      <c r="O23" s="3">
        <v>1.1603697400557869</v>
      </c>
      <c r="P23" s="3">
        <v>-4.4842236410717856E-2</v>
      </c>
      <c r="Q23" s="3">
        <v>-0.32913963136565405</v>
      </c>
      <c r="T23" s="87"/>
      <c r="U23" s="1">
        <v>3</v>
      </c>
      <c r="V23" s="3">
        <v>0.20753433657125178</v>
      </c>
      <c r="W23" s="3">
        <v>-0.46177916259198537</v>
      </c>
      <c r="X23" s="3">
        <v>0.36287021366621453</v>
      </c>
      <c r="Y23" s="3">
        <v>1.2703111577196293</v>
      </c>
      <c r="Z23" s="3">
        <v>-0.62529198342263481</v>
      </c>
      <c r="AA23" s="3">
        <v>1.6852573383871878</v>
      </c>
      <c r="AB23" s="3">
        <v>-1.5981360580290542</v>
      </c>
      <c r="AC23" s="3">
        <v>-0.43657960339714852</v>
      </c>
      <c r="AD23" s="3">
        <v>-0.11546236570355284</v>
      </c>
      <c r="AE23" s="3">
        <v>-1.6991581088497003</v>
      </c>
      <c r="AF23" s="3">
        <v>-6.7768741988072756E-2</v>
      </c>
      <c r="AG23" s="3">
        <v>0.51949372959999751</v>
      </c>
      <c r="AH23" s="3">
        <v>-0.97411087881784209</v>
      </c>
      <c r="AI23" s="3">
        <v>1.9217577939575183</v>
      </c>
      <c r="AJ23" s="3">
        <v>-1.1183189148463648</v>
      </c>
      <c r="AK23" s="3">
        <v>1.512026815533867</v>
      </c>
    </row>
    <row r="24" spans="1:37">
      <c r="A24" s="18" t="s">
        <v>558</v>
      </c>
      <c r="U24" s="28">
        <v>4</v>
      </c>
      <c r="V24" s="3" cm="1">
        <f t="array" ref="V24:AK24">'dec2'!B169:Q169</f>
        <v>0.12925084558091271</v>
      </c>
      <c r="W24" s="3">
        <v>1.3092145807433375</v>
      </c>
      <c r="X24" s="73">
        <v>-1.6500158617754002</v>
      </c>
      <c r="Y24" s="3">
        <v>-0.21693148702831599</v>
      </c>
      <c r="Z24" s="3">
        <v>-0.13987606577634143</v>
      </c>
      <c r="AA24" s="3">
        <v>-0.45114203150969723</v>
      </c>
      <c r="AB24" s="73">
        <v>1.4931635247662476</v>
      </c>
      <c r="AC24" s="73">
        <v>-1.7698030793527217</v>
      </c>
      <c r="AD24" s="3">
        <v>0.5378203193581792</v>
      </c>
      <c r="AE24" s="3">
        <v>-1.2770695614977792</v>
      </c>
      <c r="AF24" s="73">
        <v>0.98191570417984764</v>
      </c>
      <c r="AG24" s="3">
        <v>1.3063923014654188</v>
      </c>
      <c r="AH24" s="3">
        <v>1.006550332534528</v>
      </c>
      <c r="AI24" s="3">
        <v>-0.60922857672555586</v>
      </c>
      <c r="AJ24" s="3">
        <v>-0.88782992236163361</v>
      </c>
      <c r="AK24" s="3">
        <v>0.57545597512052116</v>
      </c>
    </row>
    <row r="25" spans="1:37">
      <c r="A25" s="18" t="s">
        <v>558</v>
      </c>
      <c r="U25" s="18" t="s">
        <v>558</v>
      </c>
    </row>
    <row r="26" spans="1:37">
      <c r="A26" s="18" t="s">
        <v>558</v>
      </c>
      <c r="B26" t="s">
        <v>555</v>
      </c>
      <c r="U26" s="18" t="s">
        <v>558</v>
      </c>
      <c r="V26" t="s">
        <v>741</v>
      </c>
    </row>
    <row r="27" spans="1:37">
      <c r="A27" s="18" t="s">
        <v>558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U27" s="18" t="s">
        <v>558</v>
      </c>
      <c r="V27" s="1">
        <v>0</v>
      </c>
      <c r="W27" s="1">
        <v>1</v>
      </c>
      <c r="X27" s="1">
        <v>2</v>
      </c>
      <c r="Y27" s="1">
        <v>3</v>
      </c>
      <c r="Z27" s="1">
        <v>4</v>
      </c>
      <c r="AA27" s="1">
        <v>5</v>
      </c>
      <c r="AB27" s="1">
        <v>6</v>
      </c>
      <c r="AC27" s="1">
        <v>7</v>
      </c>
      <c r="AD27" s="1">
        <v>8</v>
      </c>
      <c r="AE27" s="1">
        <v>9</v>
      </c>
      <c r="AF27" s="1">
        <v>10</v>
      </c>
      <c r="AG27" s="1">
        <v>11</v>
      </c>
      <c r="AH27" s="1">
        <v>12</v>
      </c>
      <c r="AI27" s="1">
        <v>13</v>
      </c>
      <c r="AJ27" s="1">
        <v>14</v>
      </c>
      <c r="AK27" s="1">
        <v>15</v>
      </c>
    </row>
    <row r="28" spans="1:37">
      <c r="A28" s="1">
        <v>0</v>
      </c>
      <c r="B28" s="3" cm="1">
        <f t="array" ref="B28:Q31">'enc1'!B121:Q124</f>
        <v>0.79879033170659841</v>
      </c>
      <c r="C28" s="3">
        <v>-1.8033736416634543</v>
      </c>
      <c r="D28" s="3">
        <v>-0.55779998743622394</v>
      </c>
      <c r="E28" s="3">
        <v>-0.24092610262115524</v>
      </c>
      <c r="F28" s="3">
        <v>0.9609521766296959</v>
      </c>
      <c r="G28" s="3">
        <v>1.0597518808415245</v>
      </c>
      <c r="H28" s="3">
        <v>8.5638100491950406E-2</v>
      </c>
      <c r="I28" s="3">
        <v>-0.41515605009350409</v>
      </c>
      <c r="J28" s="3">
        <v>0.39353148552607198</v>
      </c>
      <c r="K28" s="3">
        <v>2.480389285724276</v>
      </c>
      <c r="L28" s="3">
        <v>-0.16286274357633446</v>
      </c>
      <c r="M28" s="3">
        <v>-0.22337130185563009</v>
      </c>
      <c r="N28" s="3">
        <v>-2.1938778251357145</v>
      </c>
      <c r="O28" s="3">
        <v>-0.32164385592678968</v>
      </c>
      <c r="P28" s="3">
        <v>0.51736253135203669</v>
      </c>
      <c r="Q28" s="3">
        <v>-0.36370897310573286</v>
      </c>
      <c r="T28" s="86" t="s">
        <v>170</v>
      </c>
      <c r="U28" s="1">
        <v>0</v>
      </c>
      <c r="V28" s="3" cm="1">
        <f t="array" ref="V28:AK31">_xlfn.ANCHORARRAY($B$12)</f>
        <v>0.20638041959665573</v>
      </c>
      <c r="W28" s="3">
        <v>-1.4307060326011378</v>
      </c>
      <c r="X28" s="3">
        <v>-0.33357078194254963</v>
      </c>
      <c r="Y28" s="3">
        <v>0.76397309681652248</v>
      </c>
      <c r="Z28" s="3">
        <v>-3.6298386452374293E-3</v>
      </c>
      <c r="AA28" s="3">
        <v>0.46521131265212523</v>
      </c>
      <c r="AB28" s="3">
        <v>-0.79869922235356594</v>
      </c>
      <c r="AC28" s="3">
        <v>-1.0230158005285983E-2</v>
      </c>
      <c r="AD28" s="3">
        <v>-4.5836996683654319E-2</v>
      </c>
      <c r="AE28" s="3">
        <v>1.9276201495272001</v>
      </c>
      <c r="AF28" s="3">
        <v>-0.34150118292616244</v>
      </c>
      <c r="AG28" s="3">
        <v>0.33879057196230344</v>
      </c>
      <c r="AH28" s="3">
        <v>-2.5253819963102817</v>
      </c>
      <c r="AI28" s="3">
        <v>1.3978528321613257</v>
      </c>
      <c r="AJ28" s="3">
        <v>-0.49622613718418701</v>
      </c>
      <c r="AK28" s="3">
        <v>1.213243740889776</v>
      </c>
    </row>
    <row r="29" spans="1:37">
      <c r="A29" s="1">
        <v>1</v>
      </c>
      <c r="B29" s="3">
        <v>1.2736390882002835</v>
      </c>
      <c r="C29" s="3">
        <v>-0.51869915878160733</v>
      </c>
      <c r="D29" s="3">
        <v>0.94301740774083087</v>
      </c>
      <c r="E29" s="3">
        <v>0.96413856932665776</v>
      </c>
      <c r="F29" s="3">
        <v>-0.12506031751051497</v>
      </c>
      <c r="G29" s="3">
        <v>1.9049642699205342</v>
      </c>
      <c r="H29" s="3">
        <v>-0.62989785719533375</v>
      </c>
      <c r="I29" s="3">
        <v>-1.8236290430140181</v>
      </c>
      <c r="J29" s="3">
        <v>-1.0874208450736791</v>
      </c>
      <c r="K29" s="3">
        <v>-0.76526396386532702</v>
      </c>
      <c r="L29" s="3">
        <v>-0.25359085668513875</v>
      </c>
      <c r="M29" s="3">
        <v>4.1680059755533683E-2</v>
      </c>
      <c r="N29" s="3">
        <v>-0.24520018264979515</v>
      </c>
      <c r="O29" s="3">
        <v>1.4108422133500933</v>
      </c>
      <c r="P29" s="3">
        <v>0.60750693442426529</v>
      </c>
      <c r="Q29" s="3">
        <v>-1.4665722693765713</v>
      </c>
      <c r="T29" s="87"/>
      <c r="U29" s="1">
        <v>1</v>
      </c>
      <c r="V29" s="3">
        <v>1.0988609987113845E-2</v>
      </c>
      <c r="W29" s="3">
        <v>-0.13375373156505077</v>
      </c>
      <c r="X29" s="3">
        <v>0.53640342797882745</v>
      </c>
      <c r="Y29" s="3">
        <v>1.1886982206694641</v>
      </c>
      <c r="Z29" s="3">
        <v>-0.48513472273516045</v>
      </c>
      <c r="AA29" s="3">
        <v>1.8729682073422051</v>
      </c>
      <c r="AB29" s="3">
        <v>-1.7066756162681103</v>
      </c>
      <c r="AC29" s="3">
        <v>-0.35108391911402492</v>
      </c>
      <c r="AD29" s="3">
        <v>-0.48281466420638652</v>
      </c>
      <c r="AE29" s="3">
        <v>-1.627135426076058</v>
      </c>
      <c r="AF29" s="3">
        <v>-0.25786729794828978</v>
      </c>
      <c r="AG29" s="3">
        <v>0.14817355299341156</v>
      </c>
      <c r="AH29" s="3">
        <v>-1.1849259067772511</v>
      </c>
      <c r="AI29" s="3">
        <v>2.1655536114256226</v>
      </c>
      <c r="AJ29" s="3">
        <v>-0.743296659324861</v>
      </c>
      <c r="AK29" s="3">
        <v>1.3093656783549288</v>
      </c>
    </row>
    <row r="30" spans="1:37">
      <c r="A30" s="1">
        <v>2</v>
      </c>
      <c r="B30" s="3">
        <v>1.2317189156272621</v>
      </c>
      <c r="C30" s="3">
        <v>-0.86035650680691222</v>
      </c>
      <c r="D30" s="3">
        <v>0.85840512878447939</v>
      </c>
      <c r="E30" s="3">
        <v>-1.598691189123661</v>
      </c>
      <c r="F30" s="3">
        <v>-0.63486528095776307</v>
      </c>
      <c r="G30" s="3">
        <v>2.1190159569069369</v>
      </c>
      <c r="H30" s="3">
        <v>0.32019685754431748</v>
      </c>
      <c r="I30" s="3">
        <v>-0.52449275475063195</v>
      </c>
      <c r="J30" s="3">
        <v>0.62763819834079093</v>
      </c>
      <c r="K30" s="3">
        <v>-0.32903972174520019</v>
      </c>
      <c r="L30" s="3">
        <v>2.0102956305708624</v>
      </c>
      <c r="M30" s="3">
        <v>0.21082749992733676</v>
      </c>
      <c r="N30" s="3">
        <v>-1.1553346071760917</v>
      </c>
      <c r="O30" s="3">
        <v>-1.0722377927308984</v>
      </c>
      <c r="P30" s="3">
        <v>-0.36398315877393389</v>
      </c>
      <c r="Q30" s="3">
        <v>-0.49865683065670852</v>
      </c>
      <c r="T30" s="87"/>
      <c r="U30" s="1">
        <v>2</v>
      </c>
      <c r="V30" s="3">
        <v>-6.3478330098980379E-2</v>
      </c>
      <c r="W30" s="3">
        <v>0.37028167092387332</v>
      </c>
      <c r="X30" s="3">
        <v>-0.43690691531943787</v>
      </c>
      <c r="Y30" s="3">
        <v>-8.5057398659772604E-2</v>
      </c>
      <c r="Z30" s="3">
        <v>-0.7471439545146914</v>
      </c>
      <c r="AA30" s="3">
        <v>2.5573726476278633</v>
      </c>
      <c r="AB30" s="3">
        <v>-0.56122903308169803</v>
      </c>
      <c r="AC30" s="3">
        <v>0.20877389669313082</v>
      </c>
      <c r="AD30" s="3">
        <v>0.55346767095729588</v>
      </c>
      <c r="AE30" s="3">
        <v>-1.2705873818643749</v>
      </c>
      <c r="AF30" s="3">
        <v>1.0975910077590569</v>
      </c>
      <c r="AG30" s="3">
        <v>-0.2390429347876899</v>
      </c>
      <c r="AH30" s="3">
        <v>-1.6735567427061946</v>
      </c>
      <c r="AI30" s="3">
        <v>-3.9465134972736959E-2</v>
      </c>
      <c r="AJ30" s="3">
        <v>-1.353334558732991</v>
      </c>
      <c r="AK30" s="3">
        <v>1.9582663153148083</v>
      </c>
    </row>
    <row r="31" spans="1:37">
      <c r="A31" s="1">
        <v>3</v>
      </c>
      <c r="B31" s="3">
        <v>1.8420675987073512</v>
      </c>
      <c r="C31" s="3">
        <v>-0.66161968381851821</v>
      </c>
      <c r="D31" s="3">
        <v>0.56009910311679434</v>
      </c>
      <c r="E31" s="3">
        <v>1.0302931280526033</v>
      </c>
      <c r="F31" s="3">
        <v>-0.12549579988210652</v>
      </c>
      <c r="G31" s="3">
        <v>1.9283187742164902</v>
      </c>
      <c r="H31" s="3">
        <v>-0.66594905698774598</v>
      </c>
      <c r="I31" s="3">
        <v>-1.9917442758299262</v>
      </c>
      <c r="J31" s="3">
        <v>-0.70168871680874312</v>
      </c>
      <c r="K31" s="3">
        <v>-0.73319343922587066</v>
      </c>
      <c r="L31" s="3">
        <v>-1.4545869844500455E-2</v>
      </c>
      <c r="M31" s="3">
        <v>0.26595716369518063</v>
      </c>
      <c r="N31" s="3">
        <v>-0.26014973557865528</v>
      </c>
      <c r="O31" s="3">
        <v>1.1030672157925501</v>
      </c>
      <c r="P31" s="3">
        <v>-2.2114103368712973E-2</v>
      </c>
      <c r="Q31" s="3">
        <v>-1.3817887543887524</v>
      </c>
      <c r="T31" s="87"/>
      <c r="U31" s="1">
        <v>3</v>
      </c>
      <c r="V31" s="3">
        <v>0.20753433657125178</v>
      </c>
      <c r="W31" s="3">
        <v>-0.46177916259198537</v>
      </c>
      <c r="X31" s="3">
        <v>0.36287021366621453</v>
      </c>
      <c r="Y31" s="3">
        <v>1.2703111577196293</v>
      </c>
      <c r="Z31" s="3">
        <v>-0.62529198342263481</v>
      </c>
      <c r="AA31" s="3">
        <v>1.6852573383871878</v>
      </c>
      <c r="AB31" s="3">
        <v>-1.5981360580290542</v>
      </c>
      <c r="AC31" s="3">
        <v>-0.43657960339714852</v>
      </c>
      <c r="AD31" s="3">
        <v>-0.11546236570355284</v>
      </c>
      <c r="AE31" s="3">
        <v>-1.6991581088497003</v>
      </c>
      <c r="AF31" s="3">
        <v>-6.7768741988072756E-2</v>
      </c>
      <c r="AG31" s="3">
        <v>0.51949372959999751</v>
      </c>
      <c r="AH31" s="3">
        <v>-0.97411087881784209</v>
      </c>
      <c r="AI31" s="3">
        <v>1.9217577939575183</v>
      </c>
      <c r="AJ31" s="3">
        <v>-1.1183189148463648</v>
      </c>
      <c r="AK31" s="3">
        <v>1.512026815533867</v>
      </c>
    </row>
    <row r="32" spans="1:37">
      <c r="A32" s="18" t="s">
        <v>558</v>
      </c>
      <c r="U32" s="28">
        <v>4</v>
      </c>
      <c r="V32" s="3" cm="1">
        <f t="array" ref="V32:AK32">'dec1'!B169:Q169</f>
        <v>1.0872594723897087</v>
      </c>
      <c r="W32" s="3">
        <v>0.6701537652008922</v>
      </c>
      <c r="X32" s="73">
        <v>-1.8544004345160707</v>
      </c>
      <c r="Y32" s="3">
        <v>2.3751713924446027E-2</v>
      </c>
      <c r="Z32" s="3">
        <v>-0.87087518411346232</v>
      </c>
      <c r="AA32" s="3">
        <v>-0.55574735800957997</v>
      </c>
      <c r="AB32" s="73">
        <v>0.57919802148558919</v>
      </c>
      <c r="AC32" s="73">
        <v>-1.9538671471727</v>
      </c>
      <c r="AD32" s="3">
        <v>0.65648391604201695</v>
      </c>
      <c r="AE32" s="3">
        <v>-1.3666867059682828</v>
      </c>
      <c r="AF32" s="73">
        <v>1.3959346858392176</v>
      </c>
      <c r="AG32" s="3">
        <v>1.1178352397159872</v>
      </c>
      <c r="AH32" s="3">
        <v>0.97732954209734069</v>
      </c>
      <c r="AI32" s="3">
        <v>-1.416730179210586E-2</v>
      </c>
      <c r="AJ32" s="3">
        <v>-0.61280614898861885</v>
      </c>
      <c r="AK32" s="3">
        <v>0.65354600950504094</v>
      </c>
    </row>
    <row r="33" spans="1:37">
      <c r="A33" s="18" t="s">
        <v>558</v>
      </c>
      <c r="U33" s="18" t="s">
        <v>558</v>
      </c>
    </row>
    <row r="34" spans="1:37">
      <c r="A34" s="18" t="s">
        <v>558</v>
      </c>
      <c r="B34" t="s">
        <v>554</v>
      </c>
      <c r="U34" s="18" t="s">
        <v>558</v>
      </c>
      <c r="V34" t="s">
        <v>738</v>
      </c>
    </row>
    <row r="35" spans="1:37">
      <c r="A35" s="18" t="s">
        <v>558</v>
      </c>
      <c r="B35" s="1">
        <v>0</v>
      </c>
      <c r="C35" s="1">
        <v>1</v>
      </c>
      <c r="D35" s="1">
        <v>2</v>
      </c>
      <c r="E35" s="1">
        <v>3</v>
      </c>
      <c r="F35" s="1">
        <v>4</v>
      </c>
      <c r="G35" s="1">
        <v>5</v>
      </c>
      <c r="H35" s="1">
        <v>6</v>
      </c>
      <c r="I35" s="1">
        <v>7</v>
      </c>
      <c r="J35" s="1">
        <v>8</v>
      </c>
      <c r="K35" s="1">
        <v>9</v>
      </c>
      <c r="L35" s="1">
        <v>10</v>
      </c>
      <c r="M35" s="1">
        <v>11</v>
      </c>
      <c r="N35" s="1">
        <v>12</v>
      </c>
      <c r="O35" s="1">
        <v>13</v>
      </c>
      <c r="P35" s="1">
        <v>14</v>
      </c>
      <c r="Q35" s="1">
        <v>15</v>
      </c>
      <c r="U35" s="18" t="s">
        <v>558</v>
      </c>
      <c r="V35" s="1">
        <v>0</v>
      </c>
      <c r="W35" s="1">
        <v>1</v>
      </c>
      <c r="X35" s="1">
        <v>2</v>
      </c>
      <c r="Y35" s="1">
        <v>3</v>
      </c>
      <c r="Z35" s="1">
        <v>4</v>
      </c>
      <c r="AA35" s="1">
        <v>5</v>
      </c>
      <c r="AB35" s="1">
        <v>6</v>
      </c>
      <c r="AC35" s="1">
        <v>7</v>
      </c>
      <c r="AD35" s="1">
        <v>8</v>
      </c>
      <c r="AE35" s="1">
        <v>9</v>
      </c>
      <c r="AF35" s="1">
        <v>10</v>
      </c>
      <c r="AG35" s="1">
        <v>11</v>
      </c>
      <c r="AH35" s="1">
        <v>12</v>
      </c>
      <c r="AI35" s="1">
        <v>13</v>
      </c>
      <c r="AJ35" s="1">
        <v>14</v>
      </c>
      <c r="AK35" s="1">
        <v>15</v>
      </c>
    </row>
    <row r="36" spans="1:37">
      <c r="A36" s="1">
        <v>0</v>
      </c>
      <c r="B36" s="3" cm="1">
        <f t="array" ref="B36:Q39">enc0!C121:R124</f>
        <v>0.26284632682850129</v>
      </c>
      <c r="C36" s="3">
        <v>-1.335582759199216</v>
      </c>
      <c r="D36" s="3">
        <v>-0.8084349899547375</v>
      </c>
      <c r="E36" s="3">
        <v>0.2055652427156015</v>
      </c>
      <c r="F36" s="3">
        <v>0.55528990283229396</v>
      </c>
      <c r="G36" s="3">
        <v>1.1502368991594809</v>
      </c>
      <c r="H36" s="3">
        <v>0.39420387362959552</v>
      </c>
      <c r="I36" s="3">
        <v>-0.16394180497490038</v>
      </c>
      <c r="J36" s="3">
        <v>-1.7807725487809997E-2</v>
      </c>
      <c r="K36" s="3">
        <v>2.5192577396884435</v>
      </c>
      <c r="L36" s="3">
        <v>-5.1846657014656607E-2</v>
      </c>
      <c r="M36" s="3">
        <v>-0.19573103320489676</v>
      </c>
      <c r="N36" s="3">
        <v>-2.3235730961572587</v>
      </c>
      <c r="O36" s="3">
        <v>-0.54304484983527912</v>
      </c>
      <c r="P36" s="3">
        <v>0.79817941129816938</v>
      </c>
      <c r="Q36" s="3">
        <v>-2.8368504949773797E-2</v>
      </c>
      <c r="T36" s="86" t="s">
        <v>170</v>
      </c>
      <c r="U36" s="1">
        <v>0</v>
      </c>
      <c r="V36" s="3" cm="1">
        <f t="array" ref="V36:AK39">_xlfn.ANCHORARRAY($B$12)</f>
        <v>0.20638041959665573</v>
      </c>
      <c r="W36" s="3">
        <v>-1.4307060326011378</v>
      </c>
      <c r="X36" s="3">
        <v>-0.33357078194254963</v>
      </c>
      <c r="Y36" s="3">
        <v>0.76397309681652248</v>
      </c>
      <c r="Z36" s="3">
        <v>-3.6298386452374293E-3</v>
      </c>
      <c r="AA36" s="3">
        <v>0.46521131265212523</v>
      </c>
      <c r="AB36" s="3">
        <v>-0.79869922235356594</v>
      </c>
      <c r="AC36" s="3">
        <v>-1.0230158005285983E-2</v>
      </c>
      <c r="AD36" s="3">
        <v>-4.5836996683654319E-2</v>
      </c>
      <c r="AE36" s="3">
        <v>1.9276201495272001</v>
      </c>
      <c r="AF36" s="3">
        <v>-0.34150118292616244</v>
      </c>
      <c r="AG36" s="3">
        <v>0.33879057196230344</v>
      </c>
      <c r="AH36" s="3">
        <v>-2.5253819963102817</v>
      </c>
      <c r="AI36" s="3">
        <v>1.3978528321613257</v>
      </c>
      <c r="AJ36" s="3">
        <v>-0.49622613718418701</v>
      </c>
      <c r="AK36" s="3">
        <v>1.213243740889776</v>
      </c>
    </row>
    <row r="37" spans="1:37">
      <c r="A37" s="1">
        <v>1</v>
      </c>
      <c r="B37" s="3">
        <v>0.93900375523888813</v>
      </c>
      <c r="C37" s="3">
        <v>-0.55495738489682023</v>
      </c>
      <c r="D37" s="3">
        <v>1.0124777480656448</v>
      </c>
      <c r="E37" s="3">
        <v>0.74983947029519393</v>
      </c>
      <c r="F37" s="3">
        <v>-0.79325153638049684</v>
      </c>
      <c r="G37" s="3">
        <v>1.1357545839741137</v>
      </c>
      <c r="H37" s="3">
        <v>-0.53780468826727312</v>
      </c>
      <c r="I37" s="3">
        <v>-0.71528783110350458</v>
      </c>
      <c r="J37" s="3">
        <v>-1.2834620231601321</v>
      </c>
      <c r="K37" s="3">
        <v>-0.12914612826320745</v>
      </c>
      <c r="L37" s="3">
        <v>-0.28583105788557439</v>
      </c>
      <c r="M37" s="3">
        <v>-0.13388297660111326</v>
      </c>
      <c r="N37" s="3">
        <v>0.26779076306231014</v>
      </c>
      <c r="O37" s="3">
        <v>1.3278199131802872</v>
      </c>
      <c r="P37" s="3">
        <v>1.3369715149401777</v>
      </c>
      <c r="Q37" s="3">
        <v>-1.7825612660480554</v>
      </c>
      <c r="T37" s="87"/>
      <c r="U37" s="1">
        <v>1</v>
      </c>
      <c r="V37" s="3">
        <v>1.0988609987113845E-2</v>
      </c>
      <c r="W37" s="3">
        <v>-0.13375373156505077</v>
      </c>
      <c r="X37" s="3">
        <v>0.53640342797882745</v>
      </c>
      <c r="Y37" s="3">
        <v>1.1886982206694641</v>
      </c>
      <c r="Z37" s="3">
        <v>-0.48513472273516045</v>
      </c>
      <c r="AA37" s="3">
        <v>1.8729682073422051</v>
      </c>
      <c r="AB37" s="3">
        <v>-1.7066756162681103</v>
      </c>
      <c r="AC37" s="3">
        <v>-0.35108391911402492</v>
      </c>
      <c r="AD37" s="3">
        <v>-0.48281466420638652</v>
      </c>
      <c r="AE37" s="3">
        <v>-1.627135426076058</v>
      </c>
      <c r="AF37" s="3">
        <v>-0.25786729794828978</v>
      </c>
      <c r="AG37" s="3">
        <v>0.14817355299341156</v>
      </c>
      <c r="AH37" s="3">
        <v>-1.1849259067772511</v>
      </c>
      <c r="AI37" s="3">
        <v>2.1655536114256226</v>
      </c>
      <c r="AJ37" s="3">
        <v>-0.743296659324861</v>
      </c>
      <c r="AK37" s="3">
        <v>1.3093656783549288</v>
      </c>
    </row>
    <row r="38" spans="1:37">
      <c r="A38" s="1">
        <v>2</v>
      </c>
      <c r="B38" s="3">
        <v>0.85934877170380397</v>
      </c>
      <c r="C38" s="3">
        <v>-0.35317853526180787</v>
      </c>
      <c r="D38" s="3">
        <v>0.72977054828023702</v>
      </c>
      <c r="E38" s="3">
        <v>-1.5014891232466867</v>
      </c>
      <c r="F38" s="3">
        <v>-1.4653610915642592</v>
      </c>
      <c r="G38" s="3">
        <v>1.6579098248906865</v>
      </c>
      <c r="H38" s="3">
        <v>0.61393296892828297</v>
      </c>
      <c r="I38" s="3">
        <v>5.7487031641643788E-2</v>
      </c>
      <c r="J38" s="3">
        <v>0.78100057381223953</v>
      </c>
      <c r="K38" s="3">
        <v>2.9316659356378019E-2</v>
      </c>
      <c r="L38" s="3">
        <v>1.8112246798805844</v>
      </c>
      <c r="M38" s="3">
        <v>0.50271455213820038</v>
      </c>
      <c r="N38" s="3">
        <v>-1.2533093933698503</v>
      </c>
      <c r="O38" s="3">
        <v>-1.2235167016754962</v>
      </c>
      <c r="P38" s="3">
        <v>0.10469281952561185</v>
      </c>
      <c r="Q38" s="3">
        <v>-0.64580443877884008</v>
      </c>
      <c r="T38" s="87"/>
      <c r="U38" s="1">
        <v>2</v>
      </c>
      <c r="V38" s="3">
        <v>-6.3478330098980379E-2</v>
      </c>
      <c r="W38" s="3">
        <v>0.37028167092387332</v>
      </c>
      <c r="X38" s="3">
        <v>-0.43690691531943787</v>
      </c>
      <c r="Y38" s="3">
        <v>-8.5057398659772604E-2</v>
      </c>
      <c r="Z38" s="3">
        <v>-0.7471439545146914</v>
      </c>
      <c r="AA38" s="3">
        <v>2.5573726476278633</v>
      </c>
      <c r="AB38" s="3">
        <v>-0.56122903308169803</v>
      </c>
      <c r="AC38" s="3">
        <v>0.20877389669313082</v>
      </c>
      <c r="AD38" s="3">
        <v>0.55346767095729588</v>
      </c>
      <c r="AE38" s="3">
        <v>-1.2705873818643749</v>
      </c>
      <c r="AF38" s="3">
        <v>1.0975910077590569</v>
      </c>
      <c r="AG38" s="3">
        <v>-0.2390429347876899</v>
      </c>
      <c r="AH38" s="3">
        <v>-1.6735567427061946</v>
      </c>
      <c r="AI38" s="3">
        <v>-3.9465134972736959E-2</v>
      </c>
      <c r="AJ38" s="3">
        <v>-1.353334558732991</v>
      </c>
      <c r="AK38" s="3">
        <v>1.9582663153148083</v>
      </c>
    </row>
    <row r="39" spans="1:37">
      <c r="A39" s="1">
        <v>3</v>
      </c>
      <c r="B39" s="3">
        <v>2.1980640754411533</v>
      </c>
      <c r="C39" s="3">
        <v>0.18512510290299711</v>
      </c>
      <c r="D39" s="3">
        <v>0.72128578595954251</v>
      </c>
      <c r="E39" s="3">
        <v>0.64181984147606075</v>
      </c>
      <c r="F39" s="3">
        <v>-0.74063587816234244</v>
      </c>
      <c r="G39" s="3">
        <v>1.5709472200257528</v>
      </c>
      <c r="H39" s="3">
        <v>-0.50480705071683085</v>
      </c>
      <c r="I39" s="3">
        <v>-1.3920162439014123</v>
      </c>
      <c r="J39" s="3">
        <v>-0.8681540275908981</v>
      </c>
      <c r="K39" s="3">
        <v>-1.777108221554162E-2</v>
      </c>
      <c r="L39" s="3">
        <v>-0.83813971465637371</v>
      </c>
      <c r="M39" s="3">
        <v>9.3156097061379187E-2</v>
      </c>
      <c r="N39" s="3">
        <v>-4.3770951272246884E-3</v>
      </c>
      <c r="O39" s="3">
        <v>0.66997144318458413</v>
      </c>
      <c r="P39" s="3">
        <v>0.21136191587179187</v>
      </c>
      <c r="Q39" s="3">
        <v>-1.5520254814960142</v>
      </c>
      <c r="T39" s="87"/>
      <c r="U39" s="1">
        <v>3</v>
      </c>
      <c r="V39" s="3">
        <v>0.20753433657125178</v>
      </c>
      <c r="W39" s="3">
        <v>-0.46177916259198537</v>
      </c>
      <c r="X39" s="3">
        <v>0.36287021366621453</v>
      </c>
      <c r="Y39" s="3">
        <v>1.2703111577196293</v>
      </c>
      <c r="Z39" s="3">
        <v>-0.62529198342263481</v>
      </c>
      <c r="AA39" s="3">
        <v>1.6852573383871878</v>
      </c>
      <c r="AB39" s="3">
        <v>-1.5981360580290542</v>
      </c>
      <c r="AC39" s="3">
        <v>-0.43657960339714852</v>
      </c>
      <c r="AD39" s="3">
        <v>-0.11546236570355284</v>
      </c>
      <c r="AE39" s="3">
        <v>-1.6991581088497003</v>
      </c>
      <c r="AF39" s="3">
        <v>-6.7768741988072756E-2</v>
      </c>
      <c r="AG39" s="3">
        <v>0.51949372959999751</v>
      </c>
      <c r="AH39" s="3">
        <v>-0.97411087881784209</v>
      </c>
      <c r="AI39" s="3">
        <v>1.9217577939575183</v>
      </c>
      <c r="AJ39" s="3">
        <v>-1.1183189148463648</v>
      </c>
      <c r="AK39" s="3">
        <v>1.512026815533867</v>
      </c>
    </row>
    <row r="40" spans="1:37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T40" s="18" t="s">
        <v>170</v>
      </c>
      <c r="U40" s="28">
        <v>4</v>
      </c>
      <c r="V40" s="3" cm="1">
        <f t="array" ref="V40:AK40">dec0!B169:Q169</f>
        <v>2.1850818661375437</v>
      </c>
      <c r="W40" s="3">
        <v>8.4564699279734243E-2</v>
      </c>
      <c r="X40" s="73">
        <v>-0.7148227986803557</v>
      </c>
      <c r="Y40" s="3">
        <v>1.5488342093595533</v>
      </c>
      <c r="Z40" s="3">
        <v>0.17302384888920791</v>
      </c>
      <c r="AA40" s="3">
        <v>-1.5048569275096866</v>
      </c>
      <c r="AB40" s="73">
        <v>0.59456156103857183</v>
      </c>
      <c r="AC40" s="73">
        <v>-1.6353225649764618</v>
      </c>
      <c r="AD40" s="3">
        <v>-1.0446558019883909</v>
      </c>
      <c r="AE40" s="3">
        <v>-0.59774935450435052</v>
      </c>
      <c r="AF40" s="73">
        <v>0.3082978878474657</v>
      </c>
      <c r="AG40" s="3">
        <v>1.8359622311416446</v>
      </c>
      <c r="AH40" s="3">
        <v>-0.42454001692093651</v>
      </c>
      <c r="AI40" s="3">
        <v>2.4430853714922235E-2</v>
      </c>
      <c r="AJ40" s="3">
        <v>-1.1702923043695155</v>
      </c>
      <c r="AK40" s="3">
        <v>0.40850338888833193</v>
      </c>
    </row>
    <row r="41" spans="1:37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S41" s="18"/>
    </row>
    <row r="42" spans="1:37">
      <c r="A42" s="1">
        <v>0</v>
      </c>
      <c r="B42" s="3">
        <v>0.26284632682850129</v>
      </c>
      <c r="C42" s="3">
        <v>-1.335582759199216</v>
      </c>
      <c r="D42" s="3">
        <v>-0.8084349899547375</v>
      </c>
      <c r="E42" s="3">
        <v>0.2055652427156015</v>
      </c>
      <c r="F42" s="3">
        <v>0.55528990283229396</v>
      </c>
      <c r="G42" s="3">
        <v>1.1502368991594809</v>
      </c>
      <c r="H42" s="3">
        <v>0.39420387362959552</v>
      </c>
      <c r="I42" s="3">
        <v>-0.16394180497490038</v>
      </c>
      <c r="J42" s="3">
        <v>-1.7807725487809997E-2</v>
      </c>
      <c r="K42" s="3">
        <v>2.5192577396884435</v>
      </c>
      <c r="L42" s="3">
        <v>-5.1846657014656607E-2</v>
      </c>
      <c r="M42" s="3">
        <v>-0.19573103320489676</v>
      </c>
      <c r="N42" s="3">
        <v>-2.3235730961572587</v>
      </c>
      <c r="O42" s="3">
        <v>-0.54304484983527912</v>
      </c>
      <c r="P42" s="3">
        <v>0.79817941129816938</v>
      </c>
      <c r="Q42" s="3">
        <v>-2.8368504949773797E-2</v>
      </c>
      <c r="S42" s="85">
        <v>3</v>
      </c>
      <c r="U42" s="1">
        <v>0</v>
      </c>
      <c r="V42" s="3">
        <v>0.20638041959665573</v>
      </c>
      <c r="W42" s="3">
        <v>-1.4307060326011378</v>
      </c>
      <c r="X42" s="3">
        <v>-0.33357078194254963</v>
      </c>
      <c r="Y42" s="3">
        <v>0.76397309681652248</v>
      </c>
      <c r="Z42" s="3">
        <v>-3.6298386452374293E-3</v>
      </c>
      <c r="AA42" s="3">
        <v>0.46521131265212523</v>
      </c>
      <c r="AB42" s="3">
        <v>-0.79869922235356594</v>
      </c>
      <c r="AC42" s="3">
        <v>-1.0230158005285983E-2</v>
      </c>
      <c r="AD42" s="3">
        <v>-4.5836996683654319E-2</v>
      </c>
      <c r="AE42" s="3">
        <v>1.9276201495272001</v>
      </c>
      <c r="AF42" s="3">
        <v>-0.34150118292616244</v>
      </c>
      <c r="AG42" s="3">
        <v>0.33879057196230344</v>
      </c>
      <c r="AH42" s="3">
        <v>-2.5253819963102817</v>
      </c>
      <c r="AI42" s="3">
        <v>1.3978528321613257</v>
      </c>
      <c r="AJ42" s="3">
        <v>-0.49622613718418701</v>
      </c>
      <c r="AK42" s="3">
        <v>1.213243740889776</v>
      </c>
    </row>
    <row r="43" spans="1:37">
      <c r="A43" s="1">
        <v>1</v>
      </c>
      <c r="B43" s="3">
        <v>0.93900375523888813</v>
      </c>
      <c r="C43" s="3">
        <v>-0.55495738489682023</v>
      </c>
      <c r="D43" s="3">
        <v>1.0124777480656448</v>
      </c>
      <c r="E43" s="3">
        <v>0.74983947029519393</v>
      </c>
      <c r="F43" s="3">
        <v>-0.79325153638049684</v>
      </c>
      <c r="G43" s="3">
        <v>1.1357545839741137</v>
      </c>
      <c r="H43" s="3">
        <v>-0.53780468826727312</v>
      </c>
      <c r="I43" s="3">
        <v>-0.71528783110350458</v>
      </c>
      <c r="J43" s="3">
        <v>-1.2834620231601321</v>
      </c>
      <c r="K43" s="3">
        <v>-0.12914612826320745</v>
      </c>
      <c r="L43" s="3">
        <v>-0.28583105788557439</v>
      </c>
      <c r="M43" s="3">
        <v>-0.13388297660111326</v>
      </c>
      <c r="N43" s="3">
        <v>0.26779076306231014</v>
      </c>
      <c r="O43" s="3">
        <v>1.3278199131802872</v>
      </c>
      <c r="P43" s="3">
        <v>1.3369715149401777</v>
      </c>
      <c r="Q43" s="3">
        <v>-1.7825612660480554</v>
      </c>
      <c r="S43" s="85" t="s">
        <v>1255</v>
      </c>
      <c r="U43" s="1">
        <v>1</v>
      </c>
      <c r="V43" s="3">
        <v>1.0988609987113845E-2</v>
      </c>
      <c r="W43" s="3">
        <v>-0.13375373156505077</v>
      </c>
      <c r="X43" s="3">
        <v>0.53640342797882745</v>
      </c>
      <c r="Y43" s="3">
        <v>1.1886982206694641</v>
      </c>
      <c r="Z43" s="3">
        <v>-0.48513472273516045</v>
      </c>
      <c r="AA43" s="3">
        <v>1.8729682073422051</v>
      </c>
      <c r="AB43" s="3">
        <v>-1.7066756162681103</v>
      </c>
      <c r="AC43" s="3">
        <v>-0.35108391911402492</v>
      </c>
      <c r="AD43" s="3">
        <v>-0.48281466420638652</v>
      </c>
      <c r="AE43" s="3">
        <v>-1.627135426076058</v>
      </c>
      <c r="AF43" s="3">
        <v>-0.25786729794828978</v>
      </c>
      <c r="AG43" s="3">
        <v>0.14817355299341156</v>
      </c>
      <c r="AH43" s="3">
        <v>-1.1849259067772511</v>
      </c>
      <c r="AI43" s="3">
        <v>2.1655536114256226</v>
      </c>
      <c r="AJ43" s="3">
        <v>-0.743296659324861</v>
      </c>
      <c r="AK43" s="3">
        <v>1.3093656783549288</v>
      </c>
    </row>
    <row r="44" spans="1:37">
      <c r="A44" s="1">
        <v>2</v>
      </c>
      <c r="B44" s="3">
        <v>0.85934877170380397</v>
      </c>
      <c r="C44" s="3">
        <v>-0.35317853526180787</v>
      </c>
      <c r="D44" s="3">
        <v>0.72977054828023702</v>
      </c>
      <c r="E44" s="3">
        <v>-1.5014891232466867</v>
      </c>
      <c r="F44" s="3">
        <v>-1.4653610915642592</v>
      </c>
      <c r="G44" s="3">
        <v>1.6579098248906865</v>
      </c>
      <c r="H44" s="3">
        <v>0.61393296892828297</v>
      </c>
      <c r="I44" s="3">
        <v>5.7487031641643788E-2</v>
      </c>
      <c r="J44" s="3">
        <v>0.78100057381223953</v>
      </c>
      <c r="K44" s="3">
        <v>2.9316659356378019E-2</v>
      </c>
      <c r="L44" s="3">
        <v>1.8112246798805844</v>
      </c>
      <c r="M44" s="3">
        <v>0.50271455213820038</v>
      </c>
      <c r="N44" s="3">
        <v>-1.2533093933698503</v>
      </c>
      <c r="O44" s="3">
        <v>-1.2235167016754962</v>
      </c>
      <c r="P44" s="3">
        <v>0.10469281952561185</v>
      </c>
      <c r="Q44" s="3">
        <v>-0.64580443877884008</v>
      </c>
      <c r="S44" s="85">
        <v>7</v>
      </c>
      <c r="U44" s="1">
        <v>2</v>
      </c>
      <c r="V44" s="3">
        <v>-6.3478330098980379E-2</v>
      </c>
      <c r="W44" s="3">
        <v>0.37028167092387332</v>
      </c>
      <c r="X44" s="3">
        <v>-0.43690691531943787</v>
      </c>
      <c r="Y44" s="3">
        <v>-8.5057398659772604E-2</v>
      </c>
      <c r="Z44" s="3">
        <v>-0.7471439545146914</v>
      </c>
      <c r="AA44" s="3">
        <v>2.5573726476278633</v>
      </c>
      <c r="AB44" s="3">
        <v>-0.56122903308169803</v>
      </c>
      <c r="AC44" s="3">
        <v>0.20877389669313082</v>
      </c>
      <c r="AD44" s="3">
        <v>0.55346767095729588</v>
      </c>
      <c r="AE44" s="3">
        <v>-1.2705873818643749</v>
      </c>
      <c r="AF44" s="3">
        <v>1.0975910077590569</v>
      </c>
      <c r="AG44" s="3">
        <v>-0.2390429347876899</v>
      </c>
      <c r="AH44" s="3">
        <v>-1.6735567427061946</v>
      </c>
      <c r="AI44" s="3">
        <v>-3.9465134972736959E-2</v>
      </c>
      <c r="AJ44" s="3">
        <v>-1.353334558732991</v>
      </c>
      <c r="AK44" s="3">
        <v>1.9582663153148083</v>
      </c>
    </row>
    <row r="45" spans="1:37">
      <c r="A45" s="1">
        <v>3</v>
      </c>
      <c r="B45" s="3">
        <v>2.1980640754411533</v>
      </c>
      <c r="C45" s="3">
        <v>0.18512510290299711</v>
      </c>
      <c r="D45" s="3">
        <v>0.72128578595954251</v>
      </c>
      <c r="E45" s="3">
        <v>0.64181984147606075</v>
      </c>
      <c r="F45" s="3">
        <v>-0.74063587816234244</v>
      </c>
      <c r="G45" s="3">
        <v>1.5709472200257528</v>
      </c>
      <c r="H45" s="3">
        <v>-0.50480705071683085</v>
      </c>
      <c r="I45" s="3">
        <v>-1.3920162439014123</v>
      </c>
      <c r="J45" s="3">
        <v>-0.8681540275908981</v>
      </c>
      <c r="K45" s="3">
        <v>-1.777108221554162E-2</v>
      </c>
      <c r="L45" s="3">
        <v>-0.83813971465637371</v>
      </c>
      <c r="M45" s="3">
        <v>9.3156097061379187E-2</v>
      </c>
      <c r="N45" s="3">
        <v>-4.3770951272246884E-3</v>
      </c>
      <c r="O45" s="3">
        <v>0.66997144318458413</v>
      </c>
      <c r="P45" s="3">
        <v>0.21136191587179187</v>
      </c>
      <c r="Q45" s="3">
        <v>-1.5520254814960142</v>
      </c>
      <c r="S45" s="85" t="s">
        <v>1279</v>
      </c>
      <c r="U45" s="1">
        <v>3</v>
      </c>
      <c r="V45" s="3">
        <v>0.20753433657125178</v>
      </c>
      <c r="W45" s="3">
        <v>-0.46177916259198537</v>
      </c>
      <c r="X45" s="3">
        <v>0.36287021366621453</v>
      </c>
      <c r="Y45" s="3">
        <v>1.2703111577196293</v>
      </c>
      <c r="Z45" s="3">
        <v>-0.62529198342263481</v>
      </c>
      <c r="AA45" s="3">
        <v>1.6852573383871878</v>
      </c>
      <c r="AB45" s="3">
        <v>-1.5981360580290542</v>
      </c>
      <c r="AC45" s="3">
        <v>-0.43657960339714852</v>
      </c>
      <c r="AD45" s="3">
        <v>-0.11546236570355284</v>
      </c>
      <c r="AE45" s="3">
        <v>-1.6991581088497003</v>
      </c>
      <c r="AF45" s="3">
        <v>-6.7768741988072756E-2</v>
      </c>
      <c r="AG45" s="3">
        <v>0.51949372959999751</v>
      </c>
      <c r="AH45" s="3">
        <v>-0.97411087881784209</v>
      </c>
      <c r="AI45" s="3">
        <v>1.9217577939575183</v>
      </c>
      <c r="AJ45" s="3">
        <v>-1.1183189148463648</v>
      </c>
      <c r="AK45" s="3">
        <v>1.512026815533867</v>
      </c>
    </row>
    <row r="46" spans="1:37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S46" s="85" t="s">
        <v>1312</v>
      </c>
      <c r="U46" s="28">
        <v>4</v>
      </c>
      <c r="V46" s="3">
        <v>2.1850818661375437</v>
      </c>
      <c r="W46" s="3">
        <v>8.4564699279734243E-2</v>
      </c>
      <c r="X46" s="73">
        <v>-0.7148227986803557</v>
      </c>
      <c r="Y46" s="3">
        <v>1.5488342093595533</v>
      </c>
      <c r="Z46" s="3">
        <v>0.17302384888920791</v>
      </c>
      <c r="AA46" s="3">
        <v>-1.5048569275096866</v>
      </c>
      <c r="AB46" s="73">
        <v>0.59456156103857183</v>
      </c>
      <c r="AC46" s="73">
        <v>-1.6353225649764618</v>
      </c>
      <c r="AD46" s="3">
        <v>-1.0446558019883909</v>
      </c>
      <c r="AE46" s="3">
        <v>-0.59774935450435052</v>
      </c>
      <c r="AF46" s="73">
        <v>0.3082978878474657</v>
      </c>
      <c r="AG46" s="3">
        <v>1.8359622311416446</v>
      </c>
      <c r="AH46" s="3">
        <v>-0.42454001692093651</v>
      </c>
      <c r="AI46" s="3">
        <v>2.4430853714922235E-2</v>
      </c>
      <c r="AJ46" s="3">
        <v>-1.1702923043695155</v>
      </c>
      <c r="AK46" s="3">
        <v>0.40850338888833193</v>
      </c>
    </row>
    <row r="47" spans="1:37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</row>
    <row r="48" spans="1:37">
      <c r="A48" s="1">
        <v>0</v>
      </c>
      <c r="B48" s="3">
        <v>0.85934877170380397</v>
      </c>
      <c r="C48" s="3">
        <v>-0.35317853526180787</v>
      </c>
      <c r="D48" s="3">
        <v>0.72977054828023702</v>
      </c>
      <c r="E48" s="3">
        <v>-1.5014891232466867</v>
      </c>
      <c r="F48" s="3">
        <v>-1.4653610915642592</v>
      </c>
      <c r="G48" s="3">
        <v>1.6579098248906865</v>
      </c>
      <c r="H48" s="3">
        <v>0.61393296892828308</v>
      </c>
      <c r="I48" s="3">
        <v>5.7487031641643815E-2</v>
      </c>
      <c r="J48" s="3">
        <v>0.78100057381223953</v>
      </c>
      <c r="K48" s="3">
        <v>2.9316659356378047E-2</v>
      </c>
      <c r="L48" s="3">
        <v>1.8112246798805844</v>
      </c>
      <c r="M48" s="3">
        <v>0.50271455213820038</v>
      </c>
      <c r="N48" s="3">
        <v>-1.2533093933698505</v>
      </c>
      <c r="O48" s="3">
        <v>-1.2235167016754962</v>
      </c>
      <c r="P48" s="3">
        <v>0.10469281952561187</v>
      </c>
      <c r="Q48" s="3">
        <v>-0.64580443877884008</v>
      </c>
      <c r="S48" s="85">
        <v>7</v>
      </c>
      <c r="T48" s="18"/>
      <c r="U48" s="1">
        <v>0</v>
      </c>
      <c r="V48" s="3">
        <v>-6.3478330098980407E-2</v>
      </c>
      <c r="W48" s="3">
        <v>0.37028167092387376</v>
      </c>
      <c r="X48" s="3">
        <v>-0.43690691531943843</v>
      </c>
      <c r="Y48" s="3">
        <v>-8.5057398659772521E-2</v>
      </c>
      <c r="Z48" s="3">
        <v>-0.74714395451469151</v>
      </c>
      <c r="AA48" s="3">
        <v>2.5573726476278642</v>
      </c>
      <c r="AB48" s="3">
        <v>-0.56122903308169825</v>
      </c>
      <c r="AC48" s="3">
        <v>0.20877389669313084</v>
      </c>
      <c r="AD48" s="3">
        <v>0.5534676709572961</v>
      </c>
      <c r="AE48" s="3">
        <v>-1.2705873818643749</v>
      </c>
      <c r="AF48" s="3">
        <v>1.097591007759056</v>
      </c>
      <c r="AG48" s="3">
        <v>-0.2390429347876899</v>
      </c>
      <c r="AH48" s="3">
        <v>-1.6735567427061939</v>
      </c>
      <c r="AI48" s="3">
        <v>-3.9465134972737737E-2</v>
      </c>
      <c r="AJ48" s="3">
        <v>-1.353334558732991</v>
      </c>
      <c r="AK48" s="3">
        <v>1.9582663153148085</v>
      </c>
    </row>
    <row r="49" spans="1:37">
      <c r="A49" s="1">
        <v>1</v>
      </c>
      <c r="B49" s="3">
        <v>0.93900375523888813</v>
      </c>
      <c r="C49" s="3">
        <v>-0.55495738489682023</v>
      </c>
      <c r="D49" s="3">
        <v>1.0124777480656448</v>
      </c>
      <c r="E49" s="3">
        <v>0.74983947029519393</v>
      </c>
      <c r="F49" s="3">
        <v>-0.79325153638049684</v>
      </c>
      <c r="G49" s="3">
        <v>1.1357545839741137</v>
      </c>
      <c r="H49" s="3">
        <v>-0.53780468826727312</v>
      </c>
      <c r="I49" s="3">
        <v>-0.71528783110350458</v>
      </c>
      <c r="J49" s="3">
        <v>-1.2834620231601326</v>
      </c>
      <c r="K49" s="3">
        <v>-0.12914612826320759</v>
      </c>
      <c r="L49" s="3">
        <v>-0.28583105788557439</v>
      </c>
      <c r="M49" s="3">
        <v>-0.1338829766011132</v>
      </c>
      <c r="N49" s="3">
        <v>0.26779076306231014</v>
      </c>
      <c r="O49" s="3">
        <v>1.3278199131802872</v>
      </c>
      <c r="P49" s="3">
        <v>1.3369715149401777</v>
      </c>
      <c r="Q49" s="3">
        <v>-1.7825612660480559</v>
      </c>
      <c r="S49" s="85" t="s">
        <v>1255</v>
      </c>
      <c r="U49" s="1">
        <v>1</v>
      </c>
      <c r="V49" s="3">
        <v>1.0988609987113679E-2</v>
      </c>
      <c r="W49" s="3">
        <v>-0.13375373156505072</v>
      </c>
      <c r="X49" s="3">
        <v>0.53640342797882745</v>
      </c>
      <c r="Y49" s="3">
        <v>1.1886982206694643</v>
      </c>
      <c r="Z49" s="3">
        <v>-0.48513472273516045</v>
      </c>
      <c r="AA49" s="3">
        <v>1.8729682073422051</v>
      </c>
      <c r="AB49" s="3">
        <v>-1.7066756162681103</v>
      </c>
      <c r="AC49" s="3">
        <v>-0.35108391911402481</v>
      </c>
      <c r="AD49" s="3">
        <v>-0.48281466420638697</v>
      </c>
      <c r="AE49" s="3">
        <v>-1.6271354260760584</v>
      </c>
      <c r="AF49" s="3">
        <v>-0.25786729794828972</v>
      </c>
      <c r="AG49" s="3">
        <v>0.14817355299341167</v>
      </c>
      <c r="AH49" s="3">
        <v>-1.1849259067772511</v>
      </c>
      <c r="AI49" s="3">
        <v>2.1655536114256231</v>
      </c>
      <c r="AJ49" s="3">
        <v>-0.743296659324861</v>
      </c>
      <c r="AK49" s="3">
        <v>1.309365678354929</v>
      </c>
    </row>
    <row r="50" spans="1:37">
      <c r="A50" s="1">
        <v>2</v>
      </c>
      <c r="B50" s="3">
        <v>0.26284632682850129</v>
      </c>
      <c r="C50" s="3">
        <v>-1.335582759199216</v>
      </c>
      <c r="D50" s="3">
        <v>-0.8084349899547375</v>
      </c>
      <c r="E50" s="3">
        <v>0.2055652427156015</v>
      </c>
      <c r="F50" s="3">
        <v>0.55528990283229396</v>
      </c>
      <c r="G50" s="3">
        <v>1.1502368991594809</v>
      </c>
      <c r="H50" s="3">
        <v>0.39420387362959552</v>
      </c>
      <c r="I50" s="3">
        <v>-0.16394180497490038</v>
      </c>
      <c r="J50" s="3">
        <v>-1.7807725487809997E-2</v>
      </c>
      <c r="K50" s="3">
        <v>2.5192577396884435</v>
      </c>
      <c r="L50" s="3">
        <v>-5.1846657014656607E-2</v>
      </c>
      <c r="M50" s="3">
        <v>-0.19573103320489676</v>
      </c>
      <c r="N50" s="3">
        <v>-2.3235730961572587</v>
      </c>
      <c r="O50" s="3">
        <v>-0.54304484983527912</v>
      </c>
      <c r="P50" s="3">
        <v>0.79817941129816938</v>
      </c>
      <c r="Q50" s="3">
        <v>-2.8368504949773776E-2</v>
      </c>
      <c r="S50" s="85">
        <v>3</v>
      </c>
      <c r="U50" s="1">
        <v>2</v>
      </c>
      <c r="V50" s="3">
        <v>0.20638041959665596</v>
      </c>
      <c r="W50" s="3">
        <v>-1.430706032601138</v>
      </c>
      <c r="X50" s="3">
        <v>-0.33357078194254974</v>
      </c>
      <c r="Y50" s="3">
        <v>0.76397309681652303</v>
      </c>
      <c r="Z50" s="3">
        <v>-3.6298386452375958E-3</v>
      </c>
      <c r="AA50" s="3">
        <v>0.46521131265212512</v>
      </c>
      <c r="AB50" s="3">
        <v>-0.79869922235356572</v>
      </c>
      <c r="AC50" s="3">
        <v>-1.0230158005285928E-2</v>
      </c>
      <c r="AD50" s="3">
        <v>-4.5836996683654069E-2</v>
      </c>
      <c r="AE50" s="3">
        <v>1.9276201495272001</v>
      </c>
      <c r="AF50" s="3">
        <v>-0.34150118292616255</v>
      </c>
      <c r="AG50" s="3">
        <v>0.33879057196230311</v>
      </c>
      <c r="AH50" s="3">
        <v>-2.5253819963102817</v>
      </c>
      <c r="AI50" s="3">
        <v>1.3978528321613253</v>
      </c>
      <c r="AJ50" s="3">
        <v>-0.49622613718418712</v>
      </c>
      <c r="AK50" s="3">
        <v>1.2132437408897758</v>
      </c>
    </row>
    <row r="51" spans="1:37">
      <c r="A51" s="1">
        <v>3</v>
      </c>
      <c r="B51" s="3">
        <v>2.1980640754411533</v>
      </c>
      <c r="C51" s="3">
        <v>0.18512510290299689</v>
      </c>
      <c r="D51" s="3">
        <v>0.72128578595954229</v>
      </c>
      <c r="E51" s="3">
        <v>0.64181984147606075</v>
      </c>
      <c r="F51" s="3">
        <v>-0.74063587816234222</v>
      </c>
      <c r="G51" s="3">
        <v>1.5709472200257535</v>
      </c>
      <c r="H51" s="3">
        <v>-0.50480705071683107</v>
      </c>
      <c r="I51" s="3">
        <v>-1.3920162439014123</v>
      </c>
      <c r="J51" s="3">
        <v>-0.86815402759089788</v>
      </c>
      <c r="K51" s="3">
        <v>-1.7771082215541835E-2</v>
      </c>
      <c r="L51" s="3">
        <v>-0.83813971465637371</v>
      </c>
      <c r="M51" s="3">
        <v>9.3156097061379076E-2</v>
      </c>
      <c r="N51" s="3">
        <v>-4.3770951272246884E-3</v>
      </c>
      <c r="O51" s="3">
        <v>0.66997144318458413</v>
      </c>
      <c r="P51" s="3">
        <v>0.21136191587179179</v>
      </c>
      <c r="Q51" s="3">
        <v>-1.5520254814960146</v>
      </c>
      <c r="S51" s="85" t="s">
        <v>1279</v>
      </c>
      <c r="U51" s="1">
        <v>3</v>
      </c>
      <c r="V51" s="3">
        <v>0.20753433657125156</v>
      </c>
      <c r="W51" s="3">
        <v>-0.4617791625919857</v>
      </c>
      <c r="X51" s="3">
        <v>0.36287021366621464</v>
      </c>
      <c r="Y51" s="3">
        <v>1.2703111577196298</v>
      </c>
      <c r="Z51" s="3">
        <v>-0.62529198342263459</v>
      </c>
      <c r="AA51" s="3">
        <v>1.6852573383871876</v>
      </c>
      <c r="AB51" s="3">
        <v>-1.5981360580290542</v>
      </c>
      <c r="AC51" s="3">
        <v>-0.43657960339714885</v>
      </c>
      <c r="AD51" s="3">
        <v>-0.11546236570355248</v>
      </c>
      <c r="AE51" s="3">
        <v>-1.6991581088497003</v>
      </c>
      <c r="AF51" s="3">
        <v>-6.7768741988072811E-2</v>
      </c>
      <c r="AG51" s="3">
        <v>0.51949372959999773</v>
      </c>
      <c r="AH51" s="3">
        <v>-0.97411087881784209</v>
      </c>
      <c r="AI51" s="3">
        <v>1.9217577939575183</v>
      </c>
      <c r="AJ51" s="3">
        <v>-1.1183189148463648</v>
      </c>
      <c r="AK51" s="3">
        <v>1.512026815533867</v>
      </c>
    </row>
    <row r="52" spans="1:37">
      <c r="S52" s="85" t="s">
        <v>1311</v>
      </c>
      <c r="U52" s="28">
        <v>4</v>
      </c>
      <c r="V52" s="3">
        <v>2.1850818661375437</v>
      </c>
      <c r="W52" s="3">
        <v>8.4564699279733882E-2</v>
      </c>
      <c r="X52" s="73">
        <v>-0.71482279868035614</v>
      </c>
      <c r="Y52" s="3">
        <v>1.548834209359554</v>
      </c>
      <c r="Z52" s="3">
        <v>0.17302384888920749</v>
      </c>
      <c r="AA52" s="3">
        <v>-1.5048569275096868</v>
      </c>
      <c r="AB52" s="73">
        <v>0.59456156103857227</v>
      </c>
      <c r="AC52" s="73">
        <v>-1.635322564976462</v>
      </c>
      <c r="AD52" s="3">
        <v>-1.0446558019883909</v>
      </c>
      <c r="AE52" s="3">
        <v>-0.59774935450435052</v>
      </c>
      <c r="AF52" s="73">
        <v>0.30829788784746581</v>
      </c>
      <c r="AG52" s="3">
        <v>1.8359622311416446</v>
      </c>
      <c r="AH52" s="3">
        <v>-0.42454001692093662</v>
      </c>
      <c r="AI52" s="3">
        <v>2.4430853714922401E-2</v>
      </c>
      <c r="AJ52" s="3">
        <v>-1.1702923043695155</v>
      </c>
      <c r="AK52" s="3">
        <v>0.40850338888833215</v>
      </c>
    </row>
    <row r="53" spans="1:37">
      <c r="A53" s="18" t="s">
        <v>558</v>
      </c>
    </row>
    <row r="54" spans="1:37">
      <c r="A54" s="18" t="s">
        <v>558</v>
      </c>
      <c r="B54" t="s">
        <v>559</v>
      </c>
    </row>
    <row r="55" spans="1:37">
      <c r="A55" s="18" t="s">
        <v>558</v>
      </c>
      <c r="B55" s="1">
        <v>0</v>
      </c>
      <c r="C55" s="1">
        <v>1</v>
      </c>
      <c r="D55" s="1">
        <v>2</v>
      </c>
      <c r="E55" s="1">
        <v>3</v>
      </c>
      <c r="F55" s="1">
        <v>4</v>
      </c>
      <c r="G55" s="1">
        <v>5</v>
      </c>
      <c r="H55" s="1">
        <v>6</v>
      </c>
      <c r="I55" s="1">
        <v>7</v>
      </c>
      <c r="J55" s="1">
        <v>8</v>
      </c>
      <c r="K55" s="1">
        <v>9</v>
      </c>
      <c r="L55" s="1">
        <v>10</v>
      </c>
      <c r="M55" s="1">
        <v>11</v>
      </c>
      <c r="N55" s="1">
        <v>12</v>
      </c>
      <c r="O55" s="1">
        <v>13</v>
      </c>
      <c r="P55" s="1">
        <v>14</v>
      </c>
      <c r="Q55" s="1">
        <v>15</v>
      </c>
    </row>
    <row r="56" spans="1:37">
      <c r="A56" s="1">
        <v>0</v>
      </c>
      <c r="B56" s="3" cm="1">
        <f t="array" ref="B56:Q60">emb!AA6:AP10</f>
        <v>-4.8784006386995316E-2</v>
      </c>
      <c r="C56" s="3">
        <v>-1.673155665397644</v>
      </c>
      <c r="D56" s="3">
        <v>-1.2706668376922607</v>
      </c>
      <c r="E56" s="3">
        <v>0.64716160297393799</v>
      </c>
      <c r="F56" s="3">
        <v>-0.47105696797370911</v>
      </c>
      <c r="G56" s="3">
        <v>1.2065360546112061</v>
      </c>
      <c r="H56" s="3">
        <v>0.28206348419189453</v>
      </c>
      <c r="I56" s="3">
        <v>-0.21687436103820801</v>
      </c>
      <c r="J56" s="3">
        <v>-0.85765600204467773</v>
      </c>
      <c r="K56" s="3">
        <v>2.8574509620666504</v>
      </c>
      <c r="L56" s="3">
        <v>-0.17468298971652985</v>
      </c>
      <c r="M56" s="3">
        <v>-0.54988741874694824</v>
      </c>
      <c r="N56" s="3">
        <v>-3.0830926895141602</v>
      </c>
      <c r="O56" s="3">
        <v>-0.96225082874298096</v>
      </c>
      <c r="P56" s="3">
        <v>0.65079385042190552</v>
      </c>
      <c r="Q56" s="3">
        <v>-0.23778744041919708</v>
      </c>
    </row>
    <row r="57" spans="1:37">
      <c r="A57" s="1">
        <v>1</v>
      </c>
      <c r="B57" s="3">
        <v>0.50986337661743164</v>
      </c>
      <c r="C57" s="3">
        <v>-0.78686362504959106</v>
      </c>
      <c r="D57" s="3">
        <v>0.55190771818161011</v>
      </c>
      <c r="E57" s="3">
        <v>0.76185441017150879</v>
      </c>
      <c r="F57" s="3">
        <v>-0.96944421529769897</v>
      </c>
      <c r="G57" s="3">
        <v>0.28187394142150879</v>
      </c>
      <c r="H57" s="3">
        <v>0.25554654002189636</v>
      </c>
      <c r="I57" s="3">
        <v>-0.42892038822174072</v>
      </c>
      <c r="J57" s="3">
        <v>-1.5496909618377686</v>
      </c>
      <c r="K57" s="3">
        <v>0.34662199020385742</v>
      </c>
      <c r="L57" s="3">
        <v>0.69097393751144409</v>
      </c>
      <c r="M57" s="3">
        <v>-0.67152750492095947</v>
      </c>
      <c r="N57" s="3">
        <v>1.1822701692581177</v>
      </c>
      <c r="O57" s="3">
        <v>1.2769012451171875</v>
      </c>
      <c r="P57" s="3">
        <v>1.7592946290969849</v>
      </c>
      <c r="Q57" s="3">
        <v>-1.6554657220840454</v>
      </c>
    </row>
    <row r="58" spans="1:37">
      <c r="A58" s="1">
        <v>2</v>
      </c>
      <c r="B58" s="3">
        <v>0.7700989842414856</v>
      </c>
      <c r="C58" s="3">
        <v>0.76089257001876831</v>
      </c>
      <c r="D58" s="3">
        <v>0.50394141674041748</v>
      </c>
      <c r="E58" s="3">
        <v>-0.78617817163467407</v>
      </c>
      <c r="F58" s="3">
        <v>-1.6348012685775757</v>
      </c>
      <c r="G58" s="3">
        <v>1.3495539426803589</v>
      </c>
      <c r="H58" s="3">
        <v>0.86460059881210327</v>
      </c>
      <c r="I58" s="3">
        <v>0.23226775228977203</v>
      </c>
      <c r="J58" s="3">
        <v>0.1897861659526825</v>
      </c>
      <c r="K58" s="3">
        <v>0.25662386417388916</v>
      </c>
      <c r="L58" s="3">
        <v>1.5262194871902466</v>
      </c>
      <c r="M58" s="3">
        <v>0.19874754548072815</v>
      </c>
      <c r="N58" s="3">
        <v>-0.63871991634368896</v>
      </c>
      <c r="O58" s="3">
        <v>-1.2206783294677734</v>
      </c>
      <c r="P58" s="3">
        <v>-0.13859103620052338</v>
      </c>
      <c r="Q58" s="3">
        <v>-0.2567693293094635</v>
      </c>
    </row>
    <row r="59" spans="1:37">
      <c r="A59" s="1">
        <v>3</v>
      </c>
      <c r="B59" s="3">
        <v>2.4354653358459473</v>
      </c>
      <c r="C59" s="3">
        <v>1.3569852113723755</v>
      </c>
      <c r="D59" s="3">
        <v>0.78495025634765625</v>
      </c>
      <c r="E59" s="3">
        <v>0.93250501155853271</v>
      </c>
      <c r="F59" s="3">
        <v>-0.586742103099823</v>
      </c>
      <c r="G59" s="3">
        <v>1.3499795198440552</v>
      </c>
      <c r="H59" s="3">
        <v>0.22885403037071228</v>
      </c>
      <c r="I59" s="3">
        <v>-0.45796436071395874</v>
      </c>
      <c r="J59" s="3">
        <v>0.74038082361221313</v>
      </c>
      <c r="K59" s="3">
        <v>0.90186059474945068</v>
      </c>
      <c r="L59" s="3">
        <v>-0.34251168370246887</v>
      </c>
      <c r="M59" s="3">
        <v>0.15284909307956696</v>
      </c>
      <c r="N59" s="3">
        <v>0.66806358098983765</v>
      </c>
      <c r="O59" s="3">
        <v>0.27612897753715515</v>
      </c>
      <c r="P59" s="3">
        <v>-0.229288250207901</v>
      </c>
      <c r="Q59" s="3">
        <v>-0.21529312431812286</v>
      </c>
    </row>
    <row r="60" spans="1:37">
      <c r="A60" s="28">
        <v>4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18" t="s">
        <v>170</v>
      </c>
    </row>
    <row r="61" spans="1:37">
      <c r="A61" s="18" t="s">
        <v>558</v>
      </c>
    </row>
    <row r="62" spans="1:37">
      <c r="A62" s="18" t="s">
        <v>558</v>
      </c>
      <c r="B62" t="s">
        <v>560</v>
      </c>
    </row>
    <row r="63" spans="1:37">
      <c r="A63" s="18" t="s">
        <v>558</v>
      </c>
      <c r="B63" s="1" t="s">
        <v>561</v>
      </c>
    </row>
    <row r="64" spans="1:37">
      <c r="A64" s="1">
        <v>0</v>
      </c>
      <c r="B64" cm="1">
        <f t="array" ref="B64:B68">emb!X6:X10</f>
        <v>16</v>
      </c>
    </row>
    <row r="65" spans="1:2">
      <c r="A65" s="1">
        <v>1</v>
      </c>
      <c r="B65">
        <v>0</v>
      </c>
    </row>
    <row r="66" spans="1:2">
      <c r="A66" s="1">
        <v>2</v>
      </c>
      <c r="B66">
        <v>35</v>
      </c>
    </row>
    <row r="67" spans="1:2">
      <c r="A67" s="1">
        <v>3</v>
      </c>
      <c r="B67">
        <v>43</v>
      </c>
    </row>
    <row r="68" spans="1:2">
      <c r="A68" s="28">
        <v>4</v>
      </c>
      <c r="B68" s="70">
        <v>46</v>
      </c>
    </row>
  </sheetData>
  <mergeCells count="5">
    <mergeCell ref="T36:T39"/>
    <mergeCell ref="T28:T31"/>
    <mergeCell ref="T20:T23"/>
    <mergeCell ref="T12:T15"/>
    <mergeCell ref="G6:I6"/>
  </mergeCells>
  <hyperlinks>
    <hyperlink ref="B5" r:id="rId1" xr:uid="{FBFB5714-8E11-4C8F-A9A8-4C5D755E390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9B80-A015-49DE-8CDB-BFBA547B9902}">
  <dimension ref="A2:AP52"/>
  <sheetViews>
    <sheetView topLeftCell="A12" workbookViewId="0">
      <selection activeCell="T51" sqref="T51"/>
    </sheetView>
  </sheetViews>
  <sheetFormatPr defaultRowHeight="15"/>
  <cols>
    <col min="1" max="1" width="2.85546875" customWidth="1"/>
    <col min="2" max="17" width="8.5703125" customWidth="1"/>
    <col min="19" max="19" width="8.5703125" bestFit="1" customWidth="1"/>
    <col min="20" max="20" width="8.28515625" bestFit="1" customWidth="1"/>
    <col min="22" max="22" width="2.85546875" customWidth="1"/>
    <col min="23" max="25" width="8.5703125" customWidth="1"/>
    <col min="26" max="26" width="2.85546875" customWidth="1"/>
    <col min="27" max="27" width="8.5703125" customWidth="1"/>
    <col min="28" max="28" width="8.28515625" bestFit="1" customWidth="1"/>
    <col min="29" max="29" width="8.5703125" bestFit="1" customWidth="1"/>
    <col min="30" max="43" width="8.5703125" customWidth="1"/>
  </cols>
  <sheetData>
    <row r="2" spans="1:42">
      <c r="C2" t="s">
        <v>16</v>
      </c>
      <c r="N2">
        <f>ROW(B51)-ROW(B5)+1</f>
        <v>47</v>
      </c>
      <c r="P2">
        <f>COLUMN()-COLUMN(B4)+1</f>
        <v>15</v>
      </c>
      <c r="S2" t="s">
        <v>1288</v>
      </c>
      <c r="W2" t="s">
        <v>144</v>
      </c>
      <c r="AA2" t="s">
        <v>145</v>
      </c>
    </row>
    <row r="4" spans="1:42"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2"/>
      <c r="S4" s="1" t="s">
        <v>1290</v>
      </c>
      <c r="T4" s="1" t="s">
        <v>1291</v>
      </c>
      <c r="W4" s="55" t="s">
        <v>1289</v>
      </c>
      <c r="X4" s="1">
        <v>0</v>
      </c>
      <c r="Z4" t="s">
        <v>170</v>
      </c>
      <c r="AA4" s="1">
        <v>0</v>
      </c>
      <c r="AB4" s="1">
        <v>1</v>
      </c>
      <c r="AC4" s="1">
        <v>2</v>
      </c>
      <c r="AD4" s="1">
        <v>3</v>
      </c>
      <c r="AE4" s="1">
        <v>4</v>
      </c>
      <c r="AF4" s="1">
        <v>5</v>
      </c>
      <c r="AG4" s="1">
        <v>6</v>
      </c>
      <c r="AH4" s="1">
        <v>7</v>
      </c>
      <c r="AI4" s="1">
        <v>8</v>
      </c>
      <c r="AJ4" s="1">
        <v>9</v>
      </c>
      <c r="AK4" s="1">
        <v>10</v>
      </c>
      <c r="AL4" s="1">
        <v>11</v>
      </c>
      <c r="AM4" s="1">
        <v>12</v>
      </c>
      <c r="AN4" s="1">
        <v>13</v>
      </c>
      <c r="AO4" s="1">
        <v>14</v>
      </c>
      <c r="AP4" s="1">
        <v>15</v>
      </c>
    </row>
    <row r="5" spans="1:42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S5" t="s">
        <v>1241</v>
      </c>
      <c r="T5" t="s">
        <v>1240</v>
      </c>
      <c r="W5" s="56"/>
      <c r="X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</row>
    <row r="6" spans="1:42">
      <c r="A6" s="1">
        <v>0</v>
      </c>
      <c r="B6" s="3">
        <v>0.50986337661743164</v>
      </c>
      <c r="C6" s="3">
        <v>-0.78686362504959106</v>
      </c>
      <c r="D6" s="3">
        <v>0.55190771818161011</v>
      </c>
      <c r="E6" s="3">
        <v>0.76185441017150879</v>
      </c>
      <c r="F6" s="3">
        <v>-0.96944421529769897</v>
      </c>
      <c r="G6" s="3">
        <v>0.28187394142150879</v>
      </c>
      <c r="H6" s="3">
        <v>0.25554654002189636</v>
      </c>
      <c r="I6" s="3">
        <v>-0.42892038822174072</v>
      </c>
      <c r="J6" s="3">
        <v>-1.5496909618377686</v>
      </c>
      <c r="K6" s="3">
        <v>0.34662199020385742</v>
      </c>
      <c r="L6" s="3">
        <v>0.69097393751144409</v>
      </c>
      <c r="M6" s="3">
        <v>-0.67152750492095947</v>
      </c>
      <c r="N6" s="3">
        <v>1.1822701692581177</v>
      </c>
      <c r="O6" s="3">
        <v>1.2769012451171875</v>
      </c>
      <c r="P6" s="3">
        <v>1.7592946290969849</v>
      </c>
      <c r="Q6" s="3">
        <v>-1.6554657220840454</v>
      </c>
      <c r="S6" s="54" t="s">
        <v>1255</v>
      </c>
      <c r="T6">
        <v>0</v>
      </c>
      <c r="V6" s="1">
        <v>0</v>
      </c>
      <c r="W6" s="53" t="str" cm="1">
        <f t="array" ref="W6:W9">_xlfn.VALUETOTEXT(TRANSPOSE(pipeline!G4:J4))</f>
        <v>3</v>
      </c>
      <c r="X6" cm="1">
        <f t="array" ref="X6">SUM(IF(tokens[Name]=$W6,tokens[Index],""))</f>
        <v>16</v>
      </c>
      <c r="Z6" s="1">
        <v>0</v>
      </c>
      <c r="AA6" s="27" cm="1">
        <f t="array" ref="AA6:AP6">_xlfn.CHOOSEROWS(snapshot20250225215948[],1+X6)</f>
        <v>-4.8784006386995316E-2</v>
      </c>
      <c r="AB6" s="27">
        <v>-1.673155665397644</v>
      </c>
      <c r="AC6" s="27">
        <v>-1.2706668376922607</v>
      </c>
      <c r="AD6" s="27">
        <v>0.64716160297393799</v>
      </c>
      <c r="AE6" s="27">
        <v>-0.47105696797370911</v>
      </c>
      <c r="AF6" s="27">
        <v>1.2065360546112061</v>
      </c>
      <c r="AG6" s="27">
        <v>0.28206348419189453</v>
      </c>
      <c r="AH6" s="27">
        <v>-0.21687436103820801</v>
      </c>
      <c r="AI6" s="27">
        <v>-0.85765600204467773</v>
      </c>
      <c r="AJ6" s="27">
        <v>2.8574509620666504</v>
      </c>
      <c r="AK6" s="27">
        <v>-0.17468298971652985</v>
      </c>
      <c r="AL6" s="27">
        <v>-0.54988741874694824</v>
      </c>
      <c r="AM6" s="27">
        <v>-3.0830926895141602</v>
      </c>
      <c r="AN6" s="27">
        <v>-0.96225082874298096</v>
      </c>
      <c r="AO6" s="27">
        <v>0.65079385042190552</v>
      </c>
      <c r="AP6" s="27">
        <v>-0.23778744041919708</v>
      </c>
    </row>
    <row r="7" spans="1:42">
      <c r="A7" s="1">
        <v>1</v>
      </c>
      <c r="B7" s="3">
        <v>-0.62528520822525024</v>
      </c>
      <c r="C7" s="3">
        <v>0.71394842863082886</v>
      </c>
      <c r="D7" s="3">
        <v>0.754932701587677</v>
      </c>
      <c r="E7" s="3">
        <v>-1.1840965747833252</v>
      </c>
      <c r="F7" s="3">
        <v>0.60935968160629272</v>
      </c>
      <c r="G7" s="3">
        <v>0.63605833053588867</v>
      </c>
      <c r="H7" s="3">
        <v>0.20588497817516327</v>
      </c>
      <c r="I7" s="3">
        <v>-0.58724582195281982</v>
      </c>
      <c r="J7" s="3">
        <v>0.62906384468078613</v>
      </c>
      <c r="K7" s="3">
        <v>-1.8356879949569702</v>
      </c>
      <c r="L7" s="3">
        <v>-0.7702372670173645</v>
      </c>
      <c r="M7" s="3">
        <v>-1.0515698194503784</v>
      </c>
      <c r="N7" s="3">
        <v>0.14467629790306091</v>
      </c>
      <c r="O7" s="3">
        <v>-1.1825377941131592</v>
      </c>
      <c r="P7" s="3">
        <v>1.4252811670303345</v>
      </c>
      <c r="Q7" s="3">
        <v>0.29921600222587585</v>
      </c>
      <c r="S7" s="54" t="s">
        <v>1258</v>
      </c>
      <c r="T7">
        <v>1</v>
      </c>
      <c r="V7" s="1">
        <v>1</v>
      </c>
      <c r="W7" s="53" t="str">
        <v>*</v>
      </c>
      <c r="X7" cm="1">
        <f t="array" ref="X7">SUM(IF(tokens[Name]=$W7,tokens[Index],""))</f>
        <v>0</v>
      </c>
      <c r="Z7" s="1">
        <v>1</v>
      </c>
      <c r="AA7" s="27" cm="1">
        <f t="array" ref="AA7:AP7">_xlfn.CHOOSEROWS(snapshot20250225215948[],1+X7)</f>
        <v>0.50986337661743164</v>
      </c>
      <c r="AB7" s="27">
        <v>-0.78686362504959106</v>
      </c>
      <c r="AC7" s="27">
        <v>0.55190771818161011</v>
      </c>
      <c r="AD7" s="27">
        <v>0.76185441017150879</v>
      </c>
      <c r="AE7" s="27">
        <v>-0.96944421529769897</v>
      </c>
      <c r="AF7" s="27">
        <v>0.28187394142150879</v>
      </c>
      <c r="AG7" s="27">
        <v>0.25554654002189636</v>
      </c>
      <c r="AH7" s="27">
        <v>-0.42892038822174072</v>
      </c>
      <c r="AI7" s="27">
        <v>-1.5496909618377686</v>
      </c>
      <c r="AJ7" s="27">
        <v>0.34662199020385742</v>
      </c>
      <c r="AK7" s="27">
        <v>0.69097393751144409</v>
      </c>
      <c r="AL7" s="27">
        <v>-0.67152750492095947</v>
      </c>
      <c r="AM7" s="27">
        <v>1.1822701692581177</v>
      </c>
      <c r="AN7" s="27">
        <v>1.2769012451171875</v>
      </c>
      <c r="AO7" s="27">
        <v>1.7592946290969849</v>
      </c>
      <c r="AP7" s="27">
        <v>-1.6554657220840454</v>
      </c>
    </row>
    <row r="8" spans="1:42">
      <c r="A8" s="1">
        <v>2</v>
      </c>
      <c r="B8" s="3">
        <v>-0.97567158937454224</v>
      </c>
      <c r="C8" s="3">
        <v>0.14091542363166809</v>
      </c>
      <c r="D8" s="3">
        <v>1.1720209121704102</v>
      </c>
      <c r="E8" s="3">
        <v>-0.39443844556808472</v>
      </c>
      <c r="F8" s="3">
        <v>-0.58600813150405884</v>
      </c>
      <c r="G8" s="3">
        <v>-1.6133381128311157</v>
      </c>
      <c r="H8" s="3">
        <v>-1.3899075984954834</v>
      </c>
      <c r="I8" s="3">
        <v>0.28070998191833496</v>
      </c>
      <c r="J8" s="3">
        <v>-0.39166665077209473</v>
      </c>
      <c r="K8" s="3">
        <v>0.84803140163421631</v>
      </c>
      <c r="L8" s="3">
        <v>2.3318479061126709</v>
      </c>
      <c r="M8" s="3">
        <v>-6.5066501498222351E-2</v>
      </c>
      <c r="N8" s="3">
        <v>-0.62099999189376831</v>
      </c>
      <c r="O8" s="3">
        <v>0.81865012645721436</v>
      </c>
      <c r="P8" s="3">
        <v>-0.651042640209198</v>
      </c>
      <c r="Q8" s="3">
        <v>-0.56734949350357056</v>
      </c>
      <c r="S8" s="54" t="s">
        <v>1285</v>
      </c>
      <c r="T8">
        <v>2</v>
      </c>
      <c r="V8" s="1">
        <v>2</v>
      </c>
      <c r="W8" s="53" t="str">
        <v>7</v>
      </c>
      <c r="X8" cm="1">
        <f t="array" ref="X8">SUM(IF(tokens[Name]=$W8,tokens[Index],""))</f>
        <v>35</v>
      </c>
      <c r="Z8" s="1">
        <v>2</v>
      </c>
      <c r="AA8" s="27" cm="1">
        <f t="array" ref="AA8:AP8">_xlfn.CHOOSEROWS(snapshot20250225215948[],1+X8)</f>
        <v>0.7700989842414856</v>
      </c>
      <c r="AB8" s="27">
        <v>0.76089257001876831</v>
      </c>
      <c r="AC8" s="27">
        <v>0.50394141674041748</v>
      </c>
      <c r="AD8" s="27">
        <v>-0.78617817163467407</v>
      </c>
      <c r="AE8" s="27">
        <v>-1.6348012685775757</v>
      </c>
      <c r="AF8" s="27">
        <v>1.3495539426803589</v>
      </c>
      <c r="AG8" s="27">
        <v>0.86460059881210327</v>
      </c>
      <c r="AH8" s="27">
        <v>0.23226775228977203</v>
      </c>
      <c r="AI8" s="27">
        <v>0.1897861659526825</v>
      </c>
      <c r="AJ8" s="27">
        <v>0.25662386417388916</v>
      </c>
      <c r="AK8" s="27">
        <v>1.5262194871902466</v>
      </c>
      <c r="AL8" s="27">
        <v>0.19874754548072815</v>
      </c>
      <c r="AM8" s="27">
        <v>-0.63871991634368896</v>
      </c>
      <c r="AN8" s="27">
        <v>-1.2206783294677734</v>
      </c>
      <c r="AO8" s="27">
        <v>-0.13859103620052338</v>
      </c>
      <c r="AP8" s="27">
        <v>-0.2567693293094635</v>
      </c>
    </row>
    <row r="9" spans="1:42">
      <c r="A9" s="1">
        <v>3</v>
      </c>
      <c r="B9" s="3">
        <v>-1.0292669534683228</v>
      </c>
      <c r="C9" s="3">
        <v>0.54817748069763184</v>
      </c>
      <c r="D9" s="3">
        <v>1.6607183218002319</v>
      </c>
      <c r="E9" s="3">
        <v>-2.0913858413696289</v>
      </c>
      <c r="F9" s="3">
        <v>0.88653206825256348</v>
      </c>
      <c r="G9" s="3">
        <v>1.1842037439346313</v>
      </c>
      <c r="H9" s="3">
        <v>0.90949851274490356</v>
      </c>
      <c r="I9" s="3">
        <v>1.2090319395065308</v>
      </c>
      <c r="J9" s="3">
        <v>-1.7152238637208939E-2</v>
      </c>
      <c r="K9" s="3">
        <v>0.50343424081802368</v>
      </c>
      <c r="L9" s="3">
        <v>0.77381259202957153</v>
      </c>
      <c r="M9" s="3">
        <v>0.74431371688842773</v>
      </c>
      <c r="N9" s="3">
        <v>-0.44448986649513245</v>
      </c>
      <c r="O9" s="3">
        <v>0.46589109301567078</v>
      </c>
      <c r="P9" s="3">
        <v>-0.79017281532287598</v>
      </c>
      <c r="Q9" s="3">
        <v>0.42304521799087524</v>
      </c>
      <c r="S9" s="54" t="s">
        <v>1252</v>
      </c>
      <c r="T9">
        <v>3</v>
      </c>
      <c r="V9" s="1">
        <v>3</v>
      </c>
      <c r="W9" s="53" t="str">
        <v>=</v>
      </c>
      <c r="X9" cm="1">
        <f t="array" ref="X9">SUM(IF(tokens[Name]=$W9,tokens[Index],""))</f>
        <v>43</v>
      </c>
      <c r="Z9" s="1">
        <v>3</v>
      </c>
      <c r="AA9" s="27" cm="1">
        <f t="array" ref="AA9:AP9">_xlfn.CHOOSEROWS(snapshot20250225215948[],1+X9)</f>
        <v>2.4354653358459473</v>
      </c>
      <c r="AB9" s="27">
        <v>1.3569852113723755</v>
      </c>
      <c r="AC9" s="27">
        <v>0.78495025634765625</v>
      </c>
      <c r="AD9" s="27">
        <v>0.93250501155853271</v>
      </c>
      <c r="AE9" s="27">
        <v>-0.586742103099823</v>
      </c>
      <c r="AF9" s="27">
        <v>1.3499795198440552</v>
      </c>
      <c r="AG9" s="27">
        <v>0.22885403037071228</v>
      </c>
      <c r="AH9" s="27">
        <v>-0.45796436071395874</v>
      </c>
      <c r="AI9" s="27">
        <v>0.74038082361221313</v>
      </c>
      <c r="AJ9" s="27">
        <v>0.90186059474945068</v>
      </c>
      <c r="AK9" s="27">
        <v>-0.34251168370246887</v>
      </c>
      <c r="AL9" s="27">
        <v>0.15284909307956696</v>
      </c>
      <c r="AM9" s="27">
        <v>0.66806358098983765</v>
      </c>
      <c r="AN9" s="27">
        <v>0.27612897753715515</v>
      </c>
      <c r="AO9" s="27">
        <v>-0.229288250207901</v>
      </c>
      <c r="AP9" s="27">
        <v>-0.21529312431812286</v>
      </c>
    </row>
    <row r="10" spans="1:42">
      <c r="A10" s="1">
        <v>4</v>
      </c>
      <c r="B10" s="3">
        <v>-0.50281065702438354</v>
      </c>
      <c r="C10" s="3">
        <v>0.51823610067367554</v>
      </c>
      <c r="D10" s="3">
        <v>-2.4071576595306396</v>
      </c>
      <c r="E10" s="3">
        <v>1.5918512344360352</v>
      </c>
      <c r="F10" s="3">
        <v>-0.87738430500030518</v>
      </c>
      <c r="G10" s="3">
        <v>0.32645082473754883</v>
      </c>
      <c r="H10" s="3">
        <v>-1.4982471466064453</v>
      </c>
      <c r="I10" s="3">
        <v>-0.1075700968503952</v>
      </c>
      <c r="J10" s="3">
        <v>0.73955780267715454</v>
      </c>
      <c r="K10" s="3">
        <v>-0.99990695714950562</v>
      </c>
      <c r="L10" s="3">
        <v>0.15616011619567871</v>
      </c>
      <c r="M10" s="3">
        <v>0.35711154341697693</v>
      </c>
      <c r="N10" s="3">
        <v>0.63264763355255127</v>
      </c>
      <c r="O10" s="3">
        <v>-0.75800937414169312</v>
      </c>
      <c r="P10" s="3">
        <v>-0.36204859614372253</v>
      </c>
      <c r="Q10" s="3">
        <v>1.3261411190032959</v>
      </c>
      <c r="S10" s="54" t="s">
        <v>1268</v>
      </c>
      <c r="T10">
        <v>4</v>
      </c>
      <c r="V10" s="28">
        <v>4</v>
      </c>
      <c r="W10" s="53"/>
      <c r="X10">
        <v>46</v>
      </c>
      <c r="Z10" s="28">
        <v>4</v>
      </c>
      <c r="AA10" s="27" cm="1">
        <f t="array" ref="AA10:AP10">_xlfn.CHOOSEROWS(snapshot20250225215948[],1+X10)</f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</row>
    <row r="11" spans="1:42">
      <c r="A11" s="1">
        <v>5</v>
      </c>
      <c r="B11" s="3">
        <v>-0.59290754795074463</v>
      </c>
      <c r="C11" s="3">
        <v>1.431032657623291</v>
      </c>
      <c r="D11" s="3">
        <v>0.36918076872825623</v>
      </c>
      <c r="E11" s="3">
        <v>-0.89425528049468994</v>
      </c>
      <c r="F11" s="3">
        <v>1.5065755844116211</v>
      </c>
      <c r="G11" s="3">
        <v>-1.9029084444046021</v>
      </c>
      <c r="H11" s="3">
        <v>0.18729452788829803</v>
      </c>
      <c r="I11" s="3">
        <v>0.54893851280212402</v>
      </c>
      <c r="J11" s="3">
        <v>-1.3255068063735962</v>
      </c>
      <c r="K11" s="3">
        <v>0.63164842128753662</v>
      </c>
      <c r="L11" s="3">
        <v>-0.40125206112861633</v>
      </c>
      <c r="M11" s="3">
        <v>0.50013846158981323</v>
      </c>
      <c r="N11" s="3">
        <v>-0.3622702956199646</v>
      </c>
      <c r="O11" s="3">
        <v>-0.61166781187057495</v>
      </c>
      <c r="P11" s="3">
        <v>0.88033610582351685</v>
      </c>
      <c r="Q11" s="3">
        <v>-1.2488391399383545</v>
      </c>
      <c r="S11" s="54" t="s">
        <v>1264</v>
      </c>
      <c r="T11">
        <v>5</v>
      </c>
    </row>
    <row r="12" spans="1:42">
      <c r="A12" s="1">
        <v>6</v>
      </c>
      <c r="B12" s="3">
        <v>-3.3978261053562164E-2</v>
      </c>
      <c r="C12" s="3">
        <v>-0.27937951683998108</v>
      </c>
      <c r="D12" s="3">
        <v>0.12655192613601685</v>
      </c>
      <c r="E12" s="3">
        <v>-0.55412638187408447</v>
      </c>
      <c r="F12" s="3">
        <v>2.9214401245117188</v>
      </c>
      <c r="G12" s="3">
        <v>-0.66065144538879395</v>
      </c>
      <c r="H12" s="3">
        <v>0.225201815366745</v>
      </c>
      <c r="I12" s="3">
        <v>-0.44725820422172546</v>
      </c>
      <c r="J12" s="3">
        <v>1.1217786073684692</v>
      </c>
      <c r="K12" s="3">
        <v>0.54584789276123047</v>
      </c>
      <c r="L12" s="3">
        <v>-0.33949166536331177</v>
      </c>
      <c r="M12" s="3">
        <v>-0.44145256280899048</v>
      </c>
      <c r="N12" s="3">
        <v>-1.3015035390853882</v>
      </c>
      <c r="O12" s="3">
        <v>1.3164896965026855</v>
      </c>
      <c r="P12" s="3">
        <v>-0.47383770346641541</v>
      </c>
      <c r="Q12" s="3">
        <v>0.63811808824539185</v>
      </c>
      <c r="S12" s="54" t="s">
        <v>1286</v>
      </c>
      <c r="T12">
        <v>6</v>
      </c>
    </row>
    <row r="13" spans="1:42">
      <c r="A13" s="1">
        <v>7</v>
      </c>
      <c r="B13" s="3">
        <v>-0.68094849586486816</v>
      </c>
      <c r="C13" s="3">
        <v>-1.1256211996078491</v>
      </c>
      <c r="D13" s="3">
        <v>-1.1941193342208862</v>
      </c>
      <c r="E13" s="3">
        <v>-0.14118029177188873</v>
      </c>
      <c r="F13" s="3">
        <v>0.19276516139507294</v>
      </c>
      <c r="G13" s="3">
        <v>-3.381439670920372E-2</v>
      </c>
      <c r="H13" s="3">
        <v>-1.3515166044235229</v>
      </c>
      <c r="I13" s="3">
        <v>0.79752755165100098</v>
      </c>
      <c r="J13" s="3">
        <v>-3.0375237464904785</v>
      </c>
      <c r="K13" s="3">
        <v>0.19882833957672119</v>
      </c>
      <c r="L13" s="3">
        <v>0.68062472343444824</v>
      </c>
      <c r="M13" s="3">
        <v>8.7790533900260925E-2</v>
      </c>
      <c r="N13" s="3">
        <v>1.1949406862258911</v>
      </c>
      <c r="O13" s="3">
        <v>-0.56126511096954346</v>
      </c>
      <c r="P13" s="3">
        <v>-0.59717845916748047</v>
      </c>
      <c r="Q13" s="3">
        <v>-2.7771759778261185E-2</v>
      </c>
      <c r="S13" s="54" t="s">
        <v>1270</v>
      </c>
      <c r="T13">
        <v>7</v>
      </c>
    </row>
    <row r="14" spans="1:42">
      <c r="A14" s="1">
        <v>8</v>
      </c>
      <c r="B14" s="3">
        <v>-0.11455787718296051</v>
      </c>
      <c r="C14" s="3">
        <v>0.99198728799819946</v>
      </c>
      <c r="D14" s="3">
        <v>-0.45698952674865723</v>
      </c>
      <c r="E14" s="3">
        <v>1.6779011487960815</v>
      </c>
      <c r="F14" s="3">
        <v>-0.44440937042236328</v>
      </c>
      <c r="G14" s="3">
        <v>0.33166474103927612</v>
      </c>
      <c r="H14" s="3">
        <v>8.5628554224967957E-3</v>
      </c>
      <c r="I14" s="3">
        <v>-1.0956273078918457</v>
      </c>
      <c r="J14" s="3">
        <v>0.64372605085372925</v>
      </c>
      <c r="K14" s="3">
        <v>1.6227831840515137</v>
      </c>
      <c r="L14" s="3">
        <v>0.94438189268112183</v>
      </c>
      <c r="M14" s="3">
        <v>0.1492491215467453</v>
      </c>
      <c r="N14" s="3">
        <v>1.2614760398864746</v>
      </c>
      <c r="O14" s="3">
        <v>0.89897626638412476</v>
      </c>
      <c r="P14" s="3">
        <v>-1.0649484395980835</v>
      </c>
      <c r="Q14" s="3">
        <v>1.6242539882659912</v>
      </c>
      <c r="S14" s="54" t="s">
        <v>1281</v>
      </c>
      <c r="T14">
        <v>8</v>
      </c>
    </row>
    <row r="15" spans="1:42">
      <c r="A15" s="1">
        <v>9</v>
      </c>
      <c r="B15" s="3">
        <v>0.71312028169631958</v>
      </c>
      <c r="C15" s="3">
        <v>-0.40375962853431702</v>
      </c>
      <c r="D15" s="3">
        <v>-1.1878877878189087</v>
      </c>
      <c r="E15" s="3">
        <v>0.17700047791004181</v>
      </c>
      <c r="F15" s="3">
        <v>0.78858727216720581</v>
      </c>
      <c r="G15" s="3">
        <v>-2.1153829097747803</v>
      </c>
      <c r="H15" s="3">
        <v>1.9246963262557983</v>
      </c>
      <c r="I15" s="3">
        <v>-0.65068763494491577</v>
      </c>
      <c r="J15" s="3">
        <v>-0.10576042532920837</v>
      </c>
      <c r="K15" s="3">
        <v>-0.7608979344367981</v>
      </c>
      <c r="L15" s="3">
        <v>-0.58820259571075439</v>
      </c>
      <c r="M15" s="3">
        <v>0.51178658008575439</v>
      </c>
      <c r="N15" s="3">
        <v>-2.25431227684021</v>
      </c>
      <c r="O15" s="3">
        <v>0.90153264999389648</v>
      </c>
      <c r="P15" s="3">
        <v>9.3177735805511475E-2</v>
      </c>
      <c r="Q15" s="3">
        <v>-0.85826492309570313</v>
      </c>
      <c r="S15" s="54" t="s">
        <v>1262</v>
      </c>
      <c r="T15">
        <v>9</v>
      </c>
    </row>
    <row r="16" spans="1:42">
      <c r="A16" s="1">
        <v>10</v>
      </c>
      <c r="B16" s="3">
        <v>-0.88672608137130737</v>
      </c>
      <c r="C16" s="3">
        <v>-0.83961069583892822</v>
      </c>
      <c r="D16" s="3">
        <v>-0.86069399118423462</v>
      </c>
      <c r="E16" s="3">
        <v>0.11677511036396027</v>
      </c>
      <c r="F16" s="3">
        <v>-1.4843608140945435</v>
      </c>
      <c r="G16" s="3">
        <v>-1.6698615550994873</v>
      </c>
      <c r="H16" s="3">
        <v>0.51906216144561768</v>
      </c>
      <c r="I16" s="3">
        <v>-1.013550877571106</v>
      </c>
      <c r="J16" s="3">
        <v>-1.0759322643280029</v>
      </c>
      <c r="K16" s="3">
        <v>1.6643045237287879E-3</v>
      </c>
      <c r="L16" s="3">
        <v>0.20689670741558075</v>
      </c>
      <c r="M16" s="3">
        <v>-0.78073877096176147</v>
      </c>
      <c r="N16" s="3">
        <v>1.2882498502731323</v>
      </c>
      <c r="O16" s="3">
        <v>-0.27339848875999451</v>
      </c>
      <c r="P16" s="3">
        <v>0.32918736338615417</v>
      </c>
      <c r="Q16" s="3">
        <v>0.66549855470657349</v>
      </c>
      <c r="S16" s="54" t="s">
        <v>1245</v>
      </c>
      <c r="T16">
        <v>10</v>
      </c>
    </row>
    <row r="17" spans="1:20">
      <c r="A17" s="1">
        <v>11</v>
      </c>
      <c r="B17" s="3">
        <v>2.2694671154022217</v>
      </c>
      <c r="C17" s="3">
        <v>1.951258659362793</v>
      </c>
      <c r="D17" s="3">
        <v>0.39606115221977234</v>
      </c>
      <c r="E17" s="3">
        <v>-0.34670022130012512</v>
      </c>
      <c r="F17" s="3">
        <v>-5.6189250200986862E-2</v>
      </c>
      <c r="G17" s="3">
        <v>2.4531347751617432</v>
      </c>
      <c r="H17" s="3">
        <v>-1.2168570756912231</v>
      </c>
      <c r="I17" s="3">
        <v>-1.2148333787918091</v>
      </c>
      <c r="J17" s="3">
        <v>0.88627338409423828</v>
      </c>
      <c r="K17" s="3">
        <v>-0.33034935593605042</v>
      </c>
      <c r="L17" s="3">
        <v>-1.8586795330047607</v>
      </c>
      <c r="M17" s="3">
        <v>-0.95766901969909668</v>
      </c>
      <c r="N17" s="3">
        <v>3.2932043075561523E-2</v>
      </c>
      <c r="O17" s="3">
        <v>-1.4938569068908691</v>
      </c>
      <c r="P17" s="3">
        <v>1.3850840330123901</v>
      </c>
      <c r="Q17" s="3">
        <v>-0.37939533591270447</v>
      </c>
      <c r="S17" s="54" t="s">
        <v>1260</v>
      </c>
      <c r="T17">
        <v>11</v>
      </c>
    </row>
    <row r="18" spans="1:20">
      <c r="A18" s="1">
        <v>12</v>
      </c>
      <c r="B18" s="3">
        <v>0.41793909668922424</v>
      </c>
      <c r="C18" s="3">
        <v>1.8295220136642456</v>
      </c>
      <c r="D18" s="3">
        <v>0.87642413377761841</v>
      </c>
      <c r="E18" s="3">
        <v>1.2848148345947266</v>
      </c>
      <c r="F18" s="3">
        <v>2.0953114032745361</v>
      </c>
      <c r="G18" s="3">
        <v>-1.7747493460774422E-2</v>
      </c>
      <c r="H18" s="3">
        <v>0.67536532878875732</v>
      </c>
      <c r="I18" s="3">
        <v>-0.55979394912719727</v>
      </c>
      <c r="J18" s="3">
        <v>0.90624982118606567</v>
      </c>
      <c r="K18" s="3">
        <v>1.0254147052764893</v>
      </c>
      <c r="L18" s="3">
        <v>1.4133715629577637</v>
      </c>
      <c r="M18" s="3">
        <v>0.47328504920005798</v>
      </c>
      <c r="N18" s="3">
        <v>1.3048723936080933</v>
      </c>
      <c r="O18" s="3">
        <v>-0.22759814560413361</v>
      </c>
      <c r="P18" s="3">
        <v>0.76066792011260986</v>
      </c>
      <c r="Q18" s="3">
        <v>1.8211909532546997</v>
      </c>
      <c r="S18" s="54" t="s">
        <v>1254</v>
      </c>
      <c r="T18">
        <v>12</v>
      </c>
    </row>
    <row r="19" spans="1:20">
      <c r="A19" s="1">
        <v>13</v>
      </c>
      <c r="B19" s="3">
        <v>-0.45308804512023926</v>
      </c>
      <c r="C19" s="3">
        <v>1.7688536643981934</v>
      </c>
      <c r="D19" s="3">
        <v>0.49774062633514404</v>
      </c>
      <c r="E19" s="3">
        <v>0.11626549065113068</v>
      </c>
      <c r="F19" s="3">
        <v>-0.17371103167533875</v>
      </c>
      <c r="G19" s="3">
        <v>0.38988253474235535</v>
      </c>
      <c r="H19" s="3">
        <v>1.2849719524383545</v>
      </c>
      <c r="I19" s="3">
        <v>1.8403559923171997</v>
      </c>
      <c r="J19" s="3">
        <v>0.3110327422618866</v>
      </c>
      <c r="K19" s="3">
        <v>0.81886106729507446</v>
      </c>
      <c r="L19" s="3">
        <v>-0.89636862277984619</v>
      </c>
      <c r="M19" s="3">
        <v>-1.0651628971099854</v>
      </c>
      <c r="N19" s="3">
        <v>1.0757155418395996</v>
      </c>
      <c r="O19" s="3">
        <v>0.56297081708908081</v>
      </c>
      <c r="P19" s="3">
        <v>1.1881892681121826</v>
      </c>
      <c r="Q19" s="3">
        <v>-1.1357319355010986</v>
      </c>
      <c r="S19" s="54" t="s">
        <v>1273</v>
      </c>
      <c r="T19">
        <v>13</v>
      </c>
    </row>
    <row r="20" spans="1:20">
      <c r="A20" s="1">
        <v>14</v>
      </c>
      <c r="B20" s="3">
        <v>1.3044615983963013</v>
      </c>
      <c r="C20" s="3">
        <v>-0.55907666683197021</v>
      </c>
      <c r="D20" s="3">
        <v>0.37321436405181885</v>
      </c>
      <c r="E20" s="3">
        <v>-0.44555395841598511</v>
      </c>
      <c r="F20" s="3">
        <v>-1.4859095811843872</v>
      </c>
      <c r="G20" s="3">
        <v>0.82374989986419678</v>
      </c>
      <c r="H20" s="3">
        <v>-1.7212980985641479</v>
      </c>
      <c r="I20" s="3">
        <v>0.16817525029182434</v>
      </c>
      <c r="J20" s="3">
        <v>-0.49638962745666504</v>
      </c>
      <c r="K20" s="3">
        <v>0.32118093967437744</v>
      </c>
      <c r="L20" s="3">
        <v>-0.97235614061355591</v>
      </c>
      <c r="M20" s="3">
        <v>1.2995909452438354</v>
      </c>
      <c r="N20" s="3">
        <v>0.56326335668563843</v>
      </c>
      <c r="O20" s="3">
        <v>0.54330509901046753</v>
      </c>
      <c r="P20" s="3">
        <v>-0.39618581533432007</v>
      </c>
      <c r="Q20" s="3">
        <v>1.035063624382019</v>
      </c>
      <c r="S20" s="54" t="s">
        <v>1266</v>
      </c>
      <c r="T20">
        <v>14</v>
      </c>
    </row>
    <row r="21" spans="1:20">
      <c r="A21" s="1">
        <v>15</v>
      </c>
      <c r="B21" s="3">
        <v>2.1559238433837891E-2</v>
      </c>
      <c r="C21" s="3">
        <v>-1.3016833066940308</v>
      </c>
      <c r="D21" s="3">
        <v>-0.81712675094604492</v>
      </c>
      <c r="E21" s="3">
        <v>-1.7413427829742432</v>
      </c>
      <c r="F21" s="3">
        <v>1.0233563184738159</v>
      </c>
      <c r="G21" s="3">
        <v>0.55141705274581909</v>
      </c>
      <c r="H21" s="3">
        <v>-2.0996186882257462E-2</v>
      </c>
      <c r="I21" s="3">
        <v>-0.58946406841278076</v>
      </c>
      <c r="J21" s="3">
        <v>-0.35323196649551392</v>
      </c>
      <c r="K21" s="3">
        <v>-0.40843096375465393</v>
      </c>
      <c r="L21" s="3">
        <v>-0.73593556880950928</v>
      </c>
      <c r="M21" s="3">
        <v>0.5464206337928772</v>
      </c>
      <c r="N21" s="3">
        <v>-1.6063661575317383</v>
      </c>
      <c r="O21" s="3">
        <v>-1.5578614473342896</v>
      </c>
      <c r="P21" s="3">
        <v>-1.0529326200485229</v>
      </c>
      <c r="Q21" s="3">
        <v>7.8309632837772369E-2</v>
      </c>
      <c r="S21" s="54" t="s">
        <v>1265</v>
      </c>
      <c r="T21">
        <v>15</v>
      </c>
    </row>
    <row r="22" spans="1:20">
      <c r="A22" s="1">
        <v>16</v>
      </c>
      <c r="B22" s="3">
        <v>-4.8784006386995316E-2</v>
      </c>
      <c r="C22" s="3">
        <v>-1.673155665397644</v>
      </c>
      <c r="D22" s="3">
        <v>-1.2706668376922607</v>
      </c>
      <c r="E22" s="3">
        <v>0.64716160297393799</v>
      </c>
      <c r="F22" s="3">
        <v>-0.47105696797370911</v>
      </c>
      <c r="G22" s="3">
        <v>1.2065360546112061</v>
      </c>
      <c r="H22" s="3">
        <v>0.28206348419189453</v>
      </c>
      <c r="I22" s="3">
        <v>-0.21687436103820801</v>
      </c>
      <c r="J22" s="3">
        <v>-0.85765600204467773</v>
      </c>
      <c r="K22" s="3">
        <v>2.8574509620666504</v>
      </c>
      <c r="L22" s="3">
        <v>-0.17468298971652985</v>
      </c>
      <c r="M22" s="3">
        <v>-0.54988741874694824</v>
      </c>
      <c r="N22" s="3">
        <v>-3.0830926895141602</v>
      </c>
      <c r="O22" s="3">
        <v>-0.96225082874298096</v>
      </c>
      <c r="P22" s="3">
        <v>0.65079385042190552</v>
      </c>
      <c r="Q22" s="3">
        <v>-0.23778744041919708</v>
      </c>
      <c r="S22" s="54" t="s">
        <v>1271</v>
      </c>
      <c r="T22">
        <v>16</v>
      </c>
    </row>
    <row r="23" spans="1:20">
      <c r="A23" s="1">
        <v>17</v>
      </c>
      <c r="B23" s="3">
        <v>0.6431354284286499</v>
      </c>
      <c r="C23" s="3">
        <v>0.40354475378990173</v>
      </c>
      <c r="D23" s="3">
        <v>6.7504033446311951E-2</v>
      </c>
      <c r="E23" s="3">
        <v>-0.90901762247085571</v>
      </c>
      <c r="F23" s="3">
        <v>-1.1466459035873413</v>
      </c>
      <c r="G23" s="3">
        <v>0.62596291303634644</v>
      </c>
      <c r="H23" s="3">
        <v>-0.26372206211090088</v>
      </c>
      <c r="I23" s="3">
        <v>1.4115391969680786</v>
      </c>
      <c r="J23" s="3">
        <v>-0.99323463439941406</v>
      </c>
      <c r="K23" s="3">
        <v>0.24157947301864624</v>
      </c>
      <c r="L23" s="3">
        <v>1.087608814239502</v>
      </c>
      <c r="M23" s="3">
        <v>-1.7448271512985229</v>
      </c>
      <c r="N23" s="3">
        <v>-1.0759357213973999</v>
      </c>
      <c r="O23" s="3">
        <v>0.88767057657241821</v>
      </c>
      <c r="P23" s="3">
        <v>1.6384240388870239</v>
      </c>
      <c r="Q23" s="3">
        <v>0.39552745223045349</v>
      </c>
      <c r="S23" s="54" t="s">
        <v>1259</v>
      </c>
      <c r="T23">
        <v>17</v>
      </c>
    </row>
    <row r="24" spans="1:20">
      <c r="A24" s="1">
        <v>18</v>
      </c>
      <c r="B24" s="3">
        <v>-0.84880059957504272</v>
      </c>
      <c r="C24" s="3">
        <v>-0.83821761608123779</v>
      </c>
      <c r="D24" s="3">
        <v>0.74815398454666138</v>
      </c>
      <c r="E24" s="3">
        <v>-4.512033611536026E-2</v>
      </c>
      <c r="F24" s="3">
        <v>-1.2617518901824951</v>
      </c>
      <c r="G24" s="3">
        <v>0.32925242185592651</v>
      </c>
      <c r="H24" s="3">
        <v>0.25372970104217529</v>
      </c>
      <c r="I24" s="3">
        <v>-0.84625411033630371</v>
      </c>
      <c r="J24" s="3">
        <v>-0.3800986111164093</v>
      </c>
      <c r="K24" s="3">
        <v>-0.21182836592197418</v>
      </c>
      <c r="L24" s="3">
        <v>-0.43110105395317078</v>
      </c>
      <c r="M24" s="3">
        <v>1.0103567838668823</v>
      </c>
      <c r="N24" s="3">
        <v>-0.53766542673110962</v>
      </c>
      <c r="O24" s="3">
        <v>-0.40417522192001343</v>
      </c>
      <c r="P24" s="3">
        <v>1.5958261489868164</v>
      </c>
      <c r="Q24" s="3">
        <v>0.47305884957313538</v>
      </c>
      <c r="S24" s="54" t="s">
        <v>1277</v>
      </c>
      <c r="T24">
        <v>18</v>
      </c>
    </row>
    <row r="25" spans="1:20">
      <c r="A25" s="1">
        <v>19</v>
      </c>
      <c r="B25" s="3">
        <v>0.26654687523841858</v>
      </c>
      <c r="C25" s="3">
        <v>0.48009783029556274</v>
      </c>
      <c r="D25" s="3">
        <v>1.4242157936096191</v>
      </c>
      <c r="E25" s="3">
        <v>6.3448473811149597E-2</v>
      </c>
      <c r="F25" s="3">
        <v>0.66228288412094116</v>
      </c>
      <c r="G25" s="3">
        <v>-0.54290306568145752</v>
      </c>
      <c r="H25" s="3">
        <v>0.2552352249622345</v>
      </c>
      <c r="I25" s="3">
        <v>0.84543138742446899</v>
      </c>
      <c r="J25" s="3">
        <v>-0.18339256942272186</v>
      </c>
      <c r="K25" s="3">
        <v>1.1835039854049683</v>
      </c>
      <c r="L25" s="3">
        <v>-0.56169545650482178</v>
      </c>
      <c r="M25" s="3">
        <v>1.0541609525680542</v>
      </c>
      <c r="N25" s="3">
        <v>-1.2000844478607178</v>
      </c>
      <c r="O25" s="3">
        <v>-0.2386733740568161</v>
      </c>
      <c r="P25" s="3">
        <v>-1.2248694896697998</v>
      </c>
      <c r="Q25" s="3">
        <v>0.69660115242004395</v>
      </c>
      <c r="S25" s="54" t="s">
        <v>1267</v>
      </c>
      <c r="T25">
        <v>19</v>
      </c>
    </row>
    <row r="26" spans="1:20">
      <c r="A26" s="1">
        <v>20</v>
      </c>
      <c r="B26" s="3">
        <v>1.6207242012023926</v>
      </c>
      <c r="C26" s="3">
        <v>0.46434569358825684</v>
      </c>
      <c r="D26" s="3">
        <v>-0.65572446584701538</v>
      </c>
      <c r="E26" s="3">
        <v>1.2908871173858643</v>
      </c>
      <c r="F26" s="3">
        <v>-1.0271433591842651</v>
      </c>
      <c r="G26" s="3">
        <v>-0.87350285053253174</v>
      </c>
      <c r="H26" s="3">
        <v>-1.7038944959640503</v>
      </c>
      <c r="I26" s="3">
        <v>1.4019757509231567</v>
      </c>
      <c r="J26" s="3">
        <v>-0.44639244675636292</v>
      </c>
      <c r="K26" s="3">
        <v>0.65255868434906006</v>
      </c>
      <c r="L26" s="3">
        <v>0.26854097843170166</v>
      </c>
      <c r="M26" s="3">
        <v>1.7176319360733032</v>
      </c>
      <c r="N26" s="3">
        <v>-2.0706620216369629</v>
      </c>
      <c r="O26" s="3">
        <v>0.80371379852294922</v>
      </c>
      <c r="P26" s="3">
        <v>0.86762750148773193</v>
      </c>
      <c r="Q26" s="3">
        <v>0.285776287317276</v>
      </c>
      <c r="S26" s="54" t="s">
        <v>1283</v>
      </c>
      <c r="T26">
        <v>20</v>
      </c>
    </row>
    <row r="27" spans="1:20">
      <c r="A27" s="1">
        <v>21</v>
      </c>
      <c r="B27" s="3">
        <v>0.46729069948196411</v>
      </c>
      <c r="C27" s="3">
        <v>-7.6268158853054047E-2</v>
      </c>
      <c r="D27" s="3">
        <v>-0.93203967809677124</v>
      </c>
      <c r="E27" s="3">
        <v>-1.4593878984451294</v>
      </c>
      <c r="F27" s="3">
        <v>-4.8988042399287224E-3</v>
      </c>
      <c r="G27" s="3">
        <v>-0.49438783526420593</v>
      </c>
      <c r="H27" s="3">
        <v>-1.1917499825358391E-2</v>
      </c>
      <c r="I27" s="3">
        <v>-0.69861644506454468</v>
      </c>
      <c r="J27" s="3">
        <v>-6.550212949514389E-2</v>
      </c>
      <c r="K27" s="3">
        <v>0.25909310579299927</v>
      </c>
      <c r="L27" s="3">
        <v>-0.63407021760940552</v>
      </c>
      <c r="M27" s="3">
        <v>0.32722416520118713</v>
      </c>
      <c r="N27" s="3">
        <v>2.6619205474853516</v>
      </c>
      <c r="O27" s="3">
        <v>-0.63392305374145508</v>
      </c>
      <c r="P27" s="3">
        <v>0.55847263336181641</v>
      </c>
      <c r="Q27" s="3">
        <v>0.91062659025192261</v>
      </c>
      <c r="S27" s="54" t="s">
        <v>1248</v>
      </c>
      <c r="T27">
        <v>21</v>
      </c>
    </row>
    <row r="28" spans="1:20">
      <c r="A28" s="1">
        <v>22</v>
      </c>
      <c r="B28" s="3">
        <v>0.13304257392883301</v>
      </c>
      <c r="C28" s="3">
        <v>-0.81617379188537598</v>
      </c>
      <c r="D28" s="3">
        <v>1.8478200435638428</v>
      </c>
      <c r="E28" s="3">
        <v>-0.4464566707611084</v>
      </c>
      <c r="F28" s="3">
        <v>-0.21560779213905334</v>
      </c>
      <c r="G28" s="3">
        <v>-0.69929516315460205</v>
      </c>
      <c r="H28" s="3">
        <v>-0.11111212521791458</v>
      </c>
      <c r="I28" s="3">
        <v>1.5370975732803345</v>
      </c>
      <c r="J28" s="3">
        <v>9.0787790715694427E-2</v>
      </c>
      <c r="K28" s="3">
        <v>3.9234231226146221E-3</v>
      </c>
      <c r="L28" s="3">
        <v>2.1804852485656738</v>
      </c>
      <c r="M28" s="3">
        <v>-0.79153251647949219</v>
      </c>
      <c r="N28" s="3">
        <v>-0.53670519590377808</v>
      </c>
      <c r="O28" s="3">
        <v>-1.0586358308792114</v>
      </c>
      <c r="P28" s="3">
        <v>-0.87614917755126953</v>
      </c>
      <c r="Q28" s="3">
        <v>0.75758498907089233</v>
      </c>
      <c r="S28" s="54" t="s">
        <v>1244</v>
      </c>
      <c r="T28">
        <v>22</v>
      </c>
    </row>
    <row r="29" spans="1:20">
      <c r="A29" s="1">
        <v>23</v>
      </c>
      <c r="B29" s="3">
        <v>-7.7060334384441376E-2</v>
      </c>
      <c r="C29" s="3">
        <v>0.32941576838493347</v>
      </c>
      <c r="D29" s="3">
        <v>-0.46527329087257385</v>
      </c>
      <c r="E29" s="3">
        <v>-1.0677908658981323</v>
      </c>
      <c r="F29" s="3">
        <v>0.14147508144378662</v>
      </c>
      <c r="G29" s="3">
        <v>-0.38563600182533264</v>
      </c>
      <c r="H29" s="3">
        <v>-0.57910573482513428</v>
      </c>
      <c r="I29" s="3">
        <v>0.91332519054412842</v>
      </c>
      <c r="J29" s="3">
        <v>-1.2708626985549927</v>
      </c>
      <c r="K29" s="3">
        <v>5.2411533892154694E-2</v>
      </c>
      <c r="L29" s="3">
        <v>-1.5790449380874634</v>
      </c>
      <c r="M29" s="3">
        <v>0.13295097649097443</v>
      </c>
      <c r="N29" s="3">
        <v>0.72078198194503784</v>
      </c>
      <c r="O29" s="3">
        <v>-0.21853852272033691</v>
      </c>
      <c r="P29" s="3">
        <v>-0.75981384515762329</v>
      </c>
      <c r="Q29" s="3">
        <v>-0.46226310729980469</v>
      </c>
      <c r="S29" s="54" t="s">
        <v>1253</v>
      </c>
      <c r="T29">
        <v>23</v>
      </c>
    </row>
    <row r="30" spans="1:20">
      <c r="A30" s="1">
        <v>24</v>
      </c>
      <c r="B30" s="3">
        <v>1.6532816886901855</v>
      </c>
      <c r="C30" s="3">
        <v>7.9262807965278625E-2</v>
      </c>
      <c r="D30" s="3">
        <v>-0.93454736471176147</v>
      </c>
      <c r="E30" s="3">
        <v>0.22383354604244232</v>
      </c>
      <c r="F30" s="3">
        <v>0.64647650718688965</v>
      </c>
      <c r="G30" s="3">
        <v>3.898455947637558E-2</v>
      </c>
      <c r="H30" s="3">
        <v>-1.3144704513251781E-2</v>
      </c>
      <c r="I30" s="3">
        <v>-0.35222575068473816</v>
      </c>
      <c r="J30" s="3">
        <v>-0.99475204944610596</v>
      </c>
      <c r="K30" s="3">
        <v>-9.2103919014334679E-3</v>
      </c>
      <c r="L30" s="3">
        <v>1.3399355411529541</v>
      </c>
      <c r="M30" s="3">
        <v>-1.5284868478775024</v>
      </c>
      <c r="N30" s="3">
        <v>-0.42901703715324402</v>
      </c>
      <c r="O30" s="3">
        <v>2.3906798362731934</v>
      </c>
      <c r="P30" s="3">
        <v>-3.69095578789711E-2</v>
      </c>
      <c r="Q30" s="3">
        <v>-0.34368965029716492</v>
      </c>
      <c r="S30" s="54" t="s">
        <v>1276</v>
      </c>
      <c r="T30">
        <v>24</v>
      </c>
    </row>
    <row r="31" spans="1:20">
      <c r="A31" s="1">
        <v>25</v>
      </c>
      <c r="B31" s="3">
        <v>-0.11290811747312546</v>
      </c>
      <c r="C31" s="3">
        <v>-0.13807576894760132</v>
      </c>
      <c r="D31" s="3">
        <v>-0.76120167970657349</v>
      </c>
      <c r="E31" s="3">
        <v>0.38327762484550476</v>
      </c>
      <c r="F31" s="3">
        <v>-0.70284640789031982</v>
      </c>
      <c r="G31" s="3">
        <v>0.84294801950454712</v>
      </c>
      <c r="H31" s="3">
        <v>-0.17442558705806732</v>
      </c>
      <c r="I31" s="3">
        <v>1.0291775465011597</v>
      </c>
      <c r="J31" s="3">
        <v>-1.8167475461959839</v>
      </c>
      <c r="K31" s="3">
        <v>-1.9872854948043823</v>
      </c>
      <c r="L31" s="3">
        <v>-0.2910919189453125</v>
      </c>
      <c r="M31" s="3">
        <v>-1.4497909545898438</v>
      </c>
      <c r="N31" s="3">
        <v>-0.83162587881088257</v>
      </c>
      <c r="O31" s="3">
        <v>0.61710053682327271</v>
      </c>
      <c r="P31" s="3">
        <v>0.46934419870376587</v>
      </c>
      <c r="Q31" s="3">
        <v>0.81183379888534546</v>
      </c>
      <c r="S31" s="54" t="s">
        <v>1243</v>
      </c>
      <c r="T31">
        <v>25</v>
      </c>
    </row>
    <row r="32" spans="1:20">
      <c r="A32" s="1">
        <v>26</v>
      </c>
      <c r="B32" s="3">
        <v>-0.73909056186676025</v>
      </c>
      <c r="C32" s="3">
        <v>-0.40141972899436951</v>
      </c>
      <c r="D32" s="3">
        <v>-1.8250153064727783</v>
      </c>
      <c r="E32" s="3">
        <v>-0.57987552881240845</v>
      </c>
      <c r="F32" s="3">
        <v>-1.105107307434082</v>
      </c>
      <c r="G32" s="3">
        <v>-1.063963957130909E-2</v>
      </c>
      <c r="H32" s="3">
        <v>1.6897721290588379</v>
      </c>
      <c r="I32" s="3">
        <v>-0.16740596294403076</v>
      </c>
      <c r="J32" s="3">
        <v>0.29562455415725708</v>
      </c>
      <c r="K32" s="3">
        <v>9.0379595756530762E-2</v>
      </c>
      <c r="L32" s="3">
        <v>1.0498321056365967</v>
      </c>
      <c r="M32" s="3">
        <v>-2.0858776569366455</v>
      </c>
      <c r="N32" s="3">
        <v>0.96934515237808228</v>
      </c>
      <c r="O32" s="3">
        <v>0.49702480435371399</v>
      </c>
      <c r="P32" s="3">
        <v>0.47393479943275452</v>
      </c>
      <c r="Q32" s="3">
        <v>0.96607202291488647</v>
      </c>
      <c r="S32" s="54" t="s">
        <v>1250</v>
      </c>
      <c r="T32">
        <v>26</v>
      </c>
    </row>
    <row r="33" spans="1:20">
      <c r="A33" s="1">
        <v>27</v>
      </c>
      <c r="B33" s="3">
        <v>0.38234388828277588</v>
      </c>
      <c r="C33" s="3">
        <v>-0.20859263837337494</v>
      </c>
      <c r="D33" s="3">
        <v>-1.8927085399627686</v>
      </c>
      <c r="E33" s="3">
        <v>-0.96882271766662598</v>
      </c>
      <c r="F33" s="3">
        <v>-0.83514499664306641</v>
      </c>
      <c r="G33" s="3">
        <v>-0.28325718641281128</v>
      </c>
      <c r="H33" s="3">
        <v>-0.9486687183380127</v>
      </c>
      <c r="I33" s="3">
        <v>-1.3920977115631104</v>
      </c>
      <c r="J33" s="3">
        <v>-1.0991978645324707</v>
      </c>
      <c r="K33" s="3">
        <v>-0.18807041645050049</v>
      </c>
      <c r="L33" s="3">
        <v>0.93408077955245972</v>
      </c>
      <c r="M33" s="3">
        <v>1.1622141599655151</v>
      </c>
      <c r="N33" s="3">
        <v>-0.53909415006637573</v>
      </c>
      <c r="O33" s="3">
        <v>-0.71701520681381226</v>
      </c>
      <c r="P33" s="3">
        <v>-0.11964114755392075</v>
      </c>
      <c r="Q33" s="3">
        <v>-0.68411850929260254</v>
      </c>
      <c r="S33" s="54" t="s">
        <v>1287</v>
      </c>
      <c r="T33">
        <v>27</v>
      </c>
    </row>
    <row r="34" spans="1:20">
      <c r="A34" s="1">
        <v>28</v>
      </c>
      <c r="B34" s="3">
        <v>-4.826066642999649E-2</v>
      </c>
      <c r="C34" s="3">
        <v>0.21370275318622589</v>
      </c>
      <c r="D34" s="3">
        <v>0.600838303565979</v>
      </c>
      <c r="E34" s="3">
        <v>0.43334171175956726</v>
      </c>
      <c r="F34" s="3">
        <v>-1.8426023423671722E-2</v>
      </c>
      <c r="G34" s="3">
        <v>-1.5185649394989014</v>
      </c>
      <c r="H34" s="3">
        <v>-1.1972625255584717</v>
      </c>
      <c r="I34" s="3">
        <v>0.49913090467453003</v>
      </c>
      <c r="J34" s="3">
        <v>-1.3533424139022827</v>
      </c>
      <c r="K34" s="3">
        <v>0.76917934417724609</v>
      </c>
      <c r="L34" s="3">
        <v>-1.07776939868927</v>
      </c>
      <c r="M34" s="3">
        <v>-1.2738769054412842</v>
      </c>
      <c r="N34" s="3">
        <v>0.82681763172149658</v>
      </c>
      <c r="O34" s="3">
        <v>-0.30976146459579468</v>
      </c>
      <c r="P34" s="3">
        <v>2.679712325334549E-2</v>
      </c>
      <c r="Q34" s="3">
        <v>-1.296311616897583</v>
      </c>
      <c r="S34" s="54" t="s">
        <v>1272</v>
      </c>
      <c r="T34">
        <v>28</v>
      </c>
    </row>
    <row r="35" spans="1:20">
      <c r="A35" s="1">
        <v>29</v>
      </c>
      <c r="B35" s="3">
        <v>-1.3414028882980347</v>
      </c>
      <c r="C35" s="3">
        <v>0.77708351612091064</v>
      </c>
      <c r="D35" s="3">
        <v>-0.41741636395454407</v>
      </c>
      <c r="E35" s="3">
        <v>-0.1609879732131958</v>
      </c>
      <c r="F35" s="3">
        <v>1.579930305480957</v>
      </c>
      <c r="G35" s="3">
        <v>0.48357304930686951</v>
      </c>
      <c r="H35" s="3">
        <v>-0.5956345796585083</v>
      </c>
      <c r="I35" s="3">
        <v>-0.4125678539276123</v>
      </c>
      <c r="J35" s="3">
        <v>0.95922791957855225</v>
      </c>
      <c r="K35" s="3">
        <v>-0.12925814092159271</v>
      </c>
      <c r="L35" s="3">
        <v>-1.4054725170135498</v>
      </c>
      <c r="M35" s="3">
        <v>-0.99318337440490723</v>
      </c>
      <c r="N35" s="3">
        <v>1.5797631349414587E-3</v>
      </c>
      <c r="O35" s="3">
        <v>3.0426747798919678</v>
      </c>
      <c r="P35" s="3">
        <v>-0.16627657413482666</v>
      </c>
      <c r="Q35" s="3">
        <v>0.28868627548217773</v>
      </c>
      <c r="S35" s="54" t="s">
        <v>1242</v>
      </c>
      <c r="T35">
        <v>29</v>
      </c>
    </row>
    <row r="36" spans="1:20">
      <c r="A36" s="1">
        <v>30</v>
      </c>
      <c r="B36" s="3">
        <v>8.763069286942482E-3</v>
      </c>
      <c r="C36" s="3">
        <v>0.15293976664543152</v>
      </c>
      <c r="D36" s="3">
        <v>-0.27573704719543457</v>
      </c>
      <c r="E36" s="3">
        <v>-0.61575603485107422</v>
      </c>
      <c r="F36" s="3">
        <v>0.64228439331054688</v>
      </c>
      <c r="G36" s="3">
        <v>1.7633703947067261</v>
      </c>
      <c r="H36" s="3">
        <v>-0.64898186922073364</v>
      </c>
      <c r="I36" s="3">
        <v>3.3560305833816528E-2</v>
      </c>
      <c r="J36" s="3">
        <v>0.9341619610786438</v>
      </c>
      <c r="K36" s="3">
        <v>0.71978467702865601</v>
      </c>
      <c r="L36" s="3">
        <v>0.69340085983276367</v>
      </c>
      <c r="M36" s="3">
        <v>-0.35685229301452637</v>
      </c>
      <c r="N36" s="3">
        <v>1.3060941696166992</v>
      </c>
      <c r="O36" s="3">
        <v>1.5218764543533325</v>
      </c>
      <c r="P36" s="3">
        <v>-7.8394785523414612E-2</v>
      </c>
      <c r="Q36" s="3">
        <v>0.32772064208984375</v>
      </c>
      <c r="S36" s="54" t="s">
        <v>1269</v>
      </c>
      <c r="T36">
        <v>30</v>
      </c>
    </row>
    <row r="37" spans="1:20">
      <c r="A37" s="1">
        <v>31</v>
      </c>
      <c r="B37" s="3">
        <v>0.52075010538101196</v>
      </c>
      <c r="C37" s="3">
        <v>0.78555947542190552</v>
      </c>
      <c r="D37" s="3">
        <v>-0.64207857847213745</v>
      </c>
      <c r="E37" s="3">
        <v>1.4582195281982422</v>
      </c>
      <c r="F37" s="3">
        <v>0.70088309049606323</v>
      </c>
      <c r="G37" s="3">
        <v>0.84849697351455688</v>
      </c>
      <c r="H37" s="3">
        <v>-1.9375389814376831</v>
      </c>
      <c r="I37" s="3">
        <v>-0.34869807958602905</v>
      </c>
      <c r="J37" s="3">
        <v>-0.43558749556541443</v>
      </c>
      <c r="K37" s="3">
        <v>2.1571331024169922</v>
      </c>
      <c r="L37" s="3">
        <v>0.37646237015724182</v>
      </c>
      <c r="M37" s="3">
        <v>-0.32393676042556763</v>
      </c>
      <c r="N37" s="3">
        <v>-0.10533830523490906</v>
      </c>
      <c r="O37" s="3">
        <v>-2.8265159130096436</v>
      </c>
      <c r="P37" s="3">
        <v>-1.1381852626800537</v>
      </c>
      <c r="Q37" s="3">
        <v>0.77565568685531616</v>
      </c>
      <c r="S37" s="54" t="s">
        <v>1249</v>
      </c>
      <c r="T37">
        <v>31</v>
      </c>
    </row>
    <row r="38" spans="1:20">
      <c r="A38" s="1">
        <v>32</v>
      </c>
      <c r="B38" s="3">
        <v>-1.3334764242172241</v>
      </c>
      <c r="C38" s="3">
        <v>-0.15901798009872437</v>
      </c>
      <c r="D38" s="3">
        <v>0.59592664241790771</v>
      </c>
      <c r="E38" s="3">
        <v>1.4991682767868042</v>
      </c>
      <c r="F38" s="3">
        <v>0.52229660749435425</v>
      </c>
      <c r="G38" s="3">
        <v>-1.4261136054992676</v>
      </c>
      <c r="H38" s="3">
        <v>-3.2315461430698633E-3</v>
      </c>
      <c r="I38" s="3">
        <v>-1.541988730430603</v>
      </c>
      <c r="J38" s="3">
        <v>1.5733300447463989</v>
      </c>
      <c r="K38" s="3">
        <v>0.37014180421829224</v>
      </c>
      <c r="L38" s="3">
        <v>0.83655416965484619</v>
      </c>
      <c r="M38" s="3">
        <v>-3.9574295282363892E-2</v>
      </c>
      <c r="N38" s="3">
        <v>2.6660292148590088</v>
      </c>
      <c r="O38" s="3">
        <v>9.8446458578109741E-2</v>
      </c>
      <c r="P38" s="3">
        <v>0.38322874903678894</v>
      </c>
      <c r="Q38" s="3">
        <v>0.73242068290710449</v>
      </c>
      <c r="S38" s="54" t="s">
        <v>1257</v>
      </c>
      <c r="T38">
        <v>32</v>
      </c>
    </row>
    <row r="39" spans="1:20">
      <c r="A39" s="1">
        <v>33</v>
      </c>
      <c r="B39" s="3">
        <v>-0.15710073709487915</v>
      </c>
      <c r="C39" s="3">
        <v>0.17218978703022003</v>
      </c>
      <c r="D39" s="3">
        <v>1.1566202640533447</v>
      </c>
      <c r="E39" s="3">
        <v>1.2331048250198364</v>
      </c>
      <c r="F39" s="3">
        <v>0.55570471286773682</v>
      </c>
      <c r="G39" s="3">
        <v>-0.51745760440826416</v>
      </c>
      <c r="H39" s="3">
        <v>-1.4945137500762939</v>
      </c>
      <c r="I39" s="3">
        <v>-0.25794053077697754</v>
      </c>
      <c r="J39" s="3">
        <v>-0.22076991200447083</v>
      </c>
      <c r="K39" s="3">
        <v>-0.22081975638866425</v>
      </c>
      <c r="L39" s="3">
        <v>0.66066408157348633</v>
      </c>
      <c r="M39" s="3">
        <v>1.4001758098602295</v>
      </c>
      <c r="N39" s="3">
        <v>2.2200286388397217</v>
      </c>
      <c r="O39" s="3">
        <v>1.2547155618667603</v>
      </c>
      <c r="P39" s="3">
        <v>-0.30876702070236206</v>
      </c>
      <c r="Q39" s="3">
        <v>1.3855211734771729</v>
      </c>
      <c r="S39" s="54" t="s">
        <v>1274</v>
      </c>
      <c r="T39">
        <v>33</v>
      </c>
    </row>
    <row r="40" spans="1:20">
      <c r="A40" s="1">
        <v>34</v>
      </c>
      <c r="B40" s="3">
        <v>1.4406889677047729</v>
      </c>
      <c r="C40" s="3">
        <v>0.57604491710662842</v>
      </c>
      <c r="D40" s="3">
        <v>1.2448360919952393</v>
      </c>
      <c r="E40" s="3">
        <v>-2.4053411483764648</v>
      </c>
      <c r="F40" s="3">
        <v>0.34314432740211487</v>
      </c>
      <c r="G40" s="3">
        <v>-0.64881569147109985</v>
      </c>
      <c r="H40" s="3">
        <v>0.41232168674468994</v>
      </c>
      <c r="I40" s="3">
        <v>-0.1241503432393074</v>
      </c>
      <c r="J40" s="3">
        <v>0.38257262110710144</v>
      </c>
      <c r="K40" s="3">
        <v>-0.32145938277244568</v>
      </c>
      <c r="L40" s="3">
        <v>1.8537546396255493</v>
      </c>
      <c r="M40" s="3">
        <v>-0.5946495532989502</v>
      </c>
      <c r="N40" s="3">
        <v>-0.43921145796775818</v>
      </c>
      <c r="O40" s="3">
        <v>-0.75293868780136108</v>
      </c>
      <c r="P40" s="3">
        <v>-0.56054860353469849</v>
      </c>
      <c r="Q40" s="3">
        <v>2.2583873271942139</v>
      </c>
      <c r="S40" s="54" t="s">
        <v>1284</v>
      </c>
      <c r="T40">
        <v>34</v>
      </c>
    </row>
    <row r="41" spans="1:20">
      <c r="A41" s="1">
        <v>35</v>
      </c>
      <c r="B41" s="3">
        <v>0.7700989842414856</v>
      </c>
      <c r="C41" s="3">
        <v>0.76089257001876831</v>
      </c>
      <c r="D41" s="3">
        <v>0.50394141674041748</v>
      </c>
      <c r="E41" s="3">
        <v>-0.78617817163467407</v>
      </c>
      <c r="F41" s="3">
        <v>-1.6348012685775757</v>
      </c>
      <c r="G41" s="3">
        <v>1.3495539426803589</v>
      </c>
      <c r="H41" s="3">
        <v>0.86460059881210327</v>
      </c>
      <c r="I41" s="3">
        <v>0.23226775228977203</v>
      </c>
      <c r="J41" s="3">
        <v>0.1897861659526825</v>
      </c>
      <c r="K41" s="3">
        <v>0.25662386417388916</v>
      </c>
      <c r="L41" s="3">
        <v>1.5262194871902466</v>
      </c>
      <c r="M41" s="3">
        <v>0.19874754548072815</v>
      </c>
      <c r="N41" s="3">
        <v>-0.63871991634368896</v>
      </c>
      <c r="O41" s="3">
        <v>-1.2206783294677734</v>
      </c>
      <c r="P41" s="3">
        <v>-0.13859103620052338</v>
      </c>
      <c r="Q41" s="3">
        <v>-0.2567693293094635</v>
      </c>
      <c r="S41" s="54" t="s">
        <v>1247</v>
      </c>
      <c r="T41">
        <v>35</v>
      </c>
    </row>
    <row r="42" spans="1:20">
      <c r="A42" s="1">
        <v>36</v>
      </c>
      <c r="B42" s="3">
        <v>-0.46153059601783752</v>
      </c>
      <c r="C42" s="3">
        <v>-0.62627911567687988</v>
      </c>
      <c r="D42" s="3">
        <v>-1.4929928779602051</v>
      </c>
      <c r="E42" s="3">
        <v>0.50852364301681519</v>
      </c>
      <c r="F42" s="3">
        <v>1.4108556509017944</v>
      </c>
      <c r="G42" s="3">
        <v>-0.37261074781417847</v>
      </c>
      <c r="H42" s="3">
        <v>-0.52532130479812622</v>
      </c>
      <c r="I42" s="3">
        <v>-0.22617003321647644</v>
      </c>
      <c r="J42" s="3">
        <v>0.38645535707473755</v>
      </c>
      <c r="K42" s="3">
        <v>-0.64142322540283203</v>
      </c>
      <c r="L42" s="3">
        <v>1.2340606451034546</v>
      </c>
      <c r="M42" s="3">
        <v>1.0898882150650024</v>
      </c>
      <c r="N42" s="3">
        <v>-0.6677558422088623</v>
      </c>
      <c r="O42" s="3">
        <v>-1.9073640108108521</v>
      </c>
      <c r="P42" s="3">
        <v>1.0042852163314819</v>
      </c>
      <c r="Q42" s="3">
        <v>0.51465535163879395</v>
      </c>
      <c r="S42" s="54" t="s">
        <v>1278</v>
      </c>
      <c r="T42">
        <v>36</v>
      </c>
    </row>
    <row r="43" spans="1:20">
      <c r="A43" s="1">
        <v>37</v>
      </c>
      <c r="B43" s="3">
        <v>-0.49669018387794495</v>
      </c>
      <c r="C43" s="3">
        <v>0.16533581912517548</v>
      </c>
      <c r="D43" s="3">
        <v>-1.932600736618042</v>
      </c>
      <c r="E43" s="3">
        <v>0.55573356151580811</v>
      </c>
      <c r="F43" s="3">
        <v>-0.59407496452331543</v>
      </c>
      <c r="G43" s="3">
        <v>0.22147567570209503</v>
      </c>
      <c r="H43" s="3">
        <v>1.9395917654037476</v>
      </c>
      <c r="I43" s="3">
        <v>0.32409650087356567</v>
      </c>
      <c r="J43" s="3">
        <v>-0.81888484954833984</v>
      </c>
      <c r="K43" s="3">
        <v>-0.68430602550506592</v>
      </c>
      <c r="L43" s="3">
        <v>-1.450355052947998</v>
      </c>
      <c r="M43" s="3">
        <v>0.62203633785247803</v>
      </c>
      <c r="N43" s="3">
        <v>5.986236035823822E-2</v>
      </c>
      <c r="O43" s="3">
        <v>-0.19461360573768616</v>
      </c>
      <c r="P43" s="3">
        <v>-1.693569540977478</v>
      </c>
      <c r="Q43" s="3">
        <v>-0.35950130224227905</v>
      </c>
      <c r="S43" s="54" t="s">
        <v>1261</v>
      </c>
      <c r="T43">
        <v>37</v>
      </c>
    </row>
    <row r="44" spans="1:20">
      <c r="A44" s="1">
        <v>38</v>
      </c>
      <c r="B44" s="3">
        <v>-1.3270484209060669</v>
      </c>
      <c r="C44" s="3">
        <v>7.2479203343391418E-2</v>
      </c>
      <c r="D44" s="3">
        <v>0.75683903694152832</v>
      </c>
      <c r="E44" s="3">
        <v>0.20845289528369904</v>
      </c>
      <c r="F44" s="3">
        <v>-2.1159794330596924</v>
      </c>
      <c r="G44" s="3">
        <v>-1.6300513744354248</v>
      </c>
      <c r="H44" s="3">
        <v>-0.9774513840675354</v>
      </c>
      <c r="I44" s="3">
        <v>0.92640966176986694</v>
      </c>
      <c r="J44" s="3">
        <v>-0.4068717360496521</v>
      </c>
      <c r="K44" s="3">
        <v>-1.1277716159820557</v>
      </c>
      <c r="L44" s="3">
        <v>-1.0273375511169434</v>
      </c>
      <c r="M44" s="3">
        <v>0.18529622256755829</v>
      </c>
      <c r="N44" s="3">
        <v>0.1652122437953949</v>
      </c>
      <c r="O44" s="3">
        <v>-1.481798529624939</v>
      </c>
      <c r="P44" s="3">
        <v>0.22559095919132233</v>
      </c>
      <c r="Q44" s="3">
        <v>-0.44770210981369019</v>
      </c>
      <c r="S44" s="54" t="s">
        <v>1280</v>
      </c>
      <c r="T44">
        <v>38</v>
      </c>
    </row>
    <row r="45" spans="1:20">
      <c r="A45" s="1">
        <v>39</v>
      </c>
      <c r="B45" s="3">
        <v>0.32524174451828003</v>
      </c>
      <c r="C45" s="3">
        <v>-1.1145517826080322</v>
      </c>
      <c r="D45" s="3">
        <v>0.2148234099149704</v>
      </c>
      <c r="E45" s="3">
        <v>-0.23793448507785797</v>
      </c>
      <c r="F45" s="3">
        <v>-0.60400480031967163</v>
      </c>
      <c r="G45" s="3">
        <v>-0.10378915071487427</v>
      </c>
      <c r="H45" s="3">
        <v>-5.2535884082317352E-2</v>
      </c>
      <c r="I45" s="3">
        <v>-1.4445691108703613</v>
      </c>
      <c r="J45" s="3">
        <v>0.37961405515670776</v>
      </c>
      <c r="K45" s="3">
        <v>-0.68304002285003662</v>
      </c>
      <c r="L45" s="3">
        <v>-0.28984236717224121</v>
      </c>
      <c r="M45" s="3">
        <v>1.3754054307937622</v>
      </c>
      <c r="N45" s="3">
        <v>0.97524279356002808</v>
      </c>
      <c r="O45" s="3">
        <v>1.5544086694717407</v>
      </c>
      <c r="P45" s="3">
        <v>2.076777458190918</v>
      </c>
      <c r="Q45" s="3">
        <v>-0.62719380855560303</v>
      </c>
      <c r="S45" s="54" t="s">
        <v>1275</v>
      </c>
      <c r="T45">
        <v>39</v>
      </c>
    </row>
    <row r="46" spans="1:20">
      <c r="A46" s="1">
        <v>40</v>
      </c>
      <c r="B46" s="3">
        <v>-1.1639337539672852</v>
      </c>
      <c r="C46" s="3">
        <v>1.3590638637542725</v>
      </c>
      <c r="D46" s="3">
        <v>-0.35502749681472778</v>
      </c>
      <c r="E46" s="3">
        <v>-0.41233310103416443</v>
      </c>
      <c r="F46" s="3">
        <v>0.28340467810630798</v>
      </c>
      <c r="G46" s="3">
        <v>0.25655171275138855</v>
      </c>
      <c r="H46" s="3">
        <v>-0.63592737913131714</v>
      </c>
      <c r="I46" s="3">
        <v>0.35357639193534851</v>
      </c>
      <c r="J46" s="3">
        <v>0.83070659637451172</v>
      </c>
      <c r="K46" s="3">
        <v>0.93370294570922852</v>
      </c>
      <c r="L46" s="3">
        <v>-0.17953608930110931</v>
      </c>
      <c r="M46" s="3">
        <v>1.0706965923309326</v>
      </c>
      <c r="N46" s="3">
        <v>-0.8545997142791748</v>
      </c>
      <c r="O46" s="3">
        <v>-0.64325261116027832</v>
      </c>
      <c r="P46" s="3">
        <v>-1.4847449064254761</v>
      </c>
      <c r="Q46" s="3">
        <v>-0.2196432501077652</v>
      </c>
      <c r="S46" s="54" t="s">
        <v>1263</v>
      </c>
      <c r="T46">
        <v>40</v>
      </c>
    </row>
    <row r="47" spans="1:20">
      <c r="A47" s="1">
        <v>41</v>
      </c>
      <c r="B47" s="3">
        <v>-1.5768961906433105</v>
      </c>
      <c r="C47" s="3">
        <v>-0.25363901257514954</v>
      </c>
      <c r="D47" s="3">
        <v>0.54807454347610474</v>
      </c>
      <c r="E47" s="3">
        <v>-0.11462850868701935</v>
      </c>
      <c r="F47" s="3">
        <v>0.15673108398914337</v>
      </c>
      <c r="G47" s="3">
        <v>-2.2928830236196518E-2</v>
      </c>
      <c r="H47" s="3">
        <v>-1.2007967233657837</v>
      </c>
      <c r="I47" s="3">
        <v>1.0690842866897583</v>
      </c>
      <c r="J47" s="3">
        <v>-0.59338098764419556</v>
      </c>
      <c r="K47" s="3">
        <v>0.68326723575592041</v>
      </c>
      <c r="L47" s="3">
        <v>-1.5192955732345581</v>
      </c>
      <c r="M47" s="3">
        <v>-0.4130609929561615</v>
      </c>
      <c r="N47" s="3">
        <v>-1.1403989791870117</v>
      </c>
      <c r="O47" s="3">
        <v>-0.57630515098571777</v>
      </c>
      <c r="P47" s="3">
        <v>-1.8995646238327026</v>
      </c>
      <c r="Q47" s="3">
        <v>-1.7206202745437622</v>
      </c>
      <c r="S47" s="54" t="s">
        <v>1256</v>
      </c>
      <c r="T47">
        <v>41</v>
      </c>
    </row>
    <row r="48" spans="1:20">
      <c r="A48" s="1">
        <v>42</v>
      </c>
      <c r="B48" s="3">
        <v>1.3067358732223511</v>
      </c>
      <c r="C48" s="3">
        <v>-1.2389205694198608</v>
      </c>
      <c r="D48" s="3">
        <v>-1.555965781211853</v>
      </c>
      <c r="E48" s="3">
        <v>1.1580667495727539</v>
      </c>
      <c r="F48" s="3">
        <v>-0.60752791166305542</v>
      </c>
      <c r="G48" s="3">
        <v>0.30304828286170959</v>
      </c>
      <c r="H48" s="3">
        <v>0.24487210810184479</v>
      </c>
      <c r="I48" s="3">
        <v>-0.67247021198272705</v>
      </c>
      <c r="J48" s="3">
        <v>0.53183662891387939</v>
      </c>
      <c r="K48" s="3">
        <v>-4.8058640211820602E-2</v>
      </c>
      <c r="L48" s="3">
        <v>-0.87442177534103394</v>
      </c>
      <c r="M48" s="3">
        <v>7.696081418544054E-3</v>
      </c>
      <c r="N48" s="3">
        <v>-0.35595044493675232</v>
      </c>
      <c r="O48" s="3">
        <v>-4.0201887488365173E-2</v>
      </c>
      <c r="P48" s="3">
        <v>0.36756685376167297</v>
      </c>
      <c r="Q48" s="3">
        <v>-1.8489776849746704</v>
      </c>
      <c r="S48" s="54" t="s">
        <v>1246</v>
      </c>
      <c r="T48">
        <v>42</v>
      </c>
    </row>
    <row r="49" spans="1:20">
      <c r="A49" s="1">
        <v>43</v>
      </c>
      <c r="B49" s="3">
        <v>2.4354653358459473</v>
      </c>
      <c r="C49" s="3">
        <v>1.3569852113723755</v>
      </c>
      <c r="D49" s="3">
        <v>0.78495025634765625</v>
      </c>
      <c r="E49" s="3">
        <v>0.93250501155853271</v>
      </c>
      <c r="F49" s="3">
        <v>-0.586742103099823</v>
      </c>
      <c r="G49" s="3">
        <v>1.3499795198440552</v>
      </c>
      <c r="H49" s="3">
        <v>0.22885403037071228</v>
      </c>
      <c r="I49" s="3">
        <v>-0.45796436071395874</v>
      </c>
      <c r="J49" s="3">
        <v>0.74038082361221313</v>
      </c>
      <c r="K49" s="3">
        <v>0.90186059474945068</v>
      </c>
      <c r="L49" s="3">
        <v>-0.34251168370246887</v>
      </c>
      <c r="M49" s="3">
        <v>0.15284909307956696</v>
      </c>
      <c r="N49" s="3">
        <v>0.66806358098983765</v>
      </c>
      <c r="O49" s="3">
        <v>0.27612897753715515</v>
      </c>
      <c r="P49" s="3">
        <v>-0.229288250207901</v>
      </c>
      <c r="Q49" s="3">
        <v>-0.21529312431812286</v>
      </c>
      <c r="S49" s="54" t="s">
        <v>1279</v>
      </c>
      <c r="T49">
        <v>43</v>
      </c>
    </row>
    <row r="50" spans="1:20">
      <c r="A50" s="1">
        <v>44</v>
      </c>
      <c r="B50" s="3">
        <v>1.5263473987579346</v>
      </c>
      <c r="C50" s="3">
        <v>0.22734194993972778</v>
      </c>
      <c r="D50" s="3">
        <v>1.2266230583190918</v>
      </c>
      <c r="E50" s="3">
        <v>0.95311766862869263</v>
      </c>
      <c r="F50" s="3">
        <v>-0.87847214937210083</v>
      </c>
      <c r="G50" s="3">
        <v>-0.40488463640213013</v>
      </c>
      <c r="H50" s="3">
        <v>0.12588521838188171</v>
      </c>
      <c r="I50" s="3">
        <v>-1.1929739713668823</v>
      </c>
      <c r="J50" s="3">
        <v>0.26546883583068848</v>
      </c>
      <c r="K50" s="3">
        <v>-0.28878769278526306</v>
      </c>
      <c r="L50" s="3">
        <v>-0.56526345014572144</v>
      </c>
      <c r="M50" s="3">
        <v>0.1133057028055191</v>
      </c>
      <c r="N50" s="3">
        <v>-1.1947534084320068</v>
      </c>
      <c r="O50" s="3">
        <v>0.48741158843040466</v>
      </c>
      <c r="P50" s="3">
        <v>-0.62923145294189453</v>
      </c>
      <c r="Q50" s="3">
        <v>-0.62083935737609863</v>
      </c>
      <c r="S50" s="54" t="s">
        <v>1282</v>
      </c>
      <c r="T50">
        <v>44</v>
      </c>
    </row>
    <row r="51" spans="1:20">
      <c r="A51" s="1">
        <v>45</v>
      </c>
      <c r="B51" s="3">
        <v>-0.30582776665687561</v>
      </c>
      <c r="C51" s="3">
        <v>1.7276171445846558</v>
      </c>
      <c r="D51" s="3">
        <v>0.78506875038146973</v>
      </c>
      <c r="E51" s="3">
        <v>-1.2366946935653687</v>
      </c>
      <c r="F51" s="3">
        <v>-1.2313300371170044</v>
      </c>
      <c r="G51" s="3">
        <v>0.26661327481269836</v>
      </c>
      <c r="H51" s="3">
        <v>-0.64791148900985718</v>
      </c>
      <c r="I51" s="3">
        <v>-1.3921843767166138</v>
      </c>
      <c r="J51" s="3">
        <v>-0.34787812829017639</v>
      </c>
      <c r="K51" s="3">
        <v>0.16223742067813873</v>
      </c>
      <c r="L51" s="3">
        <v>-1.5943341255187988</v>
      </c>
      <c r="M51" s="3">
        <v>1.592200756072998</v>
      </c>
      <c r="N51" s="3">
        <v>0.11452481150627136</v>
      </c>
      <c r="O51" s="3">
        <v>0.43353039026260376</v>
      </c>
      <c r="P51" s="3">
        <v>1.0003602504730225</v>
      </c>
      <c r="Q51" s="3">
        <v>-0.10722331702709198</v>
      </c>
      <c r="S51" s="54" t="s">
        <v>1251</v>
      </c>
      <c r="T51">
        <v>45</v>
      </c>
    </row>
    <row r="52" spans="1:20">
      <c r="A52" s="1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6B1E-5B6F-4FAA-B46C-C3DAFB9745F4}">
  <dimension ref="B2:EJ124"/>
  <sheetViews>
    <sheetView topLeftCell="A57" workbookViewId="0">
      <selection activeCell="AG46" sqref="AG46"/>
    </sheetView>
  </sheetViews>
  <sheetFormatPr defaultRowHeight="15"/>
  <cols>
    <col min="2" max="2" width="2.85546875" customWidth="1"/>
    <col min="3" max="11" width="10.7109375" bestFit="1" customWidth="1"/>
    <col min="12" max="18" width="11.7109375" bestFit="1" customWidth="1"/>
    <col min="19" max="19" width="8.28515625" bestFit="1" customWidth="1"/>
    <col min="20" max="20" width="8.5703125" customWidth="1"/>
    <col min="21" max="22" width="2.85546875" customWidth="1"/>
    <col min="23" max="26" width="8.5703125" customWidth="1"/>
    <col min="28" max="28" width="2.85546875" customWidth="1"/>
    <col min="29" max="37" width="12" bestFit="1" customWidth="1"/>
    <col min="38" max="44" width="13" bestFit="1" customWidth="1"/>
    <col min="45" max="45" width="9.5703125" bestFit="1" customWidth="1"/>
    <col min="48" max="48" width="2.85546875" customWidth="1"/>
    <col min="49" max="49" width="9.5703125" bestFit="1" customWidth="1"/>
    <col min="50" max="50" width="8.7109375" bestFit="1" customWidth="1"/>
    <col min="52" max="52" width="2.85546875" customWidth="1"/>
    <col min="53" max="61" width="12.28515625" bestFit="1" customWidth="1"/>
    <col min="62" max="68" width="13.28515625" bestFit="1" customWidth="1"/>
    <col min="69" max="69" width="9.85546875" bestFit="1" customWidth="1"/>
    <col min="71" max="71" width="2.85546875" customWidth="1"/>
    <col min="72" max="80" width="12.28515625" bestFit="1" customWidth="1"/>
    <col min="81" max="135" width="13.28515625" bestFit="1" customWidth="1"/>
    <col min="136" max="136" width="9.85546875" bestFit="1" customWidth="1"/>
    <col min="138" max="138" width="2.85546875" customWidth="1"/>
    <col min="139" max="140" width="8.5703125" customWidth="1"/>
  </cols>
  <sheetData>
    <row r="2" spans="2:136">
      <c r="C2" t="s">
        <v>138</v>
      </c>
      <c r="W2" t="s">
        <v>148</v>
      </c>
      <c r="AC2" t="s">
        <v>139</v>
      </c>
      <c r="AW2" t="s">
        <v>142</v>
      </c>
      <c r="BA2" t="s">
        <v>140</v>
      </c>
      <c r="BT2" t="s">
        <v>141</v>
      </c>
    </row>
    <row r="3" spans="2:136">
      <c r="C3" s="22" t="s">
        <v>189</v>
      </c>
      <c r="W3" s="22" t="s">
        <v>180</v>
      </c>
      <c r="AC3" s="22" t="s">
        <v>190</v>
      </c>
    </row>
    <row r="4" spans="2:136">
      <c r="B4" s="18" t="s">
        <v>553</v>
      </c>
      <c r="C4" s="25">
        <v>0</v>
      </c>
      <c r="D4" s="25">
        <v>1</v>
      </c>
      <c r="E4" s="25">
        <v>2</v>
      </c>
      <c r="F4" s="25">
        <v>3</v>
      </c>
      <c r="G4" s="25">
        <v>4</v>
      </c>
      <c r="H4" s="25">
        <v>5</v>
      </c>
      <c r="I4" s="25">
        <v>6</v>
      </c>
      <c r="J4" s="25">
        <v>7</v>
      </c>
      <c r="K4" s="25">
        <v>8</v>
      </c>
      <c r="L4" s="25">
        <v>9</v>
      </c>
      <c r="M4" s="25">
        <v>10</v>
      </c>
      <c r="N4" s="25">
        <v>11</v>
      </c>
      <c r="O4" s="25">
        <v>12</v>
      </c>
      <c r="P4" s="25">
        <v>13</v>
      </c>
      <c r="Q4" s="25">
        <v>14</v>
      </c>
      <c r="R4" s="25">
        <v>15</v>
      </c>
      <c r="S4" s="25" t="s">
        <v>34</v>
      </c>
      <c r="T4" s="2"/>
      <c r="U4" s="2"/>
      <c r="V4" t="s">
        <v>170</v>
      </c>
      <c r="W4" s="1">
        <v>0</v>
      </c>
      <c r="X4" s="1">
        <v>1</v>
      </c>
      <c r="Y4" s="1">
        <v>2</v>
      </c>
      <c r="Z4" s="1">
        <v>3</v>
      </c>
      <c r="AB4" s="18" t="s">
        <v>553</v>
      </c>
      <c r="AC4" s="25">
        <v>0</v>
      </c>
      <c r="AD4" s="25">
        <v>1</v>
      </c>
      <c r="AE4" s="25">
        <v>2</v>
      </c>
      <c r="AF4" s="25">
        <v>3</v>
      </c>
      <c r="AG4" s="25">
        <v>4</v>
      </c>
      <c r="AH4" s="25">
        <v>5</v>
      </c>
      <c r="AI4" s="25">
        <v>6</v>
      </c>
      <c r="AJ4" s="25">
        <v>7</v>
      </c>
      <c r="AK4" s="25">
        <v>8</v>
      </c>
      <c r="AL4" s="25">
        <v>9</v>
      </c>
      <c r="AM4" s="25">
        <v>10</v>
      </c>
      <c r="AN4" s="25">
        <v>11</v>
      </c>
      <c r="AO4" s="25">
        <v>12</v>
      </c>
      <c r="AP4" s="25">
        <v>13</v>
      </c>
      <c r="AQ4" s="25">
        <v>14</v>
      </c>
      <c r="AR4" s="25">
        <v>15</v>
      </c>
      <c r="AS4" s="25" t="s">
        <v>34</v>
      </c>
      <c r="AV4" s="18" t="s">
        <v>553</v>
      </c>
      <c r="AW4" s="25" t="s">
        <v>173</v>
      </c>
      <c r="AX4" s="25" t="s">
        <v>174</v>
      </c>
      <c r="AZ4" s="18" t="s">
        <v>553</v>
      </c>
      <c r="BA4" s="25">
        <v>0</v>
      </c>
      <c r="BB4" s="25">
        <v>1</v>
      </c>
      <c r="BC4" s="25">
        <v>2</v>
      </c>
      <c r="BD4" s="25">
        <v>3</v>
      </c>
      <c r="BE4" s="25">
        <v>4</v>
      </c>
      <c r="BF4" s="25">
        <v>5</v>
      </c>
      <c r="BG4" s="25">
        <v>6</v>
      </c>
      <c r="BH4" s="25">
        <v>7</v>
      </c>
      <c r="BI4" s="25">
        <v>8</v>
      </c>
      <c r="BJ4" s="25">
        <v>9</v>
      </c>
      <c r="BK4" s="25">
        <v>10</v>
      </c>
      <c r="BL4" s="25">
        <v>11</v>
      </c>
      <c r="BM4" s="25">
        <v>12</v>
      </c>
      <c r="BN4" s="25">
        <v>13</v>
      </c>
      <c r="BO4" s="25">
        <v>14</v>
      </c>
      <c r="BP4" s="25">
        <v>15</v>
      </c>
      <c r="BQ4" s="25" t="s">
        <v>34</v>
      </c>
      <c r="BS4" s="18" t="s">
        <v>553</v>
      </c>
      <c r="BT4" s="25">
        <v>0</v>
      </c>
      <c r="BU4" s="25">
        <v>1</v>
      </c>
      <c r="BV4" s="25">
        <v>2</v>
      </c>
      <c r="BW4" s="25">
        <v>3</v>
      </c>
      <c r="BX4" s="25">
        <v>4</v>
      </c>
      <c r="BY4" s="25">
        <v>5</v>
      </c>
      <c r="BZ4" s="25">
        <v>6</v>
      </c>
      <c r="CA4" s="25">
        <v>7</v>
      </c>
      <c r="CB4" s="25">
        <v>8</v>
      </c>
      <c r="CC4" s="25">
        <v>9</v>
      </c>
      <c r="CD4" s="25">
        <v>10</v>
      </c>
      <c r="CE4" s="25">
        <v>11</v>
      </c>
      <c r="CF4" s="25">
        <v>12</v>
      </c>
      <c r="CG4" s="25">
        <v>13</v>
      </c>
      <c r="CH4" s="25">
        <v>14</v>
      </c>
      <c r="CI4" s="25">
        <v>15</v>
      </c>
      <c r="CJ4" s="25">
        <v>16</v>
      </c>
      <c r="CK4" s="25">
        <v>17</v>
      </c>
      <c r="CL4" s="25">
        <v>18</v>
      </c>
      <c r="CM4" s="25">
        <v>19</v>
      </c>
      <c r="CN4" s="25">
        <v>20</v>
      </c>
      <c r="CO4" s="25">
        <v>21</v>
      </c>
      <c r="CP4" s="25">
        <v>22</v>
      </c>
      <c r="CQ4" s="25">
        <v>23</v>
      </c>
      <c r="CR4" s="25">
        <v>24</v>
      </c>
      <c r="CS4" s="25">
        <v>25</v>
      </c>
      <c r="CT4" s="25">
        <v>26</v>
      </c>
      <c r="CU4" s="25">
        <v>27</v>
      </c>
      <c r="CV4" s="25">
        <v>28</v>
      </c>
      <c r="CW4" s="25">
        <v>29</v>
      </c>
      <c r="CX4" s="25">
        <v>30</v>
      </c>
      <c r="CY4" s="25">
        <v>31</v>
      </c>
      <c r="CZ4" s="25">
        <v>32</v>
      </c>
      <c r="DA4" s="25">
        <v>33</v>
      </c>
      <c r="DB4" s="25">
        <v>34</v>
      </c>
      <c r="DC4" s="25">
        <v>35</v>
      </c>
      <c r="DD4" s="25">
        <v>36</v>
      </c>
      <c r="DE4" s="25">
        <v>37</v>
      </c>
      <c r="DF4" s="25">
        <v>38</v>
      </c>
      <c r="DG4" s="25">
        <v>39</v>
      </c>
      <c r="DH4" s="25">
        <v>40</v>
      </c>
      <c r="DI4" s="25">
        <v>41</v>
      </c>
      <c r="DJ4" s="25">
        <v>42</v>
      </c>
      <c r="DK4" s="25">
        <v>43</v>
      </c>
      <c r="DL4" s="25">
        <v>44</v>
      </c>
      <c r="DM4" s="25">
        <v>45</v>
      </c>
      <c r="DN4" s="25">
        <v>46</v>
      </c>
      <c r="DO4" s="25">
        <v>47</v>
      </c>
      <c r="DP4" s="25">
        <v>48</v>
      </c>
      <c r="DQ4" s="25">
        <v>49</v>
      </c>
      <c r="DR4" s="25">
        <v>50</v>
      </c>
      <c r="DS4" s="25">
        <v>51</v>
      </c>
      <c r="DT4" s="25">
        <v>52</v>
      </c>
      <c r="DU4" s="25">
        <v>53</v>
      </c>
      <c r="DV4" s="25">
        <v>54</v>
      </c>
      <c r="DW4" s="25">
        <v>55</v>
      </c>
      <c r="DX4" s="25">
        <v>56</v>
      </c>
      <c r="DY4" s="25">
        <v>57</v>
      </c>
      <c r="DZ4" s="25">
        <v>58</v>
      </c>
      <c r="EA4" s="25">
        <v>59</v>
      </c>
      <c r="EB4" s="25">
        <v>60</v>
      </c>
      <c r="EC4" s="25">
        <v>61</v>
      </c>
      <c r="ED4" s="25">
        <v>62</v>
      </c>
      <c r="EE4" s="25">
        <v>63</v>
      </c>
      <c r="EF4" s="25" t="s">
        <v>34</v>
      </c>
    </row>
    <row r="5" spans="2:136"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 t="s">
        <v>32</v>
      </c>
      <c r="S5" t="s">
        <v>33</v>
      </c>
      <c r="W5" s="8"/>
      <c r="X5" s="8"/>
      <c r="Y5" s="8"/>
      <c r="Z5" s="8"/>
      <c r="AC5" t="s">
        <v>35</v>
      </c>
      <c r="AD5" t="s">
        <v>36</v>
      </c>
      <c r="AE5" t="s">
        <v>37</v>
      </c>
      <c r="AF5" t="s">
        <v>38</v>
      </c>
      <c r="AG5" t="s">
        <v>39</v>
      </c>
      <c r="AH5" t="s">
        <v>40</v>
      </c>
      <c r="AI5" t="s">
        <v>41</v>
      </c>
      <c r="AJ5" t="s">
        <v>42</v>
      </c>
      <c r="AK5" t="s">
        <v>43</v>
      </c>
      <c r="AL5" t="s">
        <v>44</v>
      </c>
      <c r="AM5" t="s">
        <v>45</v>
      </c>
      <c r="AN5" t="s">
        <v>46</v>
      </c>
      <c r="AO5" t="s">
        <v>47</v>
      </c>
      <c r="AP5" t="s">
        <v>48</v>
      </c>
      <c r="AQ5" t="s">
        <v>49</v>
      </c>
      <c r="AR5" t="s">
        <v>50</v>
      </c>
      <c r="AS5" t="s">
        <v>51</v>
      </c>
      <c r="AW5" t="s">
        <v>134</v>
      </c>
      <c r="AX5" t="s">
        <v>135</v>
      </c>
      <c r="BA5" t="s">
        <v>52</v>
      </c>
      <c r="BB5" t="s">
        <v>53</v>
      </c>
      <c r="BC5" t="s">
        <v>54</v>
      </c>
      <c r="BD5" t="s">
        <v>55</v>
      </c>
      <c r="BE5" t="s">
        <v>56</v>
      </c>
      <c r="BF5" t="s">
        <v>57</v>
      </c>
      <c r="BG5" t="s">
        <v>58</v>
      </c>
      <c r="BH5" t="s">
        <v>59</v>
      </c>
      <c r="BI5" t="s">
        <v>60</v>
      </c>
      <c r="BJ5" t="s">
        <v>61</v>
      </c>
      <c r="BK5" t="s">
        <v>62</v>
      </c>
      <c r="BL5" t="s">
        <v>63</v>
      </c>
      <c r="BM5" t="s">
        <v>64</v>
      </c>
      <c r="BN5" t="s">
        <v>65</v>
      </c>
      <c r="BO5" t="s">
        <v>66</v>
      </c>
      <c r="BP5" t="s">
        <v>67</v>
      </c>
      <c r="BQ5" t="s">
        <v>68</v>
      </c>
      <c r="BT5" t="s">
        <v>69</v>
      </c>
      <c r="BU5" t="s">
        <v>70</v>
      </c>
      <c r="BV5" t="s">
        <v>71</v>
      </c>
      <c r="BW5" t="s">
        <v>72</v>
      </c>
      <c r="BX5" t="s">
        <v>73</v>
      </c>
      <c r="BY5" t="s">
        <v>74</v>
      </c>
      <c r="BZ5" t="s">
        <v>75</v>
      </c>
      <c r="CA5" t="s">
        <v>76</v>
      </c>
      <c r="CB5" t="s">
        <v>77</v>
      </c>
      <c r="CC5" t="s">
        <v>78</v>
      </c>
      <c r="CD5" t="s">
        <v>79</v>
      </c>
      <c r="CE5" t="s">
        <v>80</v>
      </c>
      <c r="CF5" t="s">
        <v>81</v>
      </c>
      <c r="CG5" t="s">
        <v>82</v>
      </c>
      <c r="CH5" t="s">
        <v>83</v>
      </c>
      <c r="CI5" t="s">
        <v>84</v>
      </c>
      <c r="CJ5" t="s">
        <v>85</v>
      </c>
      <c r="CK5" t="s">
        <v>86</v>
      </c>
      <c r="CL5" t="s">
        <v>87</v>
      </c>
      <c r="CM5" t="s">
        <v>88</v>
      </c>
      <c r="CN5" t="s">
        <v>89</v>
      </c>
      <c r="CO5" t="s">
        <v>90</v>
      </c>
      <c r="CP5" t="s">
        <v>91</v>
      </c>
      <c r="CQ5" t="s">
        <v>92</v>
      </c>
      <c r="CR5" t="s">
        <v>93</v>
      </c>
      <c r="CS5" t="s">
        <v>94</v>
      </c>
      <c r="CT5" t="s">
        <v>95</v>
      </c>
      <c r="CU5" t="s">
        <v>96</v>
      </c>
      <c r="CV5" t="s">
        <v>97</v>
      </c>
      <c r="CW5" t="s">
        <v>98</v>
      </c>
      <c r="CX5" t="s">
        <v>99</v>
      </c>
      <c r="CY5" t="s">
        <v>100</v>
      </c>
      <c r="CZ5" t="s">
        <v>101</v>
      </c>
      <c r="DA5" t="s">
        <v>102</v>
      </c>
      <c r="DB5" t="s">
        <v>103</v>
      </c>
      <c r="DC5" t="s">
        <v>104</v>
      </c>
      <c r="DD5" t="s">
        <v>105</v>
      </c>
      <c r="DE5" t="s">
        <v>106</v>
      </c>
      <c r="DF5" t="s">
        <v>107</v>
      </c>
      <c r="DG5" t="s">
        <v>108</v>
      </c>
      <c r="DH5" t="s">
        <v>109</v>
      </c>
      <c r="DI5" t="s">
        <v>110</v>
      </c>
      <c r="DJ5" t="s">
        <v>111</v>
      </c>
      <c r="DK5" t="s">
        <v>112</v>
      </c>
      <c r="DL5" t="s">
        <v>113</v>
      </c>
      <c r="DM5" t="s">
        <v>114</v>
      </c>
      <c r="DN5" t="s">
        <v>115</v>
      </c>
      <c r="DO5" t="s">
        <v>116</v>
      </c>
      <c r="DP5" t="s">
        <v>117</v>
      </c>
      <c r="DQ5" t="s">
        <v>118</v>
      </c>
      <c r="DR5" t="s">
        <v>119</v>
      </c>
      <c r="DS5" t="s">
        <v>120</v>
      </c>
      <c r="DT5" t="s">
        <v>121</v>
      </c>
      <c r="DU5" t="s">
        <v>122</v>
      </c>
      <c r="DV5" t="s">
        <v>123</v>
      </c>
      <c r="DW5" t="s">
        <v>124</v>
      </c>
      <c r="DX5" t="s">
        <v>125</v>
      </c>
      <c r="DY5" t="s">
        <v>126</v>
      </c>
      <c r="DZ5" t="s">
        <v>127</v>
      </c>
      <c r="EA5" t="s">
        <v>128</v>
      </c>
      <c r="EB5" t="s">
        <v>129</v>
      </c>
      <c r="EC5" t="s">
        <v>130</v>
      </c>
      <c r="ED5" t="s">
        <v>131</v>
      </c>
      <c r="EE5" t="s">
        <v>132</v>
      </c>
      <c r="EF5" t="s">
        <v>133</v>
      </c>
    </row>
    <row r="6" spans="2:136">
      <c r="B6" s="25">
        <v>0</v>
      </c>
      <c r="C6" s="3">
        <v>0.33895003795623779</v>
      </c>
      <c r="D6" s="3">
        <v>0.12741538882255554</v>
      </c>
      <c r="E6" s="3">
        <v>0.33802559971809387</v>
      </c>
      <c r="F6" s="3">
        <v>-1.885501854121685E-2</v>
      </c>
      <c r="G6" s="3">
        <v>-1.5876570716500282E-2</v>
      </c>
      <c r="H6" s="3">
        <v>-0.18437017500400543</v>
      </c>
      <c r="I6" s="3">
        <v>-3.5481352359056473E-2</v>
      </c>
      <c r="J6" s="3">
        <v>-0.1953391432762146</v>
      </c>
      <c r="K6" s="3">
        <v>-4.1623551398515701E-2</v>
      </c>
      <c r="L6" s="3">
        <v>0.29338926076889038</v>
      </c>
      <c r="M6" s="3">
        <v>-0.35301831364631653</v>
      </c>
      <c r="N6" s="3">
        <v>0.30725103616714478</v>
      </c>
      <c r="O6" s="3">
        <v>0.12064230442047119</v>
      </c>
      <c r="P6" s="3">
        <v>0.34567388892173767</v>
      </c>
      <c r="Q6" s="3">
        <v>0.22550325095653534</v>
      </c>
      <c r="R6" s="3">
        <v>-4.8329390585422516E-2</v>
      </c>
      <c r="S6" s="3">
        <v>0.10630789399147034</v>
      </c>
      <c r="T6" s="3"/>
      <c r="U6" s="21" t="s">
        <v>149</v>
      </c>
      <c r="V6" s="6">
        <v>0</v>
      </c>
      <c r="W6" s="5" cm="1">
        <f t="array" ref="W6:Z53">MMULT(C6:S53,TRANSPOSE(C58:S61))</f>
        <v>-0.52731903907171895</v>
      </c>
      <c r="X6" s="5">
        <v>1.1659041941286632</v>
      </c>
      <c r="Y6" s="5">
        <v>-0.57764316130166149</v>
      </c>
      <c r="Z6" s="5">
        <v>1.7306203700098832</v>
      </c>
      <c r="AB6" s="25">
        <v>0</v>
      </c>
      <c r="AC6" s="3">
        <v>0.17770624160766602</v>
      </c>
      <c r="AD6" s="3">
        <v>7.8066537389531732E-4</v>
      </c>
      <c r="AE6" s="3">
        <v>4.7631062567234039E-2</v>
      </c>
      <c r="AF6" s="3">
        <v>-0.33734399080276489</v>
      </c>
      <c r="AG6" s="3">
        <v>-4.1809029877185822E-2</v>
      </c>
      <c r="AH6" s="3">
        <v>-0.17575572431087494</v>
      </c>
      <c r="AI6" s="3">
        <v>0.13465608656406403</v>
      </c>
      <c r="AJ6" s="3">
        <v>0.11144712567329407</v>
      </c>
      <c r="AK6" s="3">
        <v>8.2103736698627472E-2</v>
      </c>
      <c r="AL6" s="3">
        <v>0.1149238720536232</v>
      </c>
      <c r="AM6" s="3">
        <v>7.9498164355754852E-2</v>
      </c>
      <c r="AN6" s="3">
        <v>-0.11364026367664337</v>
      </c>
      <c r="AO6" s="3">
        <v>2.3089230060577393E-2</v>
      </c>
      <c r="AP6" s="3">
        <v>0.21245217323303223</v>
      </c>
      <c r="AQ6" s="3">
        <v>0.20945371687412262</v>
      </c>
      <c r="AR6" s="3">
        <v>0.13962538540363312</v>
      </c>
      <c r="AS6" s="3">
        <v>5.2597513422369957E-3</v>
      </c>
      <c r="AV6" s="25">
        <v>0</v>
      </c>
      <c r="AW6" s="3">
        <v>1.1192055940628052</v>
      </c>
      <c r="AX6" s="3">
        <v>0.12571527063846588</v>
      </c>
      <c r="AZ6" s="25">
        <v>0</v>
      </c>
      <c r="BA6" s="3">
        <v>-0.32109126448631287</v>
      </c>
      <c r="BB6" s="3">
        <v>-0.22665850818157196</v>
      </c>
      <c r="BC6" s="3">
        <v>5.0804607570171356E-2</v>
      </c>
      <c r="BD6" s="3">
        <v>-8.9044302701950073E-2</v>
      </c>
      <c r="BE6" s="3">
        <v>-4.7517139464616776E-2</v>
      </c>
      <c r="BF6" s="3">
        <v>5.5164571851491928E-2</v>
      </c>
      <c r="BG6" s="3">
        <v>-4.3426726013422012E-2</v>
      </c>
      <c r="BH6" s="3">
        <v>-0.13110309839248657</v>
      </c>
      <c r="BI6" s="3">
        <v>7.3198772966861725E-2</v>
      </c>
      <c r="BJ6" s="3">
        <v>-0.20604813098907471</v>
      </c>
      <c r="BK6" s="3">
        <v>7.9986311495304108E-2</v>
      </c>
      <c r="BL6" s="3">
        <v>-0.10718545317649841</v>
      </c>
      <c r="BM6" s="3">
        <v>-1.6593724489212036E-2</v>
      </c>
      <c r="BN6" s="3">
        <v>3.5108324140310287E-2</v>
      </c>
      <c r="BO6" s="3">
        <v>1.292797364294529E-2</v>
      </c>
      <c r="BP6" s="3">
        <v>-6.8317875266075134E-2</v>
      </c>
      <c r="BQ6" s="3">
        <v>-0.10846491158008575</v>
      </c>
      <c r="BS6" s="25">
        <v>0</v>
      </c>
      <c r="BT6" s="3">
        <v>-1.897062174975872E-2</v>
      </c>
      <c r="BU6" s="3">
        <v>0.40188997983932495</v>
      </c>
      <c r="BV6" s="3">
        <v>-5.1462016999721527E-2</v>
      </c>
      <c r="BW6" s="3">
        <v>-6.1018161475658417E-2</v>
      </c>
      <c r="BX6" s="3">
        <v>-0.231641486287117</v>
      </c>
      <c r="BY6" s="3">
        <v>-0.10635320842266083</v>
      </c>
      <c r="BZ6" s="3">
        <v>0.1768147200345993</v>
      </c>
      <c r="CA6" s="3">
        <v>-3.9883680641651154E-2</v>
      </c>
      <c r="CB6" s="3">
        <v>0.20676292479038239</v>
      </c>
      <c r="CC6" s="3">
        <v>-2.3866577073931694E-2</v>
      </c>
      <c r="CD6" s="3">
        <v>-4.8071511089801788E-2</v>
      </c>
      <c r="CE6" s="3">
        <v>7.8594349324703217E-2</v>
      </c>
      <c r="CF6" s="3">
        <v>0.10112275183200836</v>
      </c>
      <c r="CG6" s="3">
        <v>0.2130591869354248</v>
      </c>
      <c r="CH6" s="3">
        <v>9.5112793147563934E-2</v>
      </c>
      <c r="CI6" s="3">
        <v>-0.15672297775745392</v>
      </c>
      <c r="CJ6" s="3">
        <v>-0.22233614325523376</v>
      </c>
      <c r="CK6" s="3">
        <v>-0.14237657189369202</v>
      </c>
      <c r="CL6" s="3">
        <v>-0.15166684985160828</v>
      </c>
      <c r="CM6" s="3">
        <v>0.16170941293239594</v>
      </c>
      <c r="CN6" s="3">
        <v>-9.7588814795017242E-2</v>
      </c>
      <c r="CO6" s="3">
        <v>0.1354830414056778</v>
      </c>
      <c r="CP6" s="3">
        <v>3.001808375120163E-2</v>
      </c>
      <c r="CQ6" s="3">
        <v>3.268851712346077E-2</v>
      </c>
      <c r="CR6" s="3">
        <v>-0.12146224826574326</v>
      </c>
      <c r="CS6" s="3">
        <v>9.5137648284435272E-2</v>
      </c>
      <c r="CT6" s="3">
        <v>5.5247101932764053E-2</v>
      </c>
      <c r="CU6" s="3">
        <v>-8.8542010635137558E-3</v>
      </c>
      <c r="CV6" s="3">
        <v>3.3449232578277588E-2</v>
      </c>
      <c r="CW6" s="3">
        <v>-4.442635178565979E-2</v>
      </c>
      <c r="CX6" s="3">
        <v>4.8437502235174179E-2</v>
      </c>
      <c r="CY6" s="3">
        <v>-0.11194907128810883</v>
      </c>
      <c r="CZ6" s="3">
        <v>0.16961722075939178</v>
      </c>
      <c r="DA6" s="3">
        <v>-3.0360966920852661E-2</v>
      </c>
      <c r="DB6" s="3">
        <v>0.11228110641241074</v>
      </c>
      <c r="DC6" s="3">
        <v>0.11585430055856705</v>
      </c>
      <c r="DD6" s="3">
        <v>-4.3801270425319672E-2</v>
      </c>
      <c r="DE6" s="3">
        <v>-5.7028315961360931E-2</v>
      </c>
      <c r="DF6" s="3">
        <v>-5.2859511226415634E-2</v>
      </c>
      <c r="DG6" s="3">
        <v>-1.8203141167759895E-2</v>
      </c>
      <c r="DH6" s="3">
        <v>-0.12172362208366394</v>
      </c>
      <c r="DI6" s="3">
        <v>5.7361111044883728E-2</v>
      </c>
      <c r="DJ6" s="3">
        <v>-8.3409309387207031E-2</v>
      </c>
      <c r="DK6" s="3">
        <v>0.25861108303070068</v>
      </c>
      <c r="DL6" s="3">
        <v>2.3449670523405075E-2</v>
      </c>
      <c r="DM6" s="3">
        <v>-0.14065586030483246</v>
      </c>
      <c r="DN6" s="3">
        <v>-2.925562858581543E-2</v>
      </c>
      <c r="DO6" s="3">
        <v>3.1608376652002335E-2</v>
      </c>
      <c r="DP6" s="3">
        <v>-1.9872712437063456E-3</v>
      </c>
      <c r="DQ6" s="3">
        <v>1.1003091000020504E-2</v>
      </c>
      <c r="DR6" s="3">
        <v>-4.6807833015918732E-2</v>
      </c>
      <c r="DS6" s="3">
        <v>-1.118797343224287E-2</v>
      </c>
      <c r="DT6" s="3">
        <v>-5.0863943994045258E-2</v>
      </c>
      <c r="DU6" s="3">
        <v>0.17126940190792084</v>
      </c>
      <c r="DV6" s="3">
        <v>4.7897953540086746E-2</v>
      </c>
      <c r="DW6" s="3">
        <v>-5.7715531438589096E-3</v>
      </c>
      <c r="DX6" s="3">
        <v>1.0617026127874851E-2</v>
      </c>
      <c r="DY6" s="3">
        <v>0.10104858875274658</v>
      </c>
      <c r="DZ6" s="3">
        <v>3.974001482129097E-2</v>
      </c>
      <c r="EA6" s="3">
        <v>-0.21896250545978546</v>
      </c>
      <c r="EB6" s="3">
        <v>0.14293082058429718</v>
      </c>
      <c r="EC6" s="3">
        <v>1.489673089236021E-2</v>
      </c>
      <c r="ED6" s="3">
        <v>4.6521998941898346E-2</v>
      </c>
      <c r="EE6" s="3">
        <v>-0.13176816701889038</v>
      </c>
      <c r="EF6" s="3">
        <v>-6.7012012004852295E-2</v>
      </c>
    </row>
    <row r="7" spans="2:136">
      <c r="B7" s="25">
        <v>1</v>
      </c>
      <c r="C7" s="3">
        <v>0.16483645141124725</v>
      </c>
      <c r="D7" s="3">
        <v>-0.37043434381484985</v>
      </c>
      <c r="E7" s="3">
        <v>0.21130335330963135</v>
      </c>
      <c r="F7" s="3">
        <v>-0.10619308054447174</v>
      </c>
      <c r="G7" s="3">
        <v>-0.16897907853126526</v>
      </c>
      <c r="H7" s="3">
        <v>-0.15721295773983002</v>
      </c>
      <c r="I7" s="3">
        <v>0.37807545065879822</v>
      </c>
      <c r="J7" s="3">
        <v>-0.1952272355556488</v>
      </c>
      <c r="K7" s="3">
        <v>-0.17038546502590179</v>
      </c>
      <c r="L7" s="3">
        <v>0.29278606176376343</v>
      </c>
      <c r="M7" s="3">
        <v>-0.52939361333847046</v>
      </c>
      <c r="N7" s="3">
        <v>0.22618407011032104</v>
      </c>
      <c r="O7" s="3">
        <v>-0.15489925444126129</v>
      </c>
      <c r="P7" s="3">
        <v>0.40711349248886108</v>
      </c>
      <c r="Q7" s="3">
        <v>0.18007378280162811</v>
      </c>
      <c r="R7" s="3">
        <v>-4.8693425953388214E-2</v>
      </c>
      <c r="S7" s="3">
        <v>0.13593567907810211</v>
      </c>
      <c r="T7" s="3"/>
      <c r="U7" s="3"/>
      <c r="V7" s="1">
        <v>1</v>
      </c>
      <c r="W7" s="3">
        <v>1.6148123753838499</v>
      </c>
      <c r="X7" s="3">
        <v>1.4290006963581909</v>
      </c>
      <c r="Y7" s="3">
        <v>-0.61408361585489857</v>
      </c>
      <c r="Z7" s="3">
        <v>0.49632177903562547</v>
      </c>
      <c r="AB7" s="25">
        <v>1</v>
      </c>
      <c r="AC7" s="3">
        <v>-0.13471247255802155</v>
      </c>
      <c r="AD7" s="3">
        <v>-0.41248467564582825</v>
      </c>
      <c r="AE7" s="3">
        <v>0.15796990692615509</v>
      </c>
      <c r="AF7" s="3">
        <v>-0.20995590090751648</v>
      </c>
      <c r="AG7" s="3">
        <v>-0.13100384175777435</v>
      </c>
      <c r="AH7" s="3">
        <v>-0.20441864430904388</v>
      </c>
      <c r="AI7" s="3">
        <v>0.16257619857788086</v>
      </c>
      <c r="AJ7" s="3">
        <v>0.25269535183906555</v>
      </c>
      <c r="AK7" s="3">
        <v>0.30649328231811523</v>
      </c>
      <c r="AL7" s="3">
        <v>-0.10121948271989822</v>
      </c>
      <c r="AM7" s="3">
        <v>-0.18314148485660553</v>
      </c>
      <c r="AN7" s="3">
        <v>-0.10440646111965179</v>
      </c>
      <c r="AO7" s="3">
        <v>-8.4974460303783417E-2</v>
      </c>
      <c r="AP7" s="3">
        <v>7.1206308901309967E-2</v>
      </c>
      <c r="AQ7" s="3">
        <v>-0.31345868110656738</v>
      </c>
      <c r="AR7" s="3">
        <v>-3.7277143448591232E-2</v>
      </c>
      <c r="AS7" s="3">
        <v>-6.6371560096740723E-2</v>
      </c>
      <c r="AV7" s="25">
        <v>1</v>
      </c>
      <c r="AW7" s="3">
        <v>0.86082082986831665</v>
      </c>
      <c r="AX7" s="3">
        <v>-2.5986108928918839E-2</v>
      </c>
      <c r="AZ7" s="25">
        <v>1</v>
      </c>
      <c r="BA7" s="3">
        <v>0.3150469958782196</v>
      </c>
      <c r="BB7" s="3">
        <v>5.0950348377227783E-2</v>
      </c>
      <c r="BC7" s="3">
        <v>0.3647972047328949</v>
      </c>
      <c r="BD7" s="3">
        <v>0.35442745685577393</v>
      </c>
      <c r="BE7" s="3">
        <v>-0.17133413255214691</v>
      </c>
      <c r="BF7" s="3">
        <v>-2.6319904252886772E-2</v>
      </c>
      <c r="BG7" s="3">
        <v>6.0203399509191513E-2</v>
      </c>
      <c r="BH7" s="3">
        <v>-0.15055225789546967</v>
      </c>
      <c r="BI7" s="3">
        <v>0.30030876398086548</v>
      </c>
      <c r="BJ7" s="3">
        <v>-0.14380651712417603</v>
      </c>
      <c r="BK7" s="3">
        <v>-5.953800305724144E-2</v>
      </c>
      <c r="BL7" s="3">
        <v>-7.6819933950901031E-2</v>
      </c>
      <c r="BM7" s="3">
        <v>0.13490061461925507</v>
      </c>
      <c r="BN7" s="3">
        <v>0.21962949633598328</v>
      </c>
      <c r="BO7" s="3">
        <v>-0.42945870757102966</v>
      </c>
      <c r="BP7" s="3">
        <v>0.1759238988161087</v>
      </c>
      <c r="BQ7" s="3">
        <v>-0.35762271285057068</v>
      </c>
      <c r="BS7" s="25">
        <v>1</v>
      </c>
      <c r="BT7" s="3">
        <v>0.22836551070213318</v>
      </c>
      <c r="BU7" s="3">
        <v>0.17940154671669006</v>
      </c>
      <c r="BV7" s="3">
        <v>-4.5870248228311539E-2</v>
      </c>
      <c r="BW7" s="3">
        <v>-0.23624075949192047</v>
      </c>
      <c r="BX7" s="3">
        <v>0.19054926931858063</v>
      </c>
      <c r="BY7" s="3">
        <v>0.14254239201545715</v>
      </c>
      <c r="BZ7" s="3">
        <v>-8.5353568196296692E-2</v>
      </c>
      <c r="CA7" s="3">
        <v>3.4174997359514236E-2</v>
      </c>
      <c r="CB7" s="3">
        <v>0.40175941586494446</v>
      </c>
      <c r="CC7" s="3">
        <v>-0.25886905193328857</v>
      </c>
      <c r="CD7" s="3">
        <v>-0.18493692576885223</v>
      </c>
      <c r="CE7" s="3">
        <v>0.11535307019948959</v>
      </c>
      <c r="CF7" s="3">
        <v>9.6670590341091156E-2</v>
      </c>
      <c r="CG7" s="3">
        <v>0.31587129831314087</v>
      </c>
      <c r="CH7" s="3">
        <v>4.0133590810000896E-3</v>
      </c>
      <c r="CI7" s="3">
        <v>-0.33780315518379211</v>
      </c>
      <c r="CJ7" s="3">
        <v>1.7899021506309509E-2</v>
      </c>
      <c r="CK7" s="3">
        <v>0.21663561463356018</v>
      </c>
      <c r="CL7" s="3">
        <v>2.7764463797211647E-2</v>
      </c>
      <c r="CM7" s="3">
        <v>-7.403180468827486E-3</v>
      </c>
      <c r="CN7" s="3">
        <v>9.3904107809066772E-2</v>
      </c>
      <c r="CO7" s="3">
        <v>-0.37930300831794739</v>
      </c>
      <c r="CP7" s="3">
        <v>-0.18186646699905396</v>
      </c>
      <c r="CQ7" s="3">
        <v>6.7437052726745605E-2</v>
      </c>
      <c r="CR7" s="3">
        <v>-0.2162092924118042</v>
      </c>
      <c r="CS7" s="3">
        <v>-0.10001702606678009</v>
      </c>
      <c r="CT7" s="3">
        <v>-0.24774327874183655</v>
      </c>
      <c r="CU7" s="3">
        <v>5.6011050939559937E-2</v>
      </c>
      <c r="CV7" s="3">
        <v>-0.14722183346748352</v>
      </c>
      <c r="CW7" s="3">
        <v>-0.13640658557415009</v>
      </c>
      <c r="CX7" s="3">
        <v>8.4192872047424316E-2</v>
      </c>
      <c r="CY7" s="3">
        <v>8.0009736120700836E-2</v>
      </c>
      <c r="CZ7" s="3">
        <v>-0.15515056252479553</v>
      </c>
      <c r="DA7" s="3">
        <v>0.20022639632225037</v>
      </c>
      <c r="DB7" s="3">
        <v>0.17062614858150482</v>
      </c>
      <c r="DC7" s="3">
        <v>2.9593015089631081E-2</v>
      </c>
      <c r="DD7" s="3">
        <v>-1.4938319800421596E-3</v>
      </c>
      <c r="DE7" s="3">
        <v>-0.21822705864906311</v>
      </c>
      <c r="DF7" s="3">
        <v>0.18530699610710144</v>
      </c>
      <c r="DG7" s="3">
        <v>-0.11388762295246124</v>
      </c>
      <c r="DH7" s="3">
        <v>0.21027666330337524</v>
      </c>
      <c r="DI7" s="3">
        <v>-0.3477785587310791</v>
      </c>
      <c r="DJ7" s="3">
        <v>-0.14404492080211639</v>
      </c>
      <c r="DK7" s="3">
        <v>2.924812026321888E-2</v>
      </c>
      <c r="DL7" s="3">
        <v>-6.3618093729019165E-2</v>
      </c>
      <c r="DM7" s="3">
        <v>0.14874844253063202</v>
      </c>
      <c r="DN7" s="3">
        <v>-0.45154455304145813</v>
      </c>
      <c r="DO7" s="3">
        <v>-0.16036596894264221</v>
      </c>
      <c r="DP7" s="3">
        <v>8.972076466307044E-4</v>
      </c>
      <c r="DQ7" s="3">
        <v>1.2354368343949318E-2</v>
      </c>
      <c r="DR7" s="3">
        <v>0.19339883327484131</v>
      </c>
      <c r="DS7" s="3">
        <v>-0.29207265377044678</v>
      </c>
      <c r="DT7" s="3">
        <v>-0.36333680152893066</v>
      </c>
      <c r="DU7" s="3">
        <v>-5.7253744453191757E-3</v>
      </c>
      <c r="DV7" s="3">
        <v>-0.26484993100166321</v>
      </c>
      <c r="DW7" s="3">
        <v>0.24891506135463715</v>
      </c>
      <c r="DX7" s="3">
        <v>-0.17457610368728638</v>
      </c>
      <c r="DY7" s="3">
        <v>-3.6553151905536652E-2</v>
      </c>
      <c r="DZ7" s="3">
        <v>-0.17563974857330322</v>
      </c>
      <c r="EA7" s="3">
        <v>0.15819306671619415</v>
      </c>
      <c r="EB7" s="3">
        <v>0.16764800250530243</v>
      </c>
      <c r="EC7" s="3">
        <v>-0.32894700765609741</v>
      </c>
      <c r="ED7" s="3">
        <v>0.11997204273939133</v>
      </c>
      <c r="EE7" s="3">
        <v>0.14064227044582367</v>
      </c>
      <c r="EF7" s="3">
        <v>7.6719936914741993E-3</v>
      </c>
    </row>
    <row r="8" spans="2:136">
      <c r="B8" s="25">
        <v>2</v>
      </c>
      <c r="C8" s="3">
        <v>-0.30888232588768005</v>
      </c>
      <c r="D8" s="3">
        <v>-0.35695278644561768</v>
      </c>
      <c r="E8" s="3">
        <v>7.4265460716560483E-4</v>
      </c>
      <c r="F8" s="3">
        <v>2.9708027839660645E-2</v>
      </c>
      <c r="G8" s="3">
        <v>-8.8950745761394501E-2</v>
      </c>
      <c r="H8" s="3">
        <v>-8.7701477110385895E-2</v>
      </c>
      <c r="I8" s="3">
        <v>0.15039828419685364</v>
      </c>
      <c r="J8" s="3">
        <v>0.28994524478912354</v>
      </c>
      <c r="K8" s="3">
        <v>1.479741744697094E-2</v>
      </c>
      <c r="L8" s="3">
        <v>-0.2643534243106842</v>
      </c>
      <c r="M8" s="3">
        <v>-1.3682546094059944E-2</v>
      </c>
      <c r="N8" s="3">
        <v>0.12789882719516754</v>
      </c>
      <c r="O8" s="3">
        <v>-0.35452544689178467</v>
      </c>
      <c r="P8" s="3">
        <v>-0.30981370806694031</v>
      </c>
      <c r="Q8" s="3">
        <v>-0.11751019954681396</v>
      </c>
      <c r="R8" s="3">
        <v>0.15765091776847839</v>
      </c>
      <c r="S8" s="3">
        <v>-0.32785141468048096</v>
      </c>
      <c r="T8" s="3"/>
      <c r="U8" s="3"/>
      <c r="V8" s="1">
        <v>2</v>
      </c>
      <c r="W8" s="3">
        <v>0.65954605577502923</v>
      </c>
      <c r="X8" s="3">
        <v>-1.6982117291092502</v>
      </c>
      <c r="Y8" s="3">
        <v>-0.11593011642653034</v>
      </c>
      <c r="Z8" s="3">
        <v>-2.2333969116771764</v>
      </c>
      <c r="AB8" s="25">
        <v>2</v>
      </c>
      <c r="AC8" s="3">
        <v>9.2252656817436218E-2</v>
      </c>
      <c r="AD8" s="3">
        <v>0.19821526110172272</v>
      </c>
      <c r="AE8" s="3">
        <v>-5.41401207447052E-2</v>
      </c>
      <c r="AF8" s="3">
        <v>5.5221442133188248E-2</v>
      </c>
      <c r="AG8" s="3">
        <v>-0.18055316805839539</v>
      </c>
      <c r="AH8" s="3">
        <v>0.12813664972782135</v>
      </c>
      <c r="AI8" s="3">
        <v>-4.7219812870025635E-2</v>
      </c>
      <c r="AJ8" s="3">
        <v>0.12146218121051788</v>
      </c>
      <c r="AK8" s="3">
        <v>-0.25049105286598206</v>
      </c>
      <c r="AL8" s="3">
        <v>8.6696214973926544E-2</v>
      </c>
      <c r="AM8" s="3">
        <v>5.0243385136127472E-2</v>
      </c>
      <c r="AN8" s="3">
        <v>-1.9344782456755638E-2</v>
      </c>
      <c r="AO8" s="3">
        <v>-6.2429133802652359E-2</v>
      </c>
      <c r="AP8" s="3">
        <v>0.16297529637813568</v>
      </c>
      <c r="AQ8" s="3">
        <v>-3.4669287502765656E-2</v>
      </c>
      <c r="AR8" s="3">
        <v>3.7568181753158569E-2</v>
      </c>
      <c r="AS8" s="3">
        <v>0.11470342427492142</v>
      </c>
      <c r="AV8" s="25">
        <v>2</v>
      </c>
      <c r="AW8" s="3">
        <v>1.0572700500488279</v>
      </c>
      <c r="AX8" s="3">
        <v>0.12757594883441925</v>
      </c>
      <c r="AZ8" s="25">
        <v>2</v>
      </c>
      <c r="BA8" s="3">
        <v>0.18841999769210815</v>
      </c>
      <c r="BB8" s="3">
        <v>0.34291869401931763</v>
      </c>
      <c r="BC8" s="3">
        <v>-0.20252633094787598</v>
      </c>
      <c r="BD8" s="3">
        <v>-8.3560355007648468E-2</v>
      </c>
      <c r="BE8" s="3">
        <v>-0.10168464481830597</v>
      </c>
      <c r="BF8" s="3">
        <v>5.1757719367742538E-2</v>
      </c>
      <c r="BG8" s="3">
        <v>-0.10121826827526093</v>
      </c>
      <c r="BH8" s="3">
        <v>-1.1702196206897497E-3</v>
      </c>
      <c r="BI8" s="3">
        <v>2.6403088122606277E-2</v>
      </c>
      <c r="BJ8" s="3">
        <v>0.14126095175743103</v>
      </c>
      <c r="BK8" s="3">
        <v>-4.8234906047582626E-2</v>
      </c>
      <c r="BL8" s="3">
        <v>-0.19636251032352448</v>
      </c>
      <c r="BM8" s="3">
        <v>0.13325433433055878</v>
      </c>
      <c r="BN8" s="3">
        <v>0.24759566783905029</v>
      </c>
      <c r="BO8" s="3">
        <v>-0.10067563503980637</v>
      </c>
      <c r="BP8" s="3">
        <v>-4.6458020806312561E-2</v>
      </c>
      <c r="BQ8" s="3">
        <v>-0.26941055059432983</v>
      </c>
      <c r="BS8" s="25">
        <v>2</v>
      </c>
      <c r="BT8" s="3">
        <v>3.6123305559158325E-2</v>
      </c>
      <c r="BU8" s="3">
        <v>4.3609619140625E-2</v>
      </c>
      <c r="BV8" s="3">
        <v>0.25177112221717834</v>
      </c>
      <c r="BW8" s="3">
        <v>0.11925309151411057</v>
      </c>
      <c r="BX8" s="3">
        <v>-0.11656355112791061</v>
      </c>
      <c r="BY8" s="3">
        <v>-0.10149075835943222</v>
      </c>
      <c r="BZ8" s="3">
        <v>-5.9969548135995865E-2</v>
      </c>
      <c r="CA8" s="3">
        <v>-4.2962446808815002E-2</v>
      </c>
      <c r="CB8" s="3">
        <v>2.430577389895916E-2</v>
      </c>
      <c r="CC8" s="3">
        <v>1.2519230134785175E-2</v>
      </c>
      <c r="CD8" s="3">
        <v>6.944168359041214E-2</v>
      </c>
      <c r="CE8" s="3">
        <v>0.10010094940662384</v>
      </c>
      <c r="CF8" s="3">
        <v>-5.8767445385456085E-2</v>
      </c>
      <c r="CG8" s="3">
        <v>0.21518927812576294</v>
      </c>
      <c r="CH8" s="3">
        <v>0.10345224291086197</v>
      </c>
      <c r="CI8" s="3">
        <v>2.7007365599274635E-2</v>
      </c>
      <c r="CJ8" s="3">
        <v>-1.2788312509655952E-2</v>
      </c>
      <c r="CK8" s="3">
        <v>-0.16919222474098206</v>
      </c>
      <c r="CL8" s="3">
        <v>-9.5339708030223846E-2</v>
      </c>
      <c r="CM8" s="3">
        <v>-5.709006916731596E-3</v>
      </c>
      <c r="CN8" s="3">
        <v>5.0858519971370697E-2</v>
      </c>
      <c r="CO8" s="3">
        <v>-0.20781593024730682</v>
      </c>
      <c r="CP8" s="3">
        <v>-1.7187820747494698E-2</v>
      </c>
      <c r="CQ8" s="3">
        <v>5.4140690714120865E-2</v>
      </c>
      <c r="CR8" s="3">
        <v>0.14021822810173035</v>
      </c>
      <c r="CS8" s="3">
        <v>0.10006450861692429</v>
      </c>
      <c r="CT8" s="3">
        <v>9.9464669823646545E-2</v>
      </c>
      <c r="CU8" s="3">
        <v>-0.1020248606801033</v>
      </c>
      <c r="CV8" s="3">
        <v>8.3623640239238739E-2</v>
      </c>
      <c r="CW8" s="3">
        <v>-2.7088674250990152E-3</v>
      </c>
      <c r="CX8" s="3">
        <v>7.066432386636734E-2</v>
      </c>
      <c r="CY8" s="3">
        <v>-2.072235569357872E-2</v>
      </c>
      <c r="CZ8" s="3">
        <v>7.2159558534622192E-2</v>
      </c>
      <c r="DA8" s="3">
        <v>0.16845665872097015</v>
      </c>
      <c r="DB8" s="3">
        <v>0.36515668034553528</v>
      </c>
      <c r="DC8" s="3">
        <v>-5.6428328156471252E-2</v>
      </c>
      <c r="DD8" s="3">
        <v>-0.20653572678565979</v>
      </c>
      <c r="DE8" s="3">
        <v>-2.8055250644683838E-2</v>
      </c>
      <c r="DF8" s="3">
        <v>-0.19209057092666626</v>
      </c>
      <c r="DG8" s="3">
        <v>0.15988963842391968</v>
      </c>
      <c r="DH8" s="3">
        <v>1.5312838368117809E-2</v>
      </c>
      <c r="DI8" s="3">
        <v>-2.3542679846286774E-2</v>
      </c>
      <c r="DJ8" s="3">
        <v>-3.359207883477211E-3</v>
      </c>
      <c r="DK8" s="3">
        <v>-2.8748668730258942E-2</v>
      </c>
      <c r="DL8" s="3">
        <v>6.5613389015197754E-3</v>
      </c>
      <c r="DM8" s="3">
        <v>0.11637382954359055</v>
      </c>
      <c r="DN8" s="3">
        <v>0.10466386377811432</v>
      </c>
      <c r="DO8" s="3">
        <v>-3.8816902786493301E-2</v>
      </c>
      <c r="DP8" s="3">
        <v>-1.9905367866158485E-2</v>
      </c>
      <c r="DQ8" s="3">
        <v>-4.1644103825092316E-2</v>
      </c>
      <c r="DR8" s="3">
        <v>0.23973016440868378</v>
      </c>
      <c r="DS8" s="3">
        <v>5.4283317178487778E-2</v>
      </c>
      <c r="DT8" s="3">
        <v>-8.1784144043922424E-2</v>
      </c>
      <c r="DU8" s="3">
        <v>3.6113213747739792E-2</v>
      </c>
      <c r="DV8" s="3">
        <v>2.4229470000136644E-4</v>
      </c>
      <c r="DW8" s="3">
        <v>-0.13414327800273895</v>
      </c>
      <c r="DX8" s="3">
        <v>6.2290787696838379E-2</v>
      </c>
      <c r="DY8" s="3">
        <v>7.8605100512504578E-2</v>
      </c>
      <c r="DZ8" s="3">
        <v>-0.17862822115421295</v>
      </c>
      <c r="EA8" s="3">
        <v>-7.0162422955036163E-2</v>
      </c>
      <c r="EB8" s="3">
        <v>-4.8720598220825195E-2</v>
      </c>
      <c r="EC8" s="3">
        <v>-6.7390747368335724E-2</v>
      </c>
      <c r="ED8" s="3">
        <v>-0.12478910386562347</v>
      </c>
      <c r="EE8" s="3">
        <v>0.15634031593799591</v>
      </c>
      <c r="EF8" s="3">
        <v>6.3459700904786587E-3</v>
      </c>
    </row>
    <row r="9" spans="2:136">
      <c r="B9" s="25">
        <v>3</v>
      </c>
      <c r="C9" s="3">
        <v>-0.35825467109680176</v>
      </c>
      <c r="D9" s="3">
        <v>0.25953242182731628</v>
      </c>
      <c r="E9" s="3">
        <v>0.24685940146446228</v>
      </c>
      <c r="F9" s="3">
        <v>0.18743477761745453</v>
      </c>
      <c r="G9" s="3">
        <v>5.2798319607973099E-2</v>
      </c>
      <c r="H9" s="3">
        <v>-9.1374903917312622E-2</v>
      </c>
      <c r="I9" s="3">
        <v>8.094797283411026E-2</v>
      </c>
      <c r="J9" s="3">
        <v>-0.12583228945732117</v>
      </c>
      <c r="K9" s="3">
        <v>0.14551039040088654</v>
      </c>
      <c r="L9" s="3">
        <v>0.17273977398872375</v>
      </c>
      <c r="M9" s="3">
        <v>9.8053552210330963E-2</v>
      </c>
      <c r="N9" s="3">
        <v>0.1405346691608429</v>
      </c>
      <c r="O9" s="3">
        <v>-7.3777981102466583E-2</v>
      </c>
      <c r="P9" s="3">
        <v>-0.30324351787567139</v>
      </c>
      <c r="Q9" s="3">
        <v>-4.168064147233963E-2</v>
      </c>
      <c r="R9" s="3">
        <v>6.6140949726104736E-2</v>
      </c>
      <c r="S9" s="3">
        <v>7.3439307510852814E-2</v>
      </c>
      <c r="T9" s="3"/>
      <c r="U9" s="3"/>
      <c r="V9" s="1">
        <v>3</v>
      </c>
      <c r="W9" s="3">
        <v>0.13010565991912526</v>
      </c>
      <c r="X9" s="3">
        <v>-0.88618116595140473</v>
      </c>
      <c r="Y9" s="3">
        <v>0.45880737026875351</v>
      </c>
      <c r="Z9" s="3">
        <v>-4.2810026988123973E-2</v>
      </c>
      <c r="AB9" s="25">
        <v>3</v>
      </c>
      <c r="AC9" s="3">
        <v>-0.3561260998249054</v>
      </c>
      <c r="AD9" s="3">
        <v>-1.7096083611249924E-2</v>
      </c>
      <c r="AE9" s="3">
        <v>1.6632471233606339E-2</v>
      </c>
      <c r="AF9" s="3">
        <v>0.135282963514328</v>
      </c>
      <c r="AG9" s="3">
        <v>0.12429562956094742</v>
      </c>
      <c r="AH9" s="3">
        <v>1.6977051272988319E-2</v>
      </c>
      <c r="AI9" s="3">
        <v>-0.23189908266067505</v>
      </c>
      <c r="AJ9" s="3">
        <v>-0.1161409467458725</v>
      </c>
      <c r="AK9" s="3">
        <v>0.18731048703193665</v>
      </c>
      <c r="AL9" s="3">
        <v>0.13688363134860992</v>
      </c>
      <c r="AM9" s="3">
        <v>-6.4028792083263397E-2</v>
      </c>
      <c r="AN9" s="3">
        <v>-0.13371586799621582</v>
      </c>
      <c r="AO9" s="3">
        <v>-0.13078606128692627</v>
      </c>
      <c r="AP9" s="3">
        <v>9.2744790017604828E-2</v>
      </c>
      <c r="AQ9" s="3">
        <v>-0.12435667961835861</v>
      </c>
      <c r="AR9" s="3">
        <v>9.5673061907291412E-2</v>
      </c>
      <c r="AS9" s="3">
        <v>-0.10517658293247224</v>
      </c>
      <c r="AV9" s="25">
        <v>3</v>
      </c>
      <c r="AW9" s="3">
        <v>0.8781314492225647</v>
      </c>
      <c r="AX9" s="3">
        <v>-3.6053996533155441E-2</v>
      </c>
      <c r="AZ9" s="25">
        <v>3</v>
      </c>
      <c r="BA9" s="3">
        <v>-0.12474953383207321</v>
      </c>
      <c r="BB9" s="3">
        <v>-7.971230149269104E-2</v>
      </c>
      <c r="BC9" s="3">
        <v>-0.15516945719718933</v>
      </c>
      <c r="BD9" s="3">
        <v>0.23116618394851685</v>
      </c>
      <c r="BE9" s="3">
        <v>-5.4581500589847565E-2</v>
      </c>
      <c r="BF9" s="3">
        <v>-0.12072437256574631</v>
      </c>
      <c r="BG9" s="3">
        <v>0.23248288035392761</v>
      </c>
      <c r="BH9" s="3">
        <v>0.28446877002716064</v>
      </c>
      <c r="BI9" s="3">
        <v>-0.15885952115058899</v>
      </c>
      <c r="BJ9" s="3">
        <v>0.1351180374622345</v>
      </c>
      <c r="BK9" s="3">
        <v>9.2872075736522675E-2</v>
      </c>
      <c r="BL9" s="3">
        <v>6.5649561583995819E-2</v>
      </c>
      <c r="BM9" s="3">
        <v>-1.8131541088223457E-2</v>
      </c>
      <c r="BN9" s="3">
        <v>0.1916787326335907</v>
      </c>
      <c r="BO9" s="3">
        <v>-2.6511726900935173E-2</v>
      </c>
      <c r="BP9" s="3">
        <v>0.30492889881134033</v>
      </c>
      <c r="BQ9" s="3">
        <v>-0.32766497135162354</v>
      </c>
      <c r="BS9" s="25">
        <v>3</v>
      </c>
      <c r="BT9" s="3">
        <v>-2.6036467403173447E-2</v>
      </c>
      <c r="BU9" s="3">
        <v>0.27008533477783203</v>
      </c>
      <c r="BV9" s="3">
        <v>-4.4404249638319016E-2</v>
      </c>
      <c r="BW9" s="3">
        <v>-6.2806978821754456E-2</v>
      </c>
      <c r="BX9" s="3">
        <v>-0.13583187758922577</v>
      </c>
      <c r="BY9" s="3">
        <v>-0.2087923139333725</v>
      </c>
      <c r="BZ9" s="3">
        <v>0.17657157778739929</v>
      </c>
      <c r="CA9" s="3">
        <v>2.0348774269223213E-2</v>
      </c>
      <c r="CB9" s="3">
        <v>0.1677665114402771</v>
      </c>
      <c r="CC9" s="3">
        <v>-9.8609201610088348E-2</v>
      </c>
      <c r="CD9" s="3">
        <v>1.2637660838663578E-2</v>
      </c>
      <c r="CE9" s="3">
        <v>-8.0863267183303833E-2</v>
      </c>
      <c r="CF9" s="3">
        <v>-0.17851775884628296</v>
      </c>
      <c r="CG9" s="3">
        <v>0.31273815035820007</v>
      </c>
      <c r="CH9" s="3">
        <v>-8.3544790744781494E-2</v>
      </c>
      <c r="CI9" s="3">
        <v>-0.29931250214576721</v>
      </c>
      <c r="CJ9" s="3">
        <v>0.16856347024440765</v>
      </c>
      <c r="CK9" s="3">
        <v>1.5526061877608299E-2</v>
      </c>
      <c r="CL9" s="3">
        <v>-0.15089531242847443</v>
      </c>
      <c r="CM9" s="3">
        <v>0.30578580498695374</v>
      </c>
      <c r="CN9" s="3">
        <v>0.35580146312713623</v>
      </c>
      <c r="CO9" s="3">
        <v>-0.2898230254650116</v>
      </c>
      <c r="CP9" s="3">
        <v>-0.10301794856786728</v>
      </c>
      <c r="CQ9" s="3">
        <v>-0.17850169539451599</v>
      </c>
      <c r="CR9" s="3">
        <v>0.19470791518688202</v>
      </c>
      <c r="CS9" s="3">
        <v>4.8358656466007233E-2</v>
      </c>
      <c r="CT9" s="3">
        <v>6.3459143042564392E-2</v>
      </c>
      <c r="CU9" s="3">
        <v>0.29657256603240967</v>
      </c>
      <c r="CV9" s="3">
        <v>1.6989296302199364E-2</v>
      </c>
      <c r="CW9" s="3">
        <v>4.3145284056663513E-2</v>
      </c>
      <c r="CX9" s="3">
        <v>0.16101233661174774</v>
      </c>
      <c r="CY9" s="3">
        <v>-0.20173704624176025</v>
      </c>
      <c r="CZ9" s="3">
        <v>-7.6314032077789307E-2</v>
      </c>
      <c r="DA9" s="3">
        <v>-0.11137790232896805</v>
      </c>
      <c r="DB9" s="3">
        <v>0.10467453300952911</v>
      </c>
      <c r="DC9" s="3">
        <v>2.2183253895491362E-3</v>
      </c>
      <c r="DD9" s="3">
        <v>-0.10642920434474945</v>
      </c>
      <c r="DE9" s="3">
        <v>-0.19096170365810394</v>
      </c>
      <c r="DF9" s="3">
        <v>4.6743996441364288E-2</v>
      </c>
      <c r="DG9" s="3">
        <v>-3.0544096603989601E-2</v>
      </c>
      <c r="DH9" s="3">
        <v>-9.8582550883293152E-2</v>
      </c>
      <c r="DI9" s="3">
        <v>-0.27894476056098938</v>
      </c>
      <c r="DJ9" s="3">
        <v>-5.3403183817863464E-2</v>
      </c>
      <c r="DK9" s="3">
        <v>9.7981221973896027E-2</v>
      </c>
      <c r="DL9" s="3">
        <v>8.6485305801033974E-3</v>
      </c>
      <c r="DM9" s="3">
        <v>-5.2824687212705612E-2</v>
      </c>
      <c r="DN9" s="3">
        <v>-3.5101767629384995E-2</v>
      </c>
      <c r="DO9" s="3">
        <v>6.7214615643024445E-2</v>
      </c>
      <c r="DP9" s="3">
        <v>7.5149223208427429E-2</v>
      </c>
      <c r="DQ9" s="3">
        <v>-0.22279319167137146</v>
      </c>
      <c r="DR9" s="3">
        <v>6.2189400196075439E-2</v>
      </c>
      <c r="DS9" s="3">
        <v>-4.2374804615974426E-2</v>
      </c>
      <c r="DT9" s="3">
        <v>-5.1958605647087097E-2</v>
      </c>
      <c r="DU9" s="3">
        <v>0.22314432263374329</v>
      </c>
      <c r="DV9" s="3">
        <v>-9.5488257706165314E-2</v>
      </c>
      <c r="DW9" s="3">
        <v>-0.15001608431339264</v>
      </c>
      <c r="DX9" s="3">
        <v>-0.11885697394609451</v>
      </c>
      <c r="DY9" s="3">
        <v>-3.8906298577785492E-2</v>
      </c>
      <c r="DZ9" s="3">
        <v>-0.20457971096038818</v>
      </c>
      <c r="EA9" s="3">
        <v>-7.8910432755947113E-2</v>
      </c>
      <c r="EB9" s="3">
        <v>9.0863309800624847E-2</v>
      </c>
      <c r="EC9" s="3">
        <v>-4.9317218363285065E-3</v>
      </c>
      <c r="ED9" s="3">
        <v>0.11318127065896988</v>
      </c>
      <c r="EE9" s="3">
        <v>-0.40733793377876282</v>
      </c>
      <c r="EF9" s="3">
        <v>-2.4025879800319672E-2</v>
      </c>
    </row>
    <row r="10" spans="2:136">
      <c r="B10" s="25">
        <v>4</v>
      </c>
      <c r="C10" s="3">
        <v>0.26146364212036133</v>
      </c>
      <c r="D10" s="3">
        <v>0.24579167366027832</v>
      </c>
      <c r="E10" s="3">
        <v>6.4653949812054634E-4</v>
      </c>
      <c r="F10" s="3">
        <v>4.9936410039663315E-2</v>
      </c>
      <c r="G10" s="3">
        <v>0.30148401856422424</v>
      </c>
      <c r="H10" s="3">
        <v>-0.24997720122337341</v>
      </c>
      <c r="I10" s="3">
        <v>-0.31002363562583923</v>
      </c>
      <c r="J10" s="3">
        <v>-0.14738716185092926</v>
      </c>
      <c r="K10" s="3">
        <v>-0.36924159526824951</v>
      </c>
      <c r="L10" s="3">
        <v>2.0800570026040077E-2</v>
      </c>
      <c r="M10" s="3">
        <v>0.1325189471244812</v>
      </c>
      <c r="N10" s="3">
        <v>-0.32429108023643494</v>
      </c>
      <c r="O10" s="3">
        <v>0.16111473739147186</v>
      </c>
      <c r="P10" s="3">
        <v>1.5857739374041557E-2</v>
      </c>
      <c r="Q10" s="3">
        <v>0.19505779445171356</v>
      </c>
      <c r="R10" s="3">
        <v>-0.27637439966201782</v>
      </c>
      <c r="S10" s="3">
        <v>0.19276107847690585</v>
      </c>
      <c r="T10" s="3"/>
      <c r="U10" s="3"/>
      <c r="V10" s="1">
        <v>4</v>
      </c>
      <c r="W10" s="3">
        <v>-0.48688736931836607</v>
      </c>
      <c r="X10" s="3">
        <v>1.6925064922304083</v>
      </c>
      <c r="Y10" s="3">
        <v>-0.59557341858848156</v>
      </c>
      <c r="Z10" s="3">
        <v>0.46955992550018288</v>
      </c>
      <c r="AB10" s="25">
        <v>4</v>
      </c>
      <c r="AC10" s="3">
        <v>0.19864657521247864</v>
      </c>
      <c r="AD10" s="3">
        <v>-8.2980573177337646E-2</v>
      </c>
      <c r="AE10" s="3">
        <v>0.11967697739601135</v>
      </c>
      <c r="AF10" s="3">
        <v>3.691819729283452E-3</v>
      </c>
      <c r="AG10" s="3">
        <v>0.18159522116184235</v>
      </c>
      <c r="AH10" s="3">
        <v>-1.4896878041327E-2</v>
      </c>
      <c r="AI10" s="3">
        <v>-0.19733044505119324</v>
      </c>
      <c r="AJ10" s="3">
        <v>0.11609135568141937</v>
      </c>
      <c r="AK10" s="3">
        <v>9.5972537994384766E-2</v>
      </c>
      <c r="AL10" s="3">
        <v>0.23930294811725616</v>
      </c>
      <c r="AM10" s="3">
        <v>-0.18756094574928284</v>
      </c>
      <c r="AN10" s="3">
        <v>6.3970014452934265E-2</v>
      </c>
      <c r="AO10" s="3">
        <v>-0.12933041155338287</v>
      </c>
      <c r="AP10" s="3">
        <v>5.0659026950597763E-2</v>
      </c>
      <c r="AQ10" s="3">
        <v>-4.4316098093986511E-2</v>
      </c>
      <c r="AR10" s="3">
        <v>8.3855956792831421E-2</v>
      </c>
      <c r="AS10" s="3">
        <v>4.6802844852209091E-2</v>
      </c>
      <c r="AV10" s="25">
        <v>4</v>
      </c>
      <c r="AW10" s="3">
        <v>0.95569074153900158</v>
      </c>
      <c r="AX10" s="3">
        <v>0.26967734098434448</v>
      </c>
      <c r="AZ10" s="25">
        <v>4</v>
      </c>
      <c r="BA10" s="3">
        <v>-9.7401872277259827E-2</v>
      </c>
      <c r="BB10" s="3">
        <v>0.19899052381515503</v>
      </c>
      <c r="BC10" s="3">
        <v>6.3333563506603241E-2</v>
      </c>
      <c r="BD10" s="3">
        <v>-1.7955394461750984E-2</v>
      </c>
      <c r="BE10" s="3">
        <v>0.19163863360881805</v>
      </c>
      <c r="BF10" s="3">
        <v>0.13368126749992371</v>
      </c>
      <c r="BG10" s="3">
        <v>0.24136051535606384</v>
      </c>
      <c r="BH10" s="3">
        <v>2.2832620888948441E-2</v>
      </c>
      <c r="BI10" s="3">
        <v>3.7011433392763138E-2</v>
      </c>
      <c r="BJ10" s="3">
        <v>2.4407541379332542E-2</v>
      </c>
      <c r="BK10" s="3">
        <v>-0.1160859689116478</v>
      </c>
      <c r="BL10" s="3">
        <v>-0.23911562561988831</v>
      </c>
      <c r="BM10" s="3">
        <v>2.3086216300725937E-2</v>
      </c>
      <c r="BN10" s="3">
        <v>1.2169439345598221E-2</v>
      </c>
      <c r="BO10" s="3">
        <v>0.191942498087883</v>
      </c>
      <c r="BP10" s="3">
        <v>7.6670601963996887E-2</v>
      </c>
      <c r="BQ10" s="3">
        <v>-0.33737993240356445</v>
      </c>
      <c r="BS10" s="25">
        <v>4</v>
      </c>
      <c r="BT10" s="3">
        <v>5.8554511517286301E-2</v>
      </c>
      <c r="BU10" s="3">
        <v>-0.16834145784378052</v>
      </c>
      <c r="BV10" s="3">
        <v>-5.287976935505867E-2</v>
      </c>
      <c r="BW10" s="3">
        <v>8.9334491640329361E-3</v>
      </c>
      <c r="BX10" s="3">
        <v>8.8519096374511719E-2</v>
      </c>
      <c r="BY10" s="3">
        <v>1.6315685585141182E-2</v>
      </c>
      <c r="BZ10" s="3">
        <v>3.8633927702903748E-2</v>
      </c>
      <c r="CA10" s="3">
        <v>9.5492981374263763E-2</v>
      </c>
      <c r="CB10" s="3">
        <v>-0.14545705914497375</v>
      </c>
      <c r="CC10" s="3">
        <v>-4.4694989919662476E-3</v>
      </c>
      <c r="CD10" s="3">
        <v>1.7052639275789261E-2</v>
      </c>
      <c r="CE10" s="3">
        <v>-3.5241447389125824E-2</v>
      </c>
      <c r="CF10" s="3">
        <v>-9.5931485295295715E-2</v>
      </c>
      <c r="CG10" s="3">
        <v>-0.13761031627655029</v>
      </c>
      <c r="CH10" s="3">
        <v>5.8844521641731262E-2</v>
      </c>
      <c r="CI10" s="3">
        <v>-0.13449351489543915</v>
      </c>
      <c r="CJ10" s="3">
        <v>6.223064661026001E-2</v>
      </c>
      <c r="CK10" s="3">
        <v>2.865271084010601E-2</v>
      </c>
      <c r="CL10" s="3">
        <v>-0.18274174630641937</v>
      </c>
      <c r="CM10" s="3">
        <v>-0.12606935203075409</v>
      </c>
      <c r="CN10" s="3">
        <v>-0.1087949126958847</v>
      </c>
      <c r="CO10" s="3">
        <v>-6.3520707190036774E-2</v>
      </c>
      <c r="CP10" s="3">
        <v>0.12389672547578812</v>
      </c>
      <c r="CQ10" s="3">
        <v>-0.17640440165996552</v>
      </c>
      <c r="CR10" s="3">
        <v>-0.13061079382896423</v>
      </c>
      <c r="CS10" s="3">
        <v>-7.1291984058916569E-3</v>
      </c>
      <c r="CT10" s="3">
        <v>-2.3621939122676849E-2</v>
      </c>
      <c r="CU10" s="3">
        <v>-0.12642304599285126</v>
      </c>
      <c r="CV10" s="3">
        <v>-4.9064595252275467E-2</v>
      </c>
      <c r="CW10" s="3">
        <v>7.7777579426765442E-2</v>
      </c>
      <c r="CX10" s="3">
        <v>-6.9569749757647514E-3</v>
      </c>
      <c r="CY10" s="3">
        <v>8.9207254350185394E-2</v>
      </c>
      <c r="CZ10" s="3">
        <v>3.3067621290683746E-2</v>
      </c>
      <c r="DA10" s="3">
        <v>-2.147007267922163E-3</v>
      </c>
      <c r="DB10" s="3">
        <v>-0.14881795644760132</v>
      </c>
      <c r="DC10" s="3">
        <v>8.126663975417614E-3</v>
      </c>
      <c r="DD10" s="3">
        <v>6.3092075288295746E-2</v>
      </c>
      <c r="DE10" s="3">
        <v>2.5708002969622612E-2</v>
      </c>
      <c r="DF10" s="3">
        <v>-4.7265373170375824E-2</v>
      </c>
      <c r="DG10" s="3">
        <v>-5.4612979292869568E-2</v>
      </c>
      <c r="DH10" s="3">
        <v>0.12511947751045227</v>
      </c>
      <c r="DI10" s="3">
        <v>-0.27265742421150208</v>
      </c>
      <c r="DJ10" s="3">
        <v>-0.18315564095973969</v>
      </c>
      <c r="DK10" s="3">
        <v>-9.5816075801849365E-2</v>
      </c>
      <c r="DL10" s="3">
        <v>1.3468129327520728E-3</v>
      </c>
      <c r="DM10" s="3">
        <v>0.11109890043735504</v>
      </c>
      <c r="DN10" s="3">
        <v>3.3131610602140427E-2</v>
      </c>
      <c r="DO10" s="3">
        <v>-6.9050155580043793E-2</v>
      </c>
      <c r="DP10" s="3">
        <v>-9.0492650866508484E-2</v>
      </c>
      <c r="DQ10" s="3">
        <v>0.13122445344924927</v>
      </c>
      <c r="DR10" s="3">
        <v>-0.116893470287323</v>
      </c>
      <c r="DS10" s="3">
        <v>0.16813550889492035</v>
      </c>
      <c r="DT10" s="3">
        <v>8.3454012870788574E-2</v>
      </c>
      <c r="DU10" s="3">
        <v>-7.108645886182785E-2</v>
      </c>
      <c r="DV10" s="3">
        <v>0.26101252436637878</v>
      </c>
      <c r="DW10" s="3">
        <v>0.16062070429325104</v>
      </c>
      <c r="DX10" s="3">
        <v>1.2854184955358505E-2</v>
      </c>
      <c r="DY10" s="3">
        <v>0.13800990581512451</v>
      </c>
      <c r="DZ10" s="3">
        <v>4.5091640204191208E-2</v>
      </c>
      <c r="EA10" s="3">
        <v>-3.0692171305418015E-2</v>
      </c>
      <c r="EB10" s="3">
        <v>-0.20776423811912537</v>
      </c>
      <c r="EC10" s="3">
        <v>4.6973120421171188E-2</v>
      </c>
      <c r="ED10" s="3">
        <v>-1.1303473263978958E-2</v>
      </c>
      <c r="EE10" s="3">
        <v>-0.10934919118881226</v>
      </c>
      <c r="EF10" s="3">
        <v>0.12675966322422028</v>
      </c>
    </row>
    <row r="11" spans="2:136">
      <c r="B11" s="25">
        <v>5</v>
      </c>
      <c r="C11" s="3">
        <v>0.26059028506278992</v>
      </c>
      <c r="D11" s="3">
        <v>0.18163517117500305</v>
      </c>
      <c r="E11" s="3">
        <v>3.6687050014734268E-2</v>
      </c>
      <c r="F11" s="3">
        <v>-2.5181891396641731E-2</v>
      </c>
      <c r="G11" s="3">
        <v>0.36732232570648193</v>
      </c>
      <c r="H11" s="3">
        <v>-0.15627440810203552</v>
      </c>
      <c r="I11" s="3">
        <v>-0.45823720097541809</v>
      </c>
      <c r="J11" s="3">
        <v>7.1057938039302826E-2</v>
      </c>
      <c r="K11" s="3">
        <v>0.17988096177577972</v>
      </c>
      <c r="L11" s="3">
        <v>-9.6670754253864288E-2</v>
      </c>
      <c r="M11" s="3">
        <v>0.26872304081916809</v>
      </c>
      <c r="N11" s="3">
        <v>-5.9561394155025482E-2</v>
      </c>
      <c r="O11" s="3">
        <v>4.6875223517417908E-2</v>
      </c>
      <c r="P11" s="3">
        <v>-0.39566865563392639</v>
      </c>
      <c r="Q11" s="3">
        <v>-6.6125750541687012E-2</v>
      </c>
      <c r="R11" s="3">
        <v>-1.6837902367115021E-2</v>
      </c>
      <c r="S11" s="3">
        <v>0.11542995274066924</v>
      </c>
      <c r="T11" s="3"/>
      <c r="U11" s="3"/>
      <c r="V11" s="1">
        <v>5</v>
      </c>
      <c r="W11" s="3">
        <v>-1.0178592137225064</v>
      </c>
      <c r="X11" s="3">
        <v>-1.0661522055833303</v>
      </c>
      <c r="Y11" s="3">
        <v>0.17566872176110326</v>
      </c>
      <c r="Z11" s="3">
        <v>0.32367708668149753</v>
      </c>
      <c r="AB11" s="25">
        <v>5</v>
      </c>
      <c r="AC11" s="3">
        <v>9.3605548143386841E-2</v>
      </c>
      <c r="AD11" s="3">
        <v>-5.4477818310260773E-2</v>
      </c>
      <c r="AE11" s="3">
        <v>0.18192772567272186</v>
      </c>
      <c r="AF11" s="3">
        <v>2.5036400184035301E-2</v>
      </c>
      <c r="AG11" s="3">
        <v>8.6053758859634399E-2</v>
      </c>
      <c r="AH11" s="3">
        <v>0.12576529383659363</v>
      </c>
      <c r="AI11" s="3">
        <v>-0.10603295266628265</v>
      </c>
      <c r="AJ11" s="3">
        <v>-7.6944954693317413E-2</v>
      </c>
      <c r="AK11" s="3">
        <v>3.8928601890802383E-2</v>
      </c>
      <c r="AL11" s="3">
        <v>-4.5830767601728439E-2</v>
      </c>
      <c r="AM11" s="3">
        <v>1.24167175963521E-2</v>
      </c>
      <c r="AN11" s="3">
        <v>6.2741721048951149E-3</v>
      </c>
      <c r="AO11" s="3">
        <v>-2.1420745179057121E-2</v>
      </c>
      <c r="AP11" s="3">
        <v>3.071158193051815E-2</v>
      </c>
      <c r="AQ11" s="3">
        <v>0.27521321177482605</v>
      </c>
      <c r="AR11" s="3">
        <v>2.4937158450484276E-2</v>
      </c>
      <c r="AS11" s="3">
        <v>-5.8650095015764243E-2</v>
      </c>
      <c r="AV11" s="25">
        <v>5</v>
      </c>
      <c r="AW11" s="3">
        <v>1.0827968120574951</v>
      </c>
      <c r="AX11" s="3">
        <v>-0.10552643239498138</v>
      </c>
      <c r="AZ11" s="25">
        <v>5</v>
      </c>
      <c r="BA11" s="3">
        <v>-0.11755272001028061</v>
      </c>
      <c r="BB11" s="3">
        <v>-5.2568577229976654E-2</v>
      </c>
      <c r="BC11" s="3">
        <v>-0.10113525390625</v>
      </c>
      <c r="BD11" s="3">
        <v>-8.4760807454586029E-2</v>
      </c>
      <c r="BE11" s="3">
        <v>-0.12980610132217407</v>
      </c>
      <c r="BF11" s="3">
        <v>0.1162530928850174</v>
      </c>
      <c r="BG11" s="3">
        <v>-0.1106611043214798</v>
      </c>
      <c r="BH11" s="3">
        <v>9.6025541424751282E-2</v>
      </c>
      <c r="BI11" s="3">
        <v>0.20152698457241058</v>
      </c>
      <c r="BJ11" s="3">
        <v>-8.2735493779182434E-2</v>
      </c>
      <c r="BK11" s="3">
        <v>0.15335091948509216</v>
      </c>
      <c r="BL11" s="3">
        <v>-8.8029548525810242E-2</v>
      </c>
      <c r="BM11" s="3">
        <v>-0.13139136135578156</v>
      </c>
      <c r="BN11" s="3">
        <v>0.29302367568016052</v>
      </c>
      <c r="BO11" s="3">
        <v>-6.0076255351305008E-2</v>
      </c>
      <c r="BP11" s="3">
        <v>8.1879042088985443E-2</v>
      </c>
      <c r="BQ11" s="3">
        <v>-0.44566699862480158</v>
      </c>
      <c r="BS11" s="25">
        <v>5</v>
      </c>
      <c r="BT11" s="3">
        <v>0.12754622101783752</v>
      </c>
      <c r="BU11" s="3">
        <v>7.277921587228775E-2</v>
      </c>
      <c r="BV11" s="3">
        <v>-0.23152868449687958</v>
      </c>
      <c r="BW11" s="3">
        <v>-0.23877248167991638</v>
      </c>
      <c r="BX11" s="3">
        <v>4.4064022600650787E-2</v>
      </c>
      <c r="BY11" s="3">
        <v>0.11395300179719925</v>
      </c>
      <c r="BZ11" s="3">
        <v>0.2507571280002594</v>
      </c>
      <c r="CA11" s="3">
        <v>4.204864613711834E-3</v>
      </c>
      <c r="CB11" s="3">
        <v>0.22226767241954803</v>
      </c>
      <c r="CC11" s="3">
        <v>-0.11271426826715469</v>
      </c>
      <c r="CD11" s="3">
        <v>-6.538853794336319E-2</v>
      </c>
      <c r="CE11" s="3">
        <v>-0.17708419263362885</v>
      </c>
      <c r="CF11" s="3">
        <v>-5.2596386522054672E-2</v>
      </c>
      <c r="CG11" s="3">
        <v>6.1542544513940811E-2</v>
      </c>
      <c r="CH11" s="3">
        <v>7.3538501746952534E-3</v>
      </c>
      <c r="CI11" s="3">
        <v>0.13280607759952545</v>
      </c>
      <c r="CJ11" s="3">
        <v>0.22570846974849701</v>
      </c>
      <c r="CK11" s="3">
        <v>0.1238328143954277</v>
      </c>
      <c r="CL11" s="3">
        <v>-1.7838966101408005E-2</v>
      </c>
      <c r="CM11" s="3">
        <v>2.2214855998754501E-2</v>
      </c>
      <c r="CN11" s="3">
        <v>0.12644866108894348</v>
      </c>
      <c r="CO11" s="3">
        <v>-0.27194184064865112</v>
      </c>
      <c r="CP11" s="3">
        <v>-6.3281796872615814E-2</v>
      </c>
      <c r="CQ11" s="3">
        <v>-0.17276586592197418</v>
      </c>
      <c r="CR11" s="3">
        <v>-3.1577229499816895E-2</v>
      </c>
      <c r="CS11" s="3">
        <v>-0.14049656689167023</v>
      </c>
      <c r="CT11" s="3">
        <v>-0.28468075394630432</v>
      </c>
      <c r="CU11" s="3">
        <v>7.2397652547806501E-4</v>
      </c>
      <c r="CV11" s="3">
        <v>5.8562822639942169E-2</v>
      </c>
      <c r="CW11" s="3">
        <v>8.21424201130867E-2</v>
      </c>
      <c r="CX11" s="3">
        <v>2.583937905728817E-2</v>
      </c>
      <c r="CY11" s="3">
        <v>-0.10216900706291199</v>
      </c>
      <c r="CZ11" s="3">
        <v>-0.17109212279319763</v>
      </c>
      <c r="DA11" s="3">
        <v>-0.1673140674829483</v>
      </c>
      <c r="DB11" s="3">
        <v>-7.9402409493923187E-2</v>
      </c>
      <c r="DC11" s="3">
        <v>-4.5380331575870514E-2</v>
      </c>
      <c r="DD11" s="3">
        <v>-0.30700209736824036</v>
      </c>
      <c r="DE11" s="3">
        <v>0.25412297248840332</v>
      </c>
      <c r="DF11" s="3">
        <v>0.13647714257240295</v>
      </c>
      <c r="DG11" s="3">
        <v>-0.21120414137840271</v>
      </c>
      <c r="DH11" s="3">
        <v>-4.0667764842510223E-2</v>
      </c>
      <c r="DI11" s="3">
        <v>1.0850323364138603E-2</v>
      </c>
      <c r="DJ11" s="3">
        <v>-4.5950364321470261E-2</v>
      </c>
      <c r="DK11" s="3">
        <v>9.6700482070446014E-2</v>
      </c>
      <c r="DL11" s="3">
        <v>-0.26138314604759216</v>
      </c>
      <c r="DM11" s="3">
        <v>0.16467325389385223</v>
      </c>
      <c r="DN11" s="3">
        <v>-5.1369771361351013E-2</v>
      </c>
      <c r="DO11" s="3">
        <v>-0.1418294757604599</v>
      </c>
      <c r="DP11" s="3">
        <v>-0.1759200394153595</v>
      </c>
      <c r="DQ11" s="3">
        <v>-4.0693111717700958E-2</v>
      </c>
      <c r="DR11" s="3">
        <v>-6.4297989010810852E-2</v>
      </c>
      <c r="DS11" s="3">
        <v>-0.14121077954769135</v>
      </c>
      <c r="DT11" s="3">
        <v>-0.12482086569070816</v>
      </c>
      <c r="DU11" s="3">
        <v>5.6694582104682922E-2</v>
      </c>
      <c r="DV11" s="3">
        <v>-0.21806475520133972</v>
      </c>
      <c r="DW11" s="3">
        <v>-0.10217111557722092</v>
      </c>
      <c r="DX11" s="3">
        <v>-5.7559449225664139E-2</v>
      </c>
      <c r="DY11" s="3">
        <v>-6.5881170332431793E-2</v>
      </c>
      <c r="DZ11" s="3">
        <v>0.24382622539997101</v>
      </c>
      <c r="EA11" s="3">
        <v>9.4717612955719233E-4</v>
      </c>
      <c r="EB11" s="3">
        <v>0.12679003179073334</v>
      </c>
      <c r="EC11" s="3">
        <v>-0.13267086446285248</v>
      </c>
      <c r="ED11" s="3">
        <v>4.6010579913854599E-2</v>
      </c>
      <c r="EE11" s="3">
        <v>5.5341273546218872E-2</v>
      </c>
      <c r="EF11" s="3">
        <v>-4.4461902230978012E-2</v>
      </c>
    </row>
    <row r="12" spans="2:136">
      <c r="B12" s="25">
        <v>6</v>
      </c>
      <c r="C12" s="3">
        <v>-0.15897886455059052</v>
      </c>
      <c r="D12" s="3">
        <v>0.24652206897735596</v>
      </c>
      <c r="E12" s="3">
        <v>-7.3322974145412445E-2</v>
      </c>
      <c r="F12" s="3">
        <v>3.7583004683256149E-2</v>
      </c>
      <c r="G12" s="3">
        <v>-7.5899986550211906E-3</v>
      </c>
      <c r="H12" s="3">
        <v>-0.20491564273834229</v>
      </c>
      <c r="I12" s="3">
        <v>-5.6941870599985123E-2</v>
      </c>
      <c r="J12" s="3">
        <v>-0.50101500749588013</v>
      </c>
      <c r="K12" s="3">
        <v>-0.10177578777074814</v>
      </c>
      <c r="L12" s="3">
        <v>0.14863786101341248</v>
      </c>
      <c r="M12" s="3">
        <v>-0.25708281993865967</v>
      </c>
      <c r="N12" s="3">
        <v>-9.4684496521949768E-2</v>
      </c>
      <c r="O12" s="3">
        <v>-6.6389210522174835E-2</v>
      </c>
      <c r="P12" s="3">
        <v>8.4628753364086151E-2</v>
      </c>
      <c r="Q12" s="3">
        <v>0.14107298851013184</v>
      </c>
      <c r="R12" s="3">
        <v>-0.27919089794158936</v>
      </c>
      <c r="S12" s="3">
        <v>0.17328940331935885</v>
      </c>
      <c r="T12" s="3"/>
      <c r="U12" s="3"/>
      <c r="V12" s="1">
        <v>6</v>
      </c>
      <c r="W12" s="3">
        <v>0.62543522712254296</v>
      </c>
      <c r="X12" s="3">
        <v>0.87150024504152901</v>
      </c>
      <c r="Y12" s="3">
        <v>-0.65891775026805111</v>
      </c>
      <c r="Z12" s="3">
        <v>0.18141419380813881</v>
      </c>
      <c r="AB12" s="25">
        <v>6</v>
      </c>
      <c r="AC12" s="3">
        <v>6.1202488839626312E-2</v>
      </c>
      <c r="AD12" s="3">
        <v>-0.17654821276664734</v>
      </c>
      <c r="AE12" s="3">
        <v>-1.2091903015971184E-2</v>
      </c>
      <c r="AF12" s="3">
        <v>-0.22645361721515656</v>
      </c>
      <c r="AG12" s="3">
        <v>-2.5675574317574501E-2</v>
      </c>
      <c r="AH12" s="3">
        <v>-5.3695917129516602E-2</v>
      </c>
      <c r="AI12" s="3">
        <v>7.8726135194301605E-2</v>
      </c>
      <c r="AJ12" s="3">
        <v>4.3726027011871338E-2</v>
      </c>
      <c r="AK12" s="3">
        <v>-1.3732338324189186E-2</v>
      </c>
      <c r="AL12" s="3">
        <v>-2.7282016351819038E-2</v>
      </c>
      <c r="AM12" s="3">
        <v>-3.9298668503761292E-2</v>
      </c>
      <c r="AN12" s="3">
        <v>-5.8229628950357437E-2</v>
      </c>
      <c r="AO12" s="3">
        <v>-0.10343321412801743</v>
      </c>
      <c r="AP12" s="3">
        <v>5.4855898022651672E-2</v>
      </c>
      <c r="AQ12" s="3">
        <v>-7.114119827747345E-2</v>
      </c>
      <c r="AR12" s="3">
        <v>0.10321253538131714</v>
      </c>
      <c r="AS12" s="3">
        <v>5.9960810467600822E-3</v>
      </c>
      <c r="AV12" s="25">
        <v>6</v>
      </c>
      <c r="AW12" s="3">
        <v>1.1410024166107178</v>
      </c>
      <c r="AX12" s="3">
        <v>-5.4479636251926422E-2</v>
      </c>
      <c r="AZ12" s="25">
        <v>6</v>
      </c>
      <c r="BA12" s="3">
        <v>-5.3213458508253098E-2</v>
      </c>
      <c r="BB12" s="3">
        <v>-0.35194310545921326</v>
      </c>
      <c r="BC12" s="3">
        <v>0.19232089817523956</v>
      </c>
      <c r="BD12" s="3">
        <v>0.20616817474365234</v>
      </c>
      <c r="BE12" s="3">
        <v>-0.17291185259819031</v>
      </c>
      <c r="BF12" s="3">
        <v>4.0229912847280502E-2</v>
      </c>
      <c r="BG12" s="3">
        <v>0.14360515773296356</v>
      </c>
      <c r="BH12" s="3">
        <v>-0.13309632241725922</v>
      </c>
      <c r="BI12" s="3">
        <v>7.1948722004890442E-2</v>
      </c>
      <c r="BJ12" s="3">
        <v>-0.14644801616668701</v>
      </c>
      <c r="BK12" s="3">
        <v>-5.5626090615987778E-2</v>
      </c>
      <c r="BL12" s="3">
        <v>-4.425496980547905E-2</v>
      </c>
      <c r="BM12" s="3">
        <v>-1.3438478345051408E-3</v>
      </c>
      <c r="BN12" s="3">
        <v>9.4966612756252289E-2</v>
      </c>
      <c r="BO12" s="3">
        <v>-0.28052535653114319</v>
      </c>
      <c r="BP12" s="3">
        <v>-3.2156407833099365E-2</v>
      </c>
      <c r="BQ12" s="3">
        <v>-0.23021852970123291</v>
      </c>
      <c r="BS12" s="25">
        <v>6</v>
      </c>
      <c r="BT12" s="3">
        <v>2.0742833614349365E-2</v>
      </c>
      <c r="BU12" s="3">
        <v>-6.2034528702497482E-2</v>
      </c>
      <c r="BV12" s="3">
        <v>9.7898282110691071E-2</v>
      </c>
      <c r="BW12" s="3">
        <v>0.11828876286745071</v>
      </c>
      <c r="BX12" s="3">
        <v>8.0445259809494019E-2</v>
      </c>
      <c r="BY12" s="3">
        <v>-1.773499883711338E-2</v>
      </c>
      <c r="BZ12" s="3">
        <v>7.4928958201780915E-4</v>
      </c>
      <c r="CA12" s="3">
        <v>6.4463026821613312E-2</v>
      </c>
      <c r="CB12" s="3">
        <v>4.8259496688842773E-2</v>
      </c>
      <c r="CC12" s="3">
        <v>-2.4632809683680534E-2</v>
      </c>
      <c r="CD12" s="3">
        <v>3.1439077109098434E-2</v>
      </c>
      <c r="CE12" s="3">
        <v>-0.10791189968585968</v>
      </c>
      <c r="CF12" s="3">
        <v>-4.0304828435182571E-2</v>
      </c>
      <c r="CG12" s="3">
        <v>-4.0379185229539871E-2</v>
      </c>
      <c r="CH12" s="3">
        <v>-7.2322100400924683E-2</v>
      </c>
      <c r="CI12" s="3">
        <v>-0.14389285445213318</v>
      </c>
      <c r="CJ12" s="3">
        <v>-8.6639545857906342E-2</v>
      </c>
      <c r="CK12" s="3">
        <v>-6.2180686742067337E-2</v>
      </c>
      <c r="CL12" s="3">
        <v>-0.10708155483007431</v>
      </c>
      <c r="CM12" s="3">
        <v>0.12604941427707672</v>
      </c>
      <c r="CN12" s="3">
        <v>3.5479631274938583E-2</v>
      </c>
      <c r="CO12" s="3">
        <v>0.16336789727210999</v>
      </c>
      <c r="CP12" s="3">
        <v>-2.5238318368792534E-2</v>
      </c>
      <c r="CQ12" s="3">
        <v>-0.11619263887405396</v>
      </c>
      <c r="CR12" s="3">
        <v>-1.4108262024819851E-2</v>
      </c>
      <c r="CS12" s="3">
        <v>5.7893097400665283E-2</v>
      </c>
      <c r="CT12" s="3">
        <v>-9.754488617181778E-2</v>
      </c>
      <c r="CU12" s="3">
        <v>-1.8957143649458885E-2</v>
      </c>
      <c r="CV12" s="3">
        <v>1.5373148955404758E-2</v>
      </c>
      <c r="CW12" s="3">
        <v>5.041869729757309E-2</v>
      </c>
      <c r="CX12" s="3">
        <v>-7.2279565036296844E-2</v>
      </c>
      <c r="CY12" s="3">
        <v>-0.12075567990541458</v>
      </c>
      <c r="CZ12" s="3">
        <v>-5.1426384598016739E-2</v>
      </c>
      <c r="DA12" s="3">
        <v>-3.9382088929414749E-2</v>
      </c>
      <c r="DB12" s="3">
        <v>0.11875686049461365</v>
      </c>
      <c r="DC12" s="3">
        <v>7.6658762991428375E-3</v>
      </c>
      <c r="DD12" s="3">
        <v>6.8363598547875881E-3</v>
      </c>
      <c r="DE12" s="3">
        <v>6.2623441219329834E-2</v>
      </c>
      <c r="DF12" s="3">
        <v>-0.11105354875326157</v>
      </c>
      <c r="DG12" s="3">
        <v>7.5324133038520813E-2</v>
      </c>
      <c r="DH12" s="3">
        <v>-0.12314879149198532</v>
      </c>
      <c r="DI12" s="3">
        <v>-0.29322338104248047</v>
      </c>
      <c r="DJ12" s="3">
        <v>-2.1351948380470276E-2</v>
      </c>
      <c r="DK12" s="3">
        <v>-3.7559822667390108E-3</v>
      </c>
      <c r="DL12" s="3">
        <v>-8.4026843309402466E-2</v>
      </c>
      <c r="DM12" s="3">
        <v>-0.28016072511672974</v>
      </c>
      <c r="DN12" s="3">
        <v>0.25768479704856873</v>
      </c>
      <c r="DO12" s="3">
        <v>-0.12452470511198044</v>
      </c>
      <c r="DP12" s="3">
        <v>9.0401791036128998E-2</v>
      </c>
      <c r="DQ12" s="3">
        <v>-8.3378627896308899E-2</v>
      </c>
      <c r="DR12" s="3">
        <v>-1.3953794725239277E-2</v>
      </c>
      <c r="DS12" s="3">
        <v>3.628196194767952E-2</v>
      </c>
      <c r="DT12" s="3">
        <v>0.19922177493572235</v>
      </c>
      <c r="DU12" s="3">
        <v>-0.15269047021865845</v>
      </c>
      <c r="DV12" s="3">
        <v>-3.9492230862379074E-2</v>
      </c>
      <c r="DW12" s="3">
        <v>-9.4243541359901428E-2</v>
      </c>
      <c r="DX12" s="3">
        <v>9.1188226360827684E-4</v>
      </c>
      <c r="DY12" s="3">
        <v>2.5859598070383072E-2</v>
      </c>
      <c r="DZ12" s="3">
        <v>6.746237725019455E-2</v>
      </c>
      <c r="EA12" s="3">
        <v>6.8245813250541687E-2</v>
      </c>
      <c r="EB12" s="3">
        <v>-7.8234158456325531E-2</v>
      </c>
      <c r="EC12" s="3">
        <v>5.9437364339828491E-2</v>
      </c>
      <c r="ED12" s="3">
        <v>-0.10529518127441406</v>
      </c>
      <c r="EE12" s="3">
        <v>0.19438521564006805</v>
      </c>
      <c r="EF12" s="3">
        <v>2.0193051546812057E-2</v>
      </c>
    </row>
    <row r="13" spans="2:136">
      <c r="B13" s="25">
        <v>7</v>
      </c>
      <c r="C13" s="3">
        <v>0.13311131298542023</v>
      </c>
      <c r="D13" s="3">
        <v>0.28862208127975464</v>
      </c>
      <c r="E13" s="3">
        <v>0.14651615917682648</v>
      </c>
      <c r="F13" s="3">
        <v>0.3440946638584137</v>
      </c>
      <c r="G13" s="3">
        <v>-0.32872632145881653</v>
      </c>
      <c r="H13" s="3">
        <v>0.11247462779283524</v>
      </c>
      <c r="I13" s="3">
        <v>-0.19667965173721313</v>
      </c>
      <c r="J13" s="3">
        <v>0.21269407868385315</v>
      </c>
      <c r="K13" s="3">
        <v>0.12218314409255981</v>
      </c>
      <c r="L13" s="3">
        <v>-0.14484921097755432</v>
      </c>
      <c r="M13" s="3">
        <v>-0.33062571287155151</v>
      </c>
      <c r="N13" s="3">
        <v>0.15941773355007172</v>
      </c>
      <c r="O13" s="3">
        <v>6.4565002918243408E-2</v>
      </c>
      <c r="P13" s="3">
        <v>0.32678362727165222</v>
      </c>
      <c r="Q13" s="3">
        <v>-3.6646004766225815E-2</v>
      </c>
      <c r="R13" s="3">
        <v>-0.35241758823394775</v>
      </c>
      <c r="S13" s="3">
        <v>0.16538320481777191</v>
      </c>
      <c r="T13" s="3"/>
      <c r="U13" s="3"/>
      <c r="V13" s="1">
        <v>7</v>
      </c>
      <c r="W13" s="3">
        <v>-1.1007130265829346</v>
      </c>
      <c r="X13" s="3">
        <v>0.99554150944596342</v>
      </c>
      <c r="Y13" s="3">
        <v>2.7889325256643949E-2</v>
      </c>
      <c r="Z13" s="3">
        <v>1.8344855877882038</v>
      </c>
      <c r="AB13" s="25">
        <v>7</v>
      </c>
      <c r="AC13" s="3">
        <v>-0.1322699636220932</v>
      </c>
      <c r="AD13" s="3">
        <v>0.17120435833930969</v>
      </c>
      <c r="AE13" s="3">
        <v>-2.988610602915287E-2</v>
      </c>
      <c r="AF13" s="3">
        <v>6.1387874186038971E-2</v>
      </c>
      <c r="AG13" s="3">
        <v>4.068339616060257E-2</v>
      </c>
      <c r="AH13" s="3">
        <v>-0.17434783279895782</v>
      </c>
      <c r="AI13" s="3">
        <v>-4.2566783726215363E-2</v>
      </c>
      <c r="AJ13" s="3">
        <v>-0.25308710336685181</v>
      </c>
      <c r="AK13" s="3">
        <v>0.16135075688362122</v>
      </c>
      <c r="AL13" s="3">
        <v>-8.7020203471183777E-2</v>
      </c>
      <c r="AM13" s="3">
        <v>0.24122720956802368</v>
      </c>
      <c r="AN13" s="3">
        <v>-6.9226622581481934E-2</v>
      </c>
      <c r="AO13" s="3">
        <v>-7.7645204961299896E-2</v>
      </c>
      <c r="AP13" s="3">
        <v>2.3891305550932884E-2</v>
      </c>
      <c r="AQ13" s="3">
        <v>7.2978407144546509E-2</v>
      </c>
      <c r="AR13" s="3">
        <v>0.15314994752407074</v>
      </c>
      <c r="AS13" s="3">
        <v>-4.5155446976423264E-2</v>
      </c>
      <c r="AV13" s="25">
        <v>7</v>
      </c>
      <c r="AW13" s="3">
        <v>1.1178809404373169</v>
      </c>
      <c r="AX13" s="3">
        <v>-5.1797356456518173E-2</v>
      </c>
      <c r="AZ13" s="25">
        <v>7</v>
      </c>
      <c r="BA13" s="3">
        <v>-8.9899443089962006E-2</v>
      </c>
      <c r="BB13" s="3">
        <v>6.4178310334682465E-2</v>
      </c>
      <c r="BC13" s="3">
        <v>-4.2529430240392685E-2</v>
      </c>
      <c r="BD13" s="3">
        <v>-5.6683152914047241E-2</v>
      </c>
      <c r="BE13" s="3">
        <v>-3.0602149665355682E-2</v>
      </c>
      <c r="BF13" s="3">
        <v>9.3157067894935608E-2</v>
      </c>
      <c r="BG13" s="3">
        <v>0.20646028220653534</v>
      </c>
      <c r="BH13" s="3">
        <v>0.14866922795772552</v>
      </c>
      <c r="BI13" s="3">
        <v>7.2304017841815948E-2</v>
      </c>
      <c r="BJ13" s="3">
        <v>6.5923303365707397E-2</v>
      </c>
      <c r="BK13" s="3">
        <v>5.2484121173620224E-2</v>
      </c>
      <c r="BL13" s="3">
        <v>-0.13712751865386963</v>
      </c>
      <c r="BM13" s="3">
        <v>3.4487642347812653E-2</v>
      </c>
      <c r="BN13" s="3">
        <v>0.24152404069900513</v>
      </c>
      <c r="BO13" s="3">
        <v>-0.11151431500911713</v>
      </c>
      <c r="BP13" s="3">
        <v>0.20419585704803467</v>
      </c>
      <c r="BQ13" s="3">
        <v>-0.27014246582984924</v>
      </c>
      <c r="BS13" s="25">
        <v>7</v>
      </c>
      <c r="BT13" s="3">
        <v>0.16471284627914429</v>
      </c>
      <c r="BU13" s="3">
        <v>-0.33906558156013489</v>
      </c>
      <c r="BV13" s="3">
        <v>-8.181801438331604E-2</v>
      </c>
      <c r="BW13" s="3">
        <v>-2.2331196814775467E-2</v>
      </c>
      <c r="BX13" s="3">
        <v>2.0841458812355995E-2</v>
      </c>
      <c r="BY13" s="3">
        <v>0.20503255724906921</v>
      </c>
      <c r="BZ13" s="3">
        <v>-8.315170556306839E-2</v>
      </c>
      <c r="CA13" s="3">
        <v>0.11936573684215546</v>
      </c>
      <c r="CB13" s="3">
        <v>0.12464141100645065</v>
      </c>
      <c r="CC13" s="3">
        <v>0.10536742955446243</v>
      </c>
      <c r="CD13" s="3">
        <v>8.037974126636982E-3</v>
      </c>
      <c r="CE13" s="3">
        <v>-6.9435097277164459E-2</v>
      </c>
      <c r="CF13" s="3">
        <v>-5.6785903871059418E-2</v>
      </c>
      <c r="CG13" s="3">
        <v>-0.34772998094558716</v>
      </c>
      <c r="CH13" s="3">
        <v>2.4019028060138226E-3</v>
      </c>
      <c r="CI13" s="3">
        <v>-8.8345617055892944E-2</v>
      </c>
      <c r="CJ13" s="3">
        <v>1.6020476818084717E-2</v>
      </c>
      <c r="CK13" s="3">
        <v>3.679564967751503E-2</v>
      </c>
      <c r="CL13" s="3">
        <v>-0.19358038902282715</v>
      </c>
      <c r="CM13" s="3">
        <v>-0.20557393133640289</v>
      </c>
      <c r="CN13" s="3">
        <v>5.5328439921140671E-2</v>
      </c>
      <c r="CO13" s="3">
        <v>9.2773869633674622E-2</v>
      </c>
      <c r="CP13" s="3">
        <v>-8.5353367030620575E-2</v>
      </c>
      <c r="CQ13" s="3">
        <v>7.6116129755973816E-2</v>
      </c>
      <c r="CR13" s="3">
        <v>-1.2280750088393688E-2</v>
      </c>
      <c r="CS13" s="3">
        <v>-6.4719945192337036E-2</v>
      </c>
      <c r="CT13" s="3">
        <v>0.2422197014093399</v>
      </c>
      <c r="CU13" s="3">
        <v>-0.21029609441757202</v>
      </c>
      <c r="CV13" s="3">
        <v>3.3299773931503296E-2</v>
      </c>
      <c r="CW13" s="3">
        <v>9.7138263285160065E-2</v>
      </c>
      <c r="CX13" s="3">
        <v>6.3199177384376526E-2</v>
      </c>
      <c r="CY13" s="3">
        <v>9.8509699106216431E-2</v>
      </c>
      <c r="CZ13" s="3">
        <v>7.7364303171634674E-2</v>
      </c>
      <c r="DA13" s="3">
        <v>0.18145525455474854</v>
      </c>
      <c r="DB13" s="3">
        <v>-0.18049374222755432</v>
      </c>
      <c r="DC13" s="3">
        <v>0.10415773838758469</v>
      </c>
      <c r="DD13" s="3">
        <v>0.10408966243267059</v>
      </c>
      <c r="DE13" s="3">
        <v>-9.591975063085556E-2</v>
      </c>
      <c r="DF13" s="3">
        <v>4.0185391902923584E-2</v>
      </c>
      <c r="DG13" s="3">
        <v>7.44609534740448E-2</v>
      </c>
      <c r="DH13" s="3">
        <v>0.12703752517700195</v>
      </c>
      <c r="DI13" s="3">
        <v>0.24460892379283905</v>
      </c>
      <c r="DJ13" s="3">
        <v>-0.13258042931556702</v>
      </c>
      <c r="DK13" s="3">
        <v>-0.3481421172618866</v>
      </c>
      <c r="DL13" s="3">
        <v>0.17262059450149536</v>
      </c>
      <c r="DM13" s="3">
        <v>-0.20027337968349457</v>
      </c>
      <c r="DN13" s="3">
        <v>-2.3133475333452225E-2</v>
      </c>
      <c r="DO13" s="3">
        <v>-7.7101081609725952E-2</v>
      </c>
      <c r="DP13" s="3">
        <v>5.3815446794033051E-2</v>
      </c>
      <c r="DQ13" s="3">
        <v>3.0127009376883507E-2</v>
      </c>
      <c r="DR13" s="3">
        <v>-0.20253805816173553</v>
      </c>
      <c r="DS13" s="3">
        <v>-5.4193884134292603E-2</v>
      </c>
      <c r="DT13" s="3">
        <v>-0.10966362804174423</v>
      </c>
      <c r="DU13" s="3">
        <v>-0.15967966616153717</v>
      </c>
      <c r="DV13" s="3">
        <v>6.6320076584815979E-2</v>
      </c>
      <c r="DW13" s="3">
        <v>0.15112516283988953</v>
      </c>
      <c r="DX13" s="3">
        <v>9.6844539046287537E-2</v>
      </c>
      <c r="DY13" s="3">
        <v>2.7745440602302551E-3</v>
      </c>
      <c r="DZ13" s="3">
        <v>-5.0613854080438614E-2</v>
      </c>
      <c r="EA13" s="3">
        <v>8.2926586270332336E-2</v>
      </c>
      <c r="EB13" s="3">
        <v>-0.19792535901069641</v>
      </c>
      <c r="EC13" s="3">
        <v>-5.4383906535804272E-3</v>
      </c>
      <c r="ED13" s="3">
        <v>0.10853590071201324</v>
      </c>
      <c r="EE13" s="3">
        <v>3.7717856466770172E-2</v>
      </c>
      <c r="EF13" s="3">
        <v>7.2460412979125977E-2</v>
      </c>
    </row>
    <row r="14" spans="2:136">
      <c r="B14" s="25">
        <v>8</v>
      </c>
      <c r="C14" s="3">
        <v>2.4775572121143341E-2</v>
      </c>
      <c r="D14" s="3">
        <v>-8.7586343288421631E-2</v>
      </c>
      <c r="E14" s="3">
        <v>-0.15322870016098022</v>
      </c>
      <c r="F14" s="3">
        <v>-1.8898999318480492E-2</v>
      </c>
      <c r="G14" s="3">
        <v>4.7861192375421524E-2</v>
      </c>
      <c r="H14" s="3">
        <v>0.13125312328338623</v>
      </c>
      <c r="I14" s="3">
        <v>0.10203707963228226</v>
      </c>
      <c r="J14" s="3">
        <v>0.37193077802658081</v>
      </c>
      <c r="K14" s="3">
        <v>3.1169302761554718E-2</v>
      </c>
      <c r="L14" s="3">
        <v>-0.42834946513175964</v>
      </c>
      <c r="M14" s="3">
        <v>9.1257788240909576E-2</v>
      </c>
      <c r="N14" s="3">
        <v>-0.31212830543518066</v>
      </c>
      <c r="O14" s="3">
        <v>-6.7399375140666962E-2</v>
      </c>
      <c r="P14" s="3">
        <v>-0.29565191268920898</v>
      </c>
      <c r="Q14" s="3">
        <v>8.4447033703327179E-2</v>
      </c>
      <c r="R14" s="3">
        <v>0.47814038395881653</v>
      </c>
      <c r="S14" s="3">
        <v>-5.8844465762376785E-2</v>
      </c>
      <c r="T14" s="3"/>
      <c r="U14" s="3"/>
      <c r="V14" s="1">
        <v>8</v>
      </c>
      <c r="W14" s="3">
        <v>-0.30857488303131897</v>
      </c>
      <c r="X14" s="3">
        <v>-1.2434145862029879</v>
      </c>
      <c r="Y14" s="3">
        <v>0.34743485600577428</v>
      </c>
      <c r="Z14" s="3">
        <v>-0.94429861712089935</v>
      </c>
      <c r="AB14" s="25">
        <v>8</v>
      </c>
      <c r="AC14" s="3">
        <v>0.12328529357910156</v>
      </c>
      <c r="AD14" s="3">
        <v>-4.5888591557741165E-2</v>
      </c>
      <c r="AE14" s="3">
        <v>0.33988183736801147</v>
      </c>
      <c r="AF14" s="3">
        <v>-8.4069497883319855E-2</v>
      </c>
      <c r="AG14" s="3">
        <v>0.10341549664735794</v>
      </c>
      <c r="AH14" s="3">
        <v>-0.16880215704441071</v>
      </c>
      <c r="AI14" s="3">
        <v>-0.14749930799007416</v>
      </c>
      <c r="AJ14" s="3">
        <v>7.5098365545272827E-2</v>
      </c>
      <c r="AK14" s="3">
        <v>-0.25396427512168884</v>
      </c>
      <c r="AL14" s="3">
        <v>0.33163866400718689</v>
      </c>
      <c r="AM14" s="3">
        <v>-0.24330441653728485</v>
      </c>
      <c r="AN14" s="3">
        <v>-0.16834035515785217</v>
      </c>
      <c r="AO14" s="3">
        <v>0.19639168679714203</v>
      </c>
      <c r="AP14" s="3">
        <v>-0.31416532397270203</v>
      </c>
      <c r="AQ14" s="3">
        <v>7.7467978000640869E-2</v>
      </c>
      <c r="AR14" s="3">
        <v>9.4545550644397736E-2</v>
      </c>
      <c r="AS14" s="3">
        <v>-8.8746741414070129E-2</v>
      </c>
      <c r="AV14" s="25">
        <v>8</v>
      </c>
      <c r="AW14" s="3">
        <v>0.85792571306228638</v>
      </c>
      <c r="AX14" s="3">
        <v>-0.14955177903175354</v>
      </c>
      <c r="AZ14" s="25">
        <v>8</v>
      </c>
      <c r="BA14" s="3">
        <v>7.1454793214797974E-2</v>
      </c>
      <c r="BB14" s="3">
        <v>-0.16761527955532074</v>
      </c>
      <c r="BC14" s="3">
        <v>8.8090203702449799E-2</v>
      </c>
      <c r="BD14" s="3">
        <v>7.4715197086334229E-2</v>
      </c>
      <c r="BE14" s="3">
        <v>-0.12789610028266907</v>
      </c>
      <c r="BF14" s="3">
        <v>-5.2186012268066406E-2</v>
      </c>
      <c r="BG14" s="3">
        <v>4.6055123209953308E-2</v>
      </c>
      <c r="BH14" s="3">
        <v>0.23976503312587738</v>
      </c>
      <c r="BI14" s="3">
        <v>-0.10595251619815826</v>
      </c>
      <c r="BJ14" s="3">
        <v>-0.19962896406650543</v>
      </c>
      <c r="BK14" s="3">
        <v>0.10850214213132858</v>
      </c>
      <c r="BL14" s="3">
        <v>-0.54102343320846558</v>
      </c>
      <c r="BM14" s="3">
        <v>0.36664530634880066</v>
      </c>
      <c r="BN14" s="3">
        <v>0.21617460250854492</v>
      </c>
      <c r="BO14" s="3">
        <v>8.2787394523620605E-2</v>
      </c>
      <c r="BP14" s="3">
        <v>-6.7953959107398987E-2</v>
      </c>
      <c r="BQ14" s="3">
        <v>-0.15821504592895508</v>
      </c>
      <c r="BS14" s="25">
        <v>8</v>
      </c>
      <c r="BT14" s="3">
        <v>1.9761858507990837E-2</v>
      </c>
      <c r="BU14" s="3">
        <v>-0.37513202428817749</v>
      </c>
      <c r="BV14" s="3">
        <v>-0.17506119608879089</v>
      </c>
      <c r="BW14" s="3">
        <v>-9.4077542424201965E-2</v>
      </c>
      <c r="BX14" s="3">
        <v>0.20939978957176208</v>
      </c>
      <c r="BY14" s="3">
        <v>-9.6600033342838287E-2</v>
      </c>
      <c r="BZ14" s="3">
        <v>-0.15454317629337311</v>
      </c>
      <c r="CA14" s="3">
        <v>4.8550944775342941E-2</v>
      </c>
      <c r="CB14" s="3">
        <v>-0.13799838721752167</v>
      </c>
      <c r="CC14" s="3">
        <v>-6.9700084626674652E-2</v>
      </c>
      <c r="CD14" s="3">
        <v>-1.6872476786375046E-2</v>
      </c>
      <c r="CE14" s="3">
        <v>0.13242824375629425</v>
      </c>
      <c r="CF14" s="3">
        <v>-4.2248290032148361E-2</v>
      </c>
      <c r="CG14" s="3">
        <v>-0.34603717923164368</v>
      </c>
      <c r="CH14" s="3">
        <v>1.3032393530011177E-2</v>
      </c>
      <c r="CI14" s="3">
        <v>-4.4269736856222153E-2</v>
      </c>
      <c r="CJ14" s="3">
        <v>-0.11554824560880661</v>
      </c>
      <c r="CK14" s="3">
        <v>6.5286383032798767E-2</v>
      </c>
      <c r="CL14" s="3">
        <v>0.10021436959505081</v>
      </c>
      <c r="CM14" s="3">
        <v>-0.51489508152008057</v>
      </c>
      <c r="CN14" s="3">
        <v>-0.43220025300979614</v>
      </c>
      <c r="CO14" s="3">
        <v>-5.6191284209489822E-2</v>
      </c>
      <c r="CP14" s="3">
        <v>-7.7092945575714111E-2</v>
      </c>
      <c r="CQ14" s="3">
        <v>-0.15477441251277924</v>
      </c>
      <c r="CR14" s="3">
        <v>-3.3567149192094803E-2</v>
      </c>
      <c r="CS14" s="3">
        <v>-8.2014210522174835E-2</v>
      </c>
      <c r="CT14" s="3">
        <v>2.8451722115278244E-2</v>
      </c>
      <c r="CU14" s="3">
        <v>-0.24687464535236359</v>
      </c>
      <c r="CV14" s="3">
        <v>7.9608738422393799E-2</v>
      </c>
      <c r="CW14" s="3">
        <v>9.4818674027919769E-2</v>
      </c>
      <c r="CX14" s="3">
        <v>-0.1043238490819931</v>
      </c>
      <c r="CY14" s="3">
        <v>-2.2937702015042305E-2</v>
      </c>
      <c r="CZ14" s="3">
        <v>6.5653435885906219E-2</v>
      </c>
      <c r="DA14" s="3">
        <v>-0.11598233133554459</v>
      </c>
      <c r="DB14" s="3">
        <v>-0.17216412723064423</v>
      </c>
      <c r="DC14" s="3">
        <v>4.9209270626306534E-2</v>
      </c>
      <c r="DD14" s="3">
        <v>-3.2745874486863613E-3</v>
      </c>
      <c r="DE14" s="3">
        <v>3.0638836324214935E-3</v>
      </c>
      <c r="DF14" s="3">
        <v>-0.16252923011779785</v>
      </c>
      <c r="DG14" s="3">
        <v>0.12575207650661469</v>
      </c>
      <c r="DH14" s="3">
        <v>-5.7428214699029922E-2</v>
      </c>
      <c r="DI14" s="3">
        <v>0.36062422394752502</v>
      </c>
      <c r="DJ14" s="3">
        <v>7.7911578118801117E-2</v>
      </c>
      <c r="DK14" s="3">
        <v>-0.61050552129745483</v>
      </c>
      <c r="DL14" s="3">
        <v>-9.2095904052257538E-2</v>
      </c>
      <c r="DM14" s="3">
        <v>0.23945850133895874</v>
      </c>
      <c r="DN14" s="3">
        <v>0.12171480804681778</v>
      </c>
      <c r="DO14" s="3">
        <v>4.3062504380941391E-2</v>
      </c>
      <c r="DP14" s="3">
        <v>-0.1689552515745163</v>
      </c>
      <c r="DQ14" s="3">
        <v>-2.423386462032795E-2</v>
      </c>
      <c r="DR14" s="3">
        <v>-0.30057954788208008</v>
      </c>
      <c r="DS14" s="3">
        <v>0.1737246960401535</v>
      </c>
      <c r="DT14" s="3">
        <v>0.14104083180427551</v>
      </c>
      <c r="DU14" s="3">
        <v>-0.33858707547187805</v>
      </c>
      <c r="DV14" s="3">
        <v>6.5991826355457306E-2</v>
      </c>
      <c r="DW14" s="3">
        <v>-6.9944821298122406E-2</v>
      </c>
      <c r="DX14" s="3">
        <v>4.0020523592829704E-3</v>
      </c>
      <c r="DY14" s="3">
        <v>0.22475786507129669</v>
      </c>
      <c r="DZ14" s="3">
        <v>-0.15067453682422638</v>
      </c>
      <c r="EA14" s="3">
        <v>5.1857095211744308E-2</v>
      </c>
      <c r="EB14" s="3">
        <v>-0.49554949998855591</v>
      </c>
      <c r="EC14" s="3">
        <v>0.23065544664859772</v>
      </c>
      <c r="ED14" s="3">
        <v>-3.6265954375267029E-2</v>
      </c>
      <c r="EE14" s="3">
        <v>0.27354645729064941</v>
      </c>
      <c r="EF14" s="3">
        <v>5.9778980910778046E-2</v>
      </c>
    </row>
    <row r="15" spans="2:136">
      <c r="B15" s="25">
        <v>9</v>
      </c>
      <c r="C15" s="3">
        <v>-7.6934739947319031E-2</v>
      </c>
      <c r="D15" s="3">
        <v>-5.2736598998308182E-2</v>
      </c>
      <c r="E15" s="3">
        <v>5.8876153081655502E-2</v>
      </c>
      <c r="F15" s="3">
        <v>0.11439547687768936</v>
      </c>
      <c r="G15" s="3">
        <v>2.1549941971898079E-2</v>
      </c>
      <c r="H15" s="3">
        <v>-0.14564426243305206</v>
      </c>
      <c r="I15" s="3">
        <v>-0.29990443587303162</v>
      </c>
      <c r="J15" s="3">
        <v>-0.33680185675621033</v>
      </c>
      <c r="K15" s="3">
        <v>-4.3216127902269363E-2</v>
      </c>
      <c r="L15" s="3">
        <v>0.11176753044128418</v>
      </c>
      <c r="M15" s="3">
        <v>0.11645987629890442</v>
      </c>
      <c r="N15" s="3">
        <v>-0.25172337889671326</v>
      </c>
      <c r="O15" s="3">
        <v>0.11087134480476379</v>
      </c>
      <c r="P15" s="3">
        <v>-0.1218838095664978</v>
      </c>
      <c r="Q15" s="3">
        <v>-3.5331029444932938E-2</v>
      </c>
      <c r="R15" s="3">
        <v>-0.10725519061088562</v>
      </c>
      <c r="S15" s="3">
        <v>-9.3343503773212447E-2</v>
      </c>
      <c r="T15" s="3"/>
      <c r="U15" s="3"/>
      <c r="V15" s="1">
        <v>9</v>
      </c>
      <c r="W15" s="3">
        <v>5.2919551902849013E-2</v>
      </c>
      <c r="X15" s="3">
        <v>0.48051909173994389</v>
      </c>
      <c r="Y15" s="3">
        <v>-0.56369735858337822</v>
      </c>
      <c r="Z15" s="3">
        <v>-0.26099756408181651</v>
      </c>
      <c r="AB15" s="25">
        <v>9</v>
      </c>
      <c r="AC15" s="3">
        <v>3.5427108407020569E-2</v>
      </c>
      <c r="AD15" s="3">
        <v>-4.4973883777856827E-2</v>
      </c>
      <c r="AE15" s="3">
        <v>-0.10467282682657242</v>
      </c>
      <c r="AF15" s="3">
        <v>8.3822548389434814E-2</v>
      </c>
      <c r="AG15" s="3">
        <v>-0.16924130916595459</v>
      </c>
      <c r="AH15" s="3">
        <v>-0.23154184222221375</v>
      </c>
      <c r="AI15" s="3">
        <v>6.6039323806762695E-2</v>
      </c>
      <c r="AJ15" s="3">
        <v>-0.1672818660736084</v>
      </c>
      <c r="AK15" s="3">
        <v>-0.22667387127876282</v>
      </c>
      <c r="AL15" s="3">
        <v>0.12122028321027756</v>
      </c>
      <c r="AM15" s="3">
        <v>-0.10443360358476639</v>
      </c>
      <c r="AN15" s="3">
        <v>-7.4783466756343842E-2</v>
      </c>
      <c r="AO15" s="3">
        <v>6.3260607421398163E-2</v>
      </c>
      <c r="AP15" s="3">
        <v>1.1226792819797993E-2</v>
      </c>
      <c r="AQ15" s="3">
        <v>-0.30458906292915344</v>
      </c>
      <c r="AR15" s="3">
        <v>3.5558652132749557E-2</v>
      </c>
      <c r="AS15" s="3">
        <v>4.4213011860847473E-2</v>
      </c>
      <c r="AV15" s="25">
        <v>9</v>
      </c>
      <c r="AW15" s="3">
        <v>1.0377262830734253</v>
      </c>
      <c r="AX15" s="3">
        <v>-4.1828160174190998E-3</v>
      </c>
      <c r="AZ15" s="25">
        <v>9</v>
      </c>
      <c r="BA15" s="3">
        <v>-0.16086342930793762</v>
      </c>
      <c r="BB15" s="3">
        <v>0.25709536671638489</v>
      </c>
      <c r="BC15" s="3">
        <v>-4.7114085406064987E-2</v>
      </c>
      <c r="BD15" s="3">
        <v>-2.1047530695796013E-2</v>
      </c>
      <c r="BE15" s="3">
        <v>0.17202885448932648</v>
      </c>
      <c r="BF15" s="3">
        <v>-7.3139970190823078E-3</v>
      </c>
      <c r="BG15" s="3">
        <v>0.18770909309387207</v>
      </c>
      <c r="BH15" s="3">
        <v>-0.10428108274936676</v>
      </c>
      <c r="BI15" s="3">
        <v>0.20922134816646576</v>
      </c>
      <c r="BJ15" s="3">
        <v>0.24530072510242462</v>
      </c>
      <c r="BK15" s="3">
        <v>0.2314537912607193</v>
      </c>
      <c r="BL15" s="3">
        <v>2.1770656108856201E-2</v>
      </c>
      <c r="BM15" s="3">
        <v>0.29580286145210266</v>
      </c>
      <c r="BN15" s="3">
        <v>4.1852507740259171E-2</v>
      </c>
      <c r="BO15" s="3">
        <v>-0.18899843096733093</v>
      </c>
      <c r="BP15" s="3">
        <v>-0.2409394234418869</v>
      </c>
      <c r="BQ15" s="3">
        <v>-0.34220457077026367</v>
      </c>
      <c r="BS15" s="25">
        <v>9</v>
      </c>
      <c r="BT15" s="3">
        <v>-2.8881656005978584E-2</v>
      </c>
      <c r="BU15" s="3">
        <v>-4.018067941069603E-2</v>
      </c>
      <c r="BV15" s="3">
        <v>2.0080564543604851E-2</v>
      </c>
      <c r="BW15" s="3">
        <v>0.18761283159255981</v>
      </c>
      <c r="BX15" s="3">
        <v>8.3316892385482788E-2</v>
      </c>
      <c r="BY15" s="3">
        <v>-3.0633334070444107E-2</v>
      </c>
      <c r="BZ15" s="3">
        <v>4.471655935049057E-2</v>
      </c>
      <c r="CA15" s="3">
        <v>2.6840602979063988E-2</v>
      </c>
      <c r="CB15" s="3">
        <v>2.2567436099052429E-2</v>
      </c>
      <c r="CC15" s="3">
        <v>-8.4855824708938599E-2</v>
      </c>
      <c r="CD15" s="3">
        <v>0.10914044082164764</v>
      </c>
      <c r="CE15" s="3">
        <v>0.12258317321538925</v>
      </c>
      <c r="CF15" s="3">
        <v>0.20353640615940094</v>
      </c>
      <c r="CG15" s="3">
        <v>2.0902242511510849E-2</v>
      </c>
      <c r="CH15" s="3">
        <v>-9.7895011305809021E-2</v>
      </c>
      <c r="CI15" s="3">
        <v>-6.3044340349733829E-3</v>
      </c>
      <c r="CJ15" s="3">
        <v>-0.29189759492874146</v>
      </c>
      <c r="CK15" s="3">
        <v>-6.9106578826904297E-2</v>
      </c>
      <c r="CL15" s="3">
        <v>0.10008158534765244</v>
      </c>
      <c r="CM15" s="3">
        <v>1.6320133581757545E-3</v>
      </c>
      <c r="CN15" s="3">
        <v>-5.7690635323524475E-2</v>
      </c>
      <c r="CO15" s="3">
        <v>-1.6208111774176359E-3</v>
      </c>
      <c r="CP15" s="3">
        <v>4.9317479133605957E-3</v>
      </c>
      <c r="CQ15" s="3">
        <v>0.33474704623222351</v>
      </c>
      <c r="CR15" s="3">
        <v>4.4716127216815948E-2</v>
      </c>
      <c r="CS15" s="3">
        <v>9.8451748490333557E-2</v>
      </c>
      <c r="CT15" s="3">
        <v>-4.7211021184921265E-2</v>
      </c>
      <c r="CU15" s="3">
        <v>0.10069793462753296</v>
      </c>
      <c r="CV15" s="3">
        <v>7.673180103302002E-2</v>
      </c>
      <c r="CW15" s="3">
        <v>-1.7142472788691521E-2</v>
      </c>
      <c r="CX15" s="3">
        <v>0.15569256246089935</v>
      </c>
      <c r="CY15" s="3">
        <v>1.4610771089792252E-2</v>
      </c>
      <c r="CZ15" s="3">
        <v>0.24340012669563293</v>
      </c>
      <c r="DA15" s="3">
        <v>-0.25526797771453857</v>
      </c>
      <c r="DB15" s="3">
        <v>-0.1584865003824234</v>
      </c>
      <c r="DC15" s="3">
        <v>-1.1510643176734447E-2</v>
      </c>
      <c r="DD15" s="3">
        <v>0.261680006980896</v>
      </c>
      <c r="DE15" s="3">
        <v>-3.4075386822223663E-2</v>
      </c>
      <c r="DF15" s="3">
        <v>6.3886433839797974E-2</v>
      </c>
      <c r="DG15" s="3">
        <v>-4.9773268401622772E-2</v>
      </c>
      <c r="DH15" s="3">
        <v>-9.9992290139198303E-2</v>
      </c>
      <c r="DI15" s="3">
        <v>-4.0449347347021103E-2</v>
      </c>
      <c r="DJ15" s="3">
        <v>-7.1956023573875427E-2</v>
      </c>
      <c r="DK15" s="3">
        <v>0.11062543839216232</v>
      </c>
      <c r="DL15" s="3">
        <v>0.24313397705554962</v>
      </c>
      <c r="DM15" s="3">
        <v>3.7809047847986221E-2</v>
      </c>
      <c r="DN15" s="3">
        <v>-0.16160379350185394</v>
      </c>
      <c r="DO15" s="3">
        <v>-4.236191138625145E-2</v>
      </c>
      <c r="DP15" s="3">
        <v>-0.1646132618188858</v>
      </c>
      <c r="DQ15" s="3">
        <v>-0.14269816875457764</v>
      </c>
      <c r="DR15" s="3">
        <v>-7.7563665807247162E-2</v>
      </c>
      <c r="DS15" s="3">
        <v>0.1421339362859726</v>
      </c>
      <c r="DT15" s="3">
        <v>-0.12201378494501114</v>
      </c>
      <c r="DU15" s="3">
        <v>-5.9894351288676262E-3</v>
      </c>
      <c r="DV15" s="3">
        <v>-0.2984749972820282</v>
      </c>
      <c r="DW15" s="3">
        <v>0.11645305901765823</v>
      </c>
      <c r="DX15" s="3">
        <v>-4.994993656873703E-2</v>
      </c>
      <c r="DY15" s="3">
        <v>-0.24313928186893463</v>
      </c>
      <c r="DZ15" s="3">
        <v>3.1257897615432739E-2</v>
      </c>
      <c r="EA15" s="3">
        <v>6.1798308044672012E-2</v>
      </c>
      <c r="EB15" s="3">
        <v>-4.3481297791004181E-2</v>
      </c>
      <c r="EC15" s="3">
        <v>7.7385656535625458E-2</v>
      </c>
      <c r="ED15" s="3">
        <v>-3.5826060920953751E-2</v>
      </c>
      <c r="EE15" s="3">
        <v>3.1615745276212692E-2</v>
      </c>
      <c r="EF15" s="3">
        <v>-4.6255752444267273E-2</v>
      </c>
    </row>
    <row r="16" spans="2:136">
      <c r="B16" s="25">
        <v>10</v>
      </c>
      <c r="C16" s="3">
        <v>-0.32976335287094116</v>
      </c>
      <c r="D16" s="3">
        <v>0.28172555565834045</v>
      </c>
      <c r="E16" s="3">
        <v>-8.9517466723918915E-2</v>
      </c>
      <c r="F16" s="3">
        <v>0.28571251034736633</v>
      </c>
      <c r="G16" s="3">
        <v>-0.28403958678245544</v>
      </c>
      <c r="H16" s="3">
        <v>-0.14426024258136749</v>
      </c>
      <c r="I16" s="3">
        <v>-1.4451666735112667E-2</v>
      </c>
      <c r="J16" s="3">
        <v>0.44768020510673523</v>
      </c>
      <c r="K16" s="3">
        <v>1.3329085893929005E-2</v>
      </c>
      <c r="L16" s="3">
        <v>8.0460160970687866E-2</v>
      </c>
      <c r="M16" s="3">
        <v>-9.6597984433174133E-2</v>
      </c>
      <c r="N16" s="3">
        <v>4.5727293938398361E-2</v>
      </c>
      <c r="O16" s="3">
        <v>-0.22817865014076233</v>
      </c>
      <c r="P16" s="3">
        <v>0.26805379986763</v>
      </c>
      <c r="Q16" s="3">
        <v>1.7096541821956635E-2</v>
      </c>
      <c r="R16" s="3">
        <v>-0.3016892671585083</v>
      </c>
      <c r="S16" s="3">
        <v>-0.16496306657791138</v>
      </c>
      <c r="T16" s="3"/>
      <c r="U16" s="3"/>
      <c r="V16" s="1">
        <v>10</v>
      </c>
      <c r="W16" s="3">
        <v>0.27561297560228848</v>
      </c>
      <c r="X16" s="3">
        <v>0.16427711656533162</v>
      </c>
      <c r="Y16" s="3">
        <v>-0.33466901092335144</v>
      </c>
      <c r="Z16" s="3">
        <v>-0.52093164291466409</v>
      </c>
      <c r="AB16" s="25">
        <v>10</v>
      </c>
      <c r="AC16" s="3">
        <v>-9.8248355090618134E-2</v>
      </c>
      <c r="AD16" s="3">
        <v>-1.8969835713505745E-2</v>
      </c>
      <c r="AE16" s="3">
        <v>2.7711734175682068E-2</v>
      </c>
      <c r="AF16" s="3">
        <v>0.17722585797309875</v>
      </c>
      <c r="AG16" s="3">
        <v>0.11882034689188004</v>
      </c>
      <c r="AH16" s="3">
        <v>-1.7451833933591843E-2</v>
      </c>
      <c r="AI16" s="3">
        <v>-2.6292797178030014E-2</v>
      </c>
      <c r="AJ16" s="3">
        <v>-2.3750575259327888E-2</v>
      </c>
      <c r="AK16" s="3">
        <v>-0.13134406507015228</v>
      </c>
      <c r="AL16" s="3">
        <v>-0.16059151291847229</v>
      </c>
      <c r="AM16" s="3">
        <v>-1.6475405544042587E-2</v>
      </c>
      <c r="AN16" s="3">
        <v>-3.1003214418888092E-2</v>
      </c>
      <c r="AO16" s="3">
        <v>-0.1050412505865097</v>
      </c>
      <c r="AP16" s="3">
        <v>0.19426526129245758</v>
      </c>
      <c r="AQ16" s="3">
        <v>3.2009291462600231E-3</v>
      </c>
      <c r="AR16" s="3">
        <v>7.0341236889362335E-2</v>
      </c>
      <c r="AS16" s="3">
        <v>-1.8326904624700543E-2</v>
      </c>
      <c r="AV16" s="25">
        <v>10</v>
      </c>
      <c r="AW16" s="3">
        <v>1.1539965867996216</v>
      </c>
      <c r="AX16" s="3">
        <v>-1.778627373278141E-2</v>
      </c>
      <c r="AZ16" s="25">
        <v>10</v>
      </c>
      <c r="BA16" s="3">
        <v>-0.19573292136192322</v>
      </c>
      <c r="BB16" s="3">
        <v>0.17280320823192596</v>
      </c>
      <c r="BC16" s="3">
        <v>-0.14736264944076538</v>
      </c>
      <c r="BD16" s="3">
        <v>5.6540664285421371E-2</v>
      </c>
      <c r="BE16" s="3">
        <v>-8.624345064163208E-2</v>
      </c>
      <c r="BF16" s="3">
        <v>6.4372219145298004E-2</v>
      </c>
      <c r="BG16" s="3">
        <v>0.13452404737472534</v>
      </c>
      <c r="BH16" s="3">
        <v>0.16292260587215424</v>
      </c>
      <c r="BI16" s="3">
        <v>-5.6652631610631943E-2</v>
      </c>
      <c r="BJ16" s="3">
        <v>-7.0829086005687714E-2</v>
      </c>
      <c r="BK16" s="3">
        <v>-2.0719405263662338E-2</v>
      </c>
      <c r="BL16" s="3">
        <v>-9.5603771507740021E-2</v>
      </c>
      <c r="BM16" s="3">
        <v>-4.9485377967357635E-2</v>
      </c>
      <c r="BN16" s="3">
        <v>8.8258460164070129E-2</v>
      </c>
      <c r="BO16" s="3">
        <v>1.5270451083779335E-2</v>
      </c>
      <c r="BP16" s="3">
        <v>0.1066790372133255</v>
      </c>
      <c r="BQ16" s="3">
        <v>-0.3041071891784668</v>
      </c>
      <c r="BS16" s="25">
        <v>10</v>
      </c>
      <c r="BT16" s="3">
        <v>9.1385714709758759E-2</v>
      </c>
      <c r="BU16" s="3">
        <v>-8.8418476283550262E-2</v>
      </c>
      <c r="BV16" s="3">
        <v>0.16172966361045837</v>
      </c>
      <c r="BW16" s="3">
        <v>2.2354418411850929E-2</v>
      </c>
      <c r="BX16" s="3">
        <v>-5.5077269673347473E-2</v>
      </c>
      <c r="BY16" s="3">
        <v>-2.2421976551413536E-2</v>
      </c>
      <c r="BZ16" s="3">
        <v>-5.4697290062904358E-2</v>
      </c>
      <c r="CA16" s="3">
        <v>6.7884303629398346E-2</v>
      </c>
      <c r="CB16" s="3">
        <v>-0.2555273175239563</v>
      </c>
      <c r="CC16" s="3">
        <v>0.30444002151489258</v>
      </c>
      <c r="CD16" s="3">
        <v>5.4931424558162689E-2</v>
      </c>
      <c r="CE16" s="3">
        <v>4.7026898711919785E-2</v>
      </c>
      <c r="CF16" s="3">
        <v>-3.8528826087713242E-2</v>
      </c>
      <c r="CG16" s="3">
        <v>-0.32045057415962219</v>
      </c>
      <c r="CH16" s="3">
        <v>-5.6953255087137222E-2</v>
      </c>
      <c r="CI16" s="3">
        <v>0.18754465878009796</v>
      </c>
      <c r="CJ16" s="3">
        <v>-2.0759314298629761E-2</v>
      </c>
      <c r="CK16" s="3">
        <v>-3.9627034217119217E-2</v>
      </c>
      <c r="CL16" s="3">
        <v>0.19080020487308502</v>
      </c>
      <c r="CM16" s="3">
        <v>3.4972544759511948E-2</v>
      </c>
      <c r="CN16" s="3">
        <v>-5.4268479347229004E-2</v>
      </c>
      <c r="CO16" s="3">
        <v>8.6680792272090912E-2</v>
      </c>
      <c r="CP16" s="3">
        <v>0.11038502305746078</v>
      </c>
      <c r="CQ16" s="3">
        <v>-0.2110675573348999</v>
      </c>
      <c r="CR16" s="3">
        <v>0.14917121827602386</v>
      </c>
      <c r="CS16" s="3">
        <v>-6.2579512596130371E-2</v>
      </c>
      <c r="CT16" s="3">
        <v>-0.1141309067606926</v>
      </c>
      <c r="CU16" s="3">
        <v>4.945388063788414E-2</v>
      </c>
      <c r="CV16" s="3">
        <v>0.16981303691864014</v>
      </c>
      <c r="CW16" s="3">
        <v>3.5126324743032455E-2</v>
      </c>
      <c r="CX16" s="3">
        <v>-5.9855550527572632E-2</v>
      </c>
      <c r="CY16" s="3">
        <v>0.17737612128257751</v>
      </c>
      <c r="CZ16" s="3">
        <v>3.4725140780210495E-2</v>
      </c>
      <c r="DA16" s="3">
        <v>3.9775416254997253E-2</v>
      </c>
      <c r="DB16" s="3">
        <v>1.2213297188282013E-2</v>
      </c>
      <c r="DC16" s="3">
        <v>8.2306200638413429E-3</v>
      </c>
      <c r="DD16" s="3">
        <v>0.15900531411170959</v>
      </c>
      <c r="DE16" s="3">
        <v>6.1660934239625931E-2</v>
      </c>
      <c r="DF16" s="3">
        <v>-0.19502744078636169</v>
      </c>
      <c r="DG16" s="3">
        <v>5.3867362439632416E-2</v>
      </c>
      <c r="DH16" s="3">
        <v>0.18092475831508636</v>
      </c>
      <c r="DI16" s="3">
        <v>7.0772126317024231E-2</v>
      </c>
      <c r="DJ16" s="3">
        <v>4.9905642867088318E-2</v>
      </c>
      <c r="DK16" s="3">
        <v>-0.13561773300170898</v>
      </c>
      <c r="DL16" s="3">
        <v>0.19231249392032623</v>
      </c>
      <c r="DM16" s="3">
        <v>-4.5184019953012466E-2</v>
      </c>
      <c r="DN16" s="3">
        <v>2.4069396778941154E-2</v>
      </c>
      <c r="DO16" s="3">
        <v>-3.7167616188526154E-2</v>
      </c>
      <c r="DP16" s="3">
        <v>0.16757579147815704</v>
      </c>
      <c r="DQ16" s="3">
        <v>0.12141449749469757</v>
      </c>
      <c r="DR16" s="3">
        <v>2.8769340366125107E-2</v>
      </c>
      <c r="DS16" s="3">
        <v>-8.3013437688350677E-2</v>
      </c>
      <c r="DT16" s="3">
        <v>-7.2711028158664703E-2</v>
      </c>
      <c r="DU16" s="3">
        <v>-0.13484939932823181</v>
      </c>
      <c r="DV16" s="3">
        <v>0.16054289042949677</v>
      </c>
      <c r="DW16" s="3">
        <v>-0.17552988231182098</v>
      </c>
      <c r="DX16" s="3">
        <v>-1.5484951436519623E-2</v>
      </c>
      <c r="DY16" s="3">
        <v>-0.18369990587234497</v>
      </c>
      <c r="DZ16" s="3">
        <v>4.8875704407691956E-2</v>
      </c>
      <c r="EA16" s="3">
        <v>1.5581852756440639E-2</v>
      </c>
      <c r="EB16" s="3">
        <v>2.3776592686772346E-2</v>
      </c>
      <c r="EC16" s="3">
        <v>-6.6631615161895752E-2</v>
      </c>
      <c r="ED16" s="3">
        <v>3.211589902639389E-2</v>
      </c>
      <c r="EE16" s="3">
        <v>-5.7311870157718658E-2</v>
      </c>
      <c r="EF16" s="3">
        <v>5.0502639263868332E-2</v>
      </c>
    </row>
    <row r="17" spans="2:140">
      <c r="B17" s="25">
        <v>11</v>
      </c>
      <c r="C17" s="3">
        <v>-4.2405169457197189E-2</v>
      </c>
      <c r="D17" s="3">
        <v>-5.3329348564147949E-2</v>
      </c>
      <c r="E17" s="3">
        <v>0.15122807025909424</v>
      </c>
      <c r="F17" s="3">
        <v>0.2580590546131134</v>
      </c>
      <c r="G17" s="3">
        <v>-6.9229446351528168E-2</v>
      </c>
      <c r="H17" s="3">
        <v>0.2438262403011322</v>
      </c>
      <c r="I17" s="3">
        <v>-0.16742292046546936</v>
      </c>
      <c r="J17" s="3">
        <v>-0.28150367736816406</v>
      </c>
      <c r="K17" s="3">
        <v>-2.592632919549942E-2</v>
      </c>
      <c r="L17" s="3">
        <v>0.22042645514011383</v>
      </c>
      <c r="M17" s="3">
        <v>0.16035549342632294</v>
      </c>
      <c r="N17" s="3">
        <v>-8.0563709139823914E-2</v>
      </c>
      <c r="O17" s="3">
        <v>-9.3288477510213852E-3</v>
      </c>
      <c r="P17" s="3">
        <v>0.20145459473133087</v>
      </c>
      <c r="Q17" s="3">
        <v>0.27370700240135193</v>
      </c>
      <c r="R17" s="3">
        <v>4.5454163104295731E-2</v>
      </c>
      <c r="S17" s="3">
        <v>8.2402139902114868E-2</v>
      </c>
      <c r="T17" s="3"/>
      <c r="U17" s="3"/>
      <c r="V17" s="1">
        <v>11</v>
      </c>
      <c r="W17" s="3">
        <v>1.1597812618889471</v>
      </c>
      <c r="X17" s="3">
        <v>1.5305887804250073</v>
      </c>
      <c r="Y17" s="3">
        <v>0.10540737630069119</v>
      </c>
      <c r="Z17" s="3">
        <v>0.81570233622846233</v>
      </c>
      <c r="AB17" s="25">
        <v>11</v>
      </c>
      <c r="AC17" s="3">
        <v>-9.191470593214035E-2</v>
      </c>
      <c r="AD17" s="3">
        <v>-2.6011452078819275E-2</v>
      </c>
      <c r="AE17" s="3">
        <v>2.0691394805908203E-2</v>
      </c>
      <c r="AF17" s="3">
        <v>8.3371818065643311E-2</v>
      </c>
      <c r="AG17" s="3">
        <v>7.657778263092041E-2</v>
      </c>
      <c r="AH17" s="3">
        <v>0.13853703439235687</v>
      </c>
      <c r="AI17" s="3">
        <v>-5.8287393301725388E-2</v>
      </c>
      <c r="AJ17" s="3">
        <v>-2.6445399969816208E-2</v>
      </c>
      <c r="AK17" s="3">
        <v>2.3227117955684662E-2</v>
      </c>
      <c r="AL17" s="3">
        <v>-5.6381989270448685E-2</v>
      </c>
      <c r="AM17" s="3">
        <v>-0.12836216390132904</v>
      </c>
      <c r="AN17" s="3">
        <v>3.1958449631929398E-2</v>
      </c>
      <c r="AO17" s="3">
        <v>5.8428026735782623E-2</v>
      </c>
      <c r="AP17" s="3">
        <v>-8.9805789291858673E-2</v>
      </c>
      <c r="AQ17" s="3">
        <v>9.9616892635822296E-2</v>
      </c>
      <c r="AR17" s="3">
        <v>6.9157473742961884E-2</v>
      </c>
      <c r="AS17" s="3">
        <v>4.8569325357675552E-2</v>
      </c>
      <c r="AV17" s="25">
        <v>11</v>
      </c>
      <c r="AW17" s="3">
        <v>1.1498873233795166</v>
      </c>
      <c r="AX17" s="3">
        <v>-5.216609314084053E-2</v>
      </c>
      <c r="AZ17" s="25">
        <v>11</v>
      </c>
      <c r="BA17" s="3">
        <v>-0.1546294242143631</v>
      </c>
      <c r="BB17" s="3">
        <v>-0.11024411767721176</v>
      </c>
      <c r="BC17" s="3">
        <v>-0.16220355033874512</v>
      </c>
      <c r="BD17" s="3">
        <v>0.11282609403133392</v>
      </c>
      <c r="BE17" s="3">
        <v>4.0135957300662994E-2</v>
      </c>
      <c r="BF17" s="3">
        <v>0.12848749756813049</v>
      </c>
      <c r="BG17" s="3">
        <v>-9.6187762916088104E-2</v>
      </c>
      <c r="BH17" s="3">
        <v>0.17817077040672302</v>
      </c>
      <c r="BI17" s="3">
        <v>0.22361868619918823</v>
      </c>
      <c r="BJ17" s="3">
        <v>6.2935077585279942E-3</v>
      </c>
      <c r="BK17" s="3">
        <v>0.26181253790855408</v>
      </c>
      <c r="BL17" s="3">
        <v>0.14408369362354279</v>
      </c>
      <c r="BM17" s="3">
        <v>3.4537989646196365E-2</v>
      </c>
      <c r="BN17" s="3">
        <v>4.9089197069406509E-2</v>
      </c>
      <c r="BO17" s="3">
        <v>-9.277816116809845E-2</v>
      </c>
      <c r="BP17" s="3">
        <v>0.17671290040016174</v>
      </c>
      <c r="BQ17" s="3">
        <v>-0.33183038234710693</v>
      </c>
      <c r="BS17" s="25">
        <v>11</v>
      </c>
      <c r="BT17" s="3">
        <v>-2.6638366281986237E-2</v>
      </c>
      <c r="BU17" s="3">
        <v>-5.8477941900491714E-2</v>
      </c>
      <c r="BV17" s="3">
        <v>-4.0776584297418594E-2</v>
      </c>
      <c r="BW17" s="3">
        <v>-1.8251566507387906E-4</v>
      </c>
      <c r="BX17" s="3">
        <v>-0.10900712758302689</v>
      </c>
      <c r="BY17" s="3">
        <v>-3.2691501080989838E-2</v>
      </c>
      <c r="BZ17" s="3">
        <v>-0.12059717625379562</v>
      </c>
      <c r="CA17" s="3">
        <v>9.6349537372589111E-2</v>
      </c>
      <c r="CB17" s="3">
        <v>7.1022890508174896E-2</v>
      </c>
      <c r="CC17" s="3">
        <v>-8.5601910948753357E-2</v>
      </c>
      <c r="CD17" s="3">
        <v>-6.9344334304332733E-2</v>
      </c>
      <c r="CE17" s="3">
        <v>0.10474391281604767</v>
      </c>
      <c r="CF17" s="3">
        <v>-2.4255299940705299E-2</v>
      </c>
      <c r="CG17" s="3">
        <v>0.23013417422771454</v>
      </c>
      <c r="CH17" s="3">
        <v>3.7856165319681168E-2</v>
      </c>
      <c r="CI17" s="3">
        <v>-0.17458997666835785</v>
      </c>
      <c r="CJ17" s="3">
        <v>0.15878689289093018</v>
      </c>
      <c r="CK17" s="3">
        <v>-0.21548360586166382</v>
      </c>
      <c r="CL17" s="3">
        <v>6.9127686321735382E-2</v>
      </c>
      <c r="CM17" s="3">
        <v>-4.9350257962942123E-2</v>
      </c>
      <c r="CN17" s="3">
        <v>-0.15975366532802582</v>
      </c>
      <c r="CO17" s="3">
        <v>0.10212017595767975</v>
      </c>
      <c r="CP17" s="3">
        <v>0.14401112496852875</v>
      </c>
      <c r="CQ17" s="3">
        <v>-0.15352347493171692</v>
      </c>
      <c r="CR17" s="3">
        <v>-0.21052992343902588</v>
      </c>
      <c r="CS17" s="3">
        <v>7.2189375758171082E-2</v>
      </c>
      <c r="CT17" s="3">
        <v>0.14983761310577393</v>
      </c>
      <c r="CU17" s="3">
        <v>5.9296194463968277E-2</v>
      </c>
      <c r="CV17" s="3">
        <v>-7.7149659395217896E-2</v>
      </c>
      <c r="CW17" s="3">
        <v>5.0292238593101501E-2</v>
      </c>
      <c r="CX17" s="3">
        <v>-0.15073856711387634</v>
      </c>
      <c r="CY17" s="3">
        <v>0.23849205672740936</v>
      </c>
      <c r="CZ17" s="3">
        <v>0.15206897258758545</v>
      </c>
      <c r="DA17" s="3">
        <v>-0.16480457782745361</v>
      </c>
      <c r="DB17" s="3">
        <v>0.25819414854049683</v>
      </c>
      <c r="DC17" s="3">
        <v>3.9945635944604874E-2</v>
      </c>
      <c r="DD17" s="3">
        <v>3.4113768488168716E-2</v>
      </c>
      <c r="DE17" s="3">
        <v>-4.7300636768341064E-2</v>
      </c>
      <c r="DF17" s="3">
        <v>-0.14192263782024384</v>
      </c>
      <c r="DG17" s="3">
        <v>1.1548850685358047E-2</v>
      </c>
      <c r="DH17" s="3">
        <v>-4.0946014225482941E-2</v>
      </c>
      <c r="DI17" s="3">
        <v>0.37880748510360718</v>
      </c>
      <c r="DJ17" s="3">
        <v>5.5626377463340759E-2</v>
      </c>
      <c r="DK17" s="3">
        <v>1.1164497118443251E-3</v>
      </c>
      <c r="DL17" s="3">
        <v>0.38937866687774658</v>
      </c>
      <c r="DM17" s="3">
        <v>-6.0812152922153473E-2</v>
      </c>
      <c r="DN17" s="3">
        <v>5.2231922745704651E-2</v>
      </c>
      <c r="DO17" s="3">
        <v>-9.3644186854362488E-2</v>
      </c>
      <c r="DP17" s="3">
        <v>-3.4284219145774841E-2</v>
      </c>
      <c r="DQ17" s="3">
        <v>-0.13031120598316193</v>
      </c>
      <c r="DR17" s="3">
        <v>0.17337329685688019</v>
      </c>
      <c r="DS17" s="3">
        <v>0.28918296098709106</v>
      </c>
      <c r="DT17" s="3">
        <v>-1.3865457847714424E-2</v>
      </c>
      <c r="DU17" s="3">
        <v>-8.1974878907203674E-2</v>
      </c>
      <c r="DV17" s="3">
        <v>-1.4450887101702392E-4</v>
      </c>
      <c r="DW17" s="3">
        <v>-0.10462301224470139</v>
      </c>
      <c r="DX17" s="3">
        <v>6.8007543683052063E-2</v>
      </c>
      <c r="DY17" s="3">
        <v>8.5886918008327484E-2</v>
      </c>
      <c r="DZ17" s="3">
        <v>3.6854110658168793E-2</v>
      </c>
      <c r="EA17" s="3">
        <v>-0.14410978555679321</v>
      </c>
      <c r="EB17" s="3">
        <v>-0.16067126393318176</v>
      </c>
      <c r="EC17" s="3">
        <v>8.8342279195785522E-2</v>
      </c>
      <c r="ED17" s="3">
        <v>-0.14573420584201813</v>
      </c>
      <c r="EE17" s="3">
        <v>0.11341064423322678</v>
      </c>
      <c r="EF17" s="3">
        <v>-3.9794079959392548E-2</v>
      </c>
    </row>
    <row r="18" spans="2:140">
      <c r="B18" s="25">
        <v>12</v>
      </c>
      <c r="C18" s="3">
        <v>-4.4274996966123581E-2</v>
      </c>
      <c r="D18" s="3">
        <v>-4.12251316010952E-2</v>
      </c>
      <c r="E18" s="3">
        <v>-0.17042101919651031</v>
      </c>
      <c r="F18" s="3">
        <v>-0.15554898977279663</v>
      </c>
      <c r="G18" s="3">
        <v>-0.28435561060905457</v>
      </c>
      <c r="H18" s="3">
        <v>1.8015604466199875E-2</v>
      </c>
      <c r="I18" s="3">
        <v>-4.8424165695905685E-2</v>
      </c>
      <c r="J18" s="3">
        <v>0.19970667362213135</v>
      </c>
      <c r="K18" s="3">
        <v>-0.10449660569429398</v>
      </c>
      <c r="L18" s="3">
        <v>0.29612919688224792</v>
      </c>
      <c r="M18" s="3">
        <v>0.11286474764347076</v>
      </c>
      <c r="N18" s="3">
        <v>-0.20304931700229645</v>
      </c>
      <c r="O18" s="3">
        <v>-1.9052252173423767E-2</v>
      </c>
      <c r="P18" s="3">
        <v>0.26703944802284241</v>
      </c>
      <c r="Q18" s="3">
        <v>0.15966585278511047</v>
      </c>
      <c r="R18" s="3">
        <v>-0.18347159028053284</v>
      </c>
      <c r="S18" s="3">
        <v>-0.26555821299552917</v>
      </c>
      <c r="T18" s="3"/>
      <c r="U18" s="3"/>
      <c r="V18" s="1">
        <v>12</v>
      </c>
      <c r="W18" s="3">
        <v>0.99722822420448165</v>
      </c>
      <c r="X18" s="3">
        <v>1.0964663610987069</v>
      </c>
      <c r="Y18" s="3">
        <v>9.8324610886560304E-2</v>
      </c>
      <c r="Z18" s="3">
        <v>-0.43562260726282076</v>
      </c>
      <c r="AB18" s="25">
        <v>12</v>
      </c>
      <c r="AC18" s="3">
        <v>0.22279746830463409</v>
      </c>
      <c r="AD18" s="3">
        <v>-1.5004603192210197E-2</v>
      </c>
      <c r="AE18" s="3">
        <v>-0.11832273751497269</v>
      </c>
      <c r="AF18" s="3">
        <v>0.14010007679462433</v>
      </c>
      <c r="AG18" s="3">
        <v>-6.5458521246910095E-2</v>
      </c>
      <c r="AH18" s="3">
        <v>0.1079288050532341</v>
      </c>
      <c r="AI18" s="3">
        <v>-0.26941215991973877</v>
      </c>
      <c r="AJ18" s="3">
        <v>1.4353374950587749E-2</v>
      </c>
      <c r="AK18" s="3">
        <v>-6.3468895852565765E-2</v>
      </c>
      <c r="AL18" s="3">
        <v>-0.10898078233003616</v>
      </c>
      <c r="AM18" s="3">
        <v>-3.2836586236953735E-2</v>
      </c>
      <c r="AN18" s="3">
        <v>9.1891996562480927E-2</v>
      </c>
      <c r="AO18" s="3">
        <v>-0.23090076446533203</v>
      </c>
      <c r="AP18" s="3">
        <v>0.12420753389596939</v>
      </c>
      <c r="AQ18" s="3">
        <v>-0.22274684906005859</v>
      </c>
      <c r="AR18" s="3">
        <v>4.7955401241779327E-2</v>
      </c>
      <c r="AS18" s="3">
        <v>-1.1132345534861088E-2</v>
      </c>
      <c r="AV18" s="25">
        <v>12</v>
      </c>
      <c r="AW18" s="3">
        <v>0.90063852071762085</v>
      </c>
      <c r="AX18" s="3">
        <v>-2.0695403218269348E-2</v>
      </c>
      <c r="AZ18" s="25">
        <v>12</v>
      </c>
      <c r="BA18" s="3">
        <v>-6.9419339299201965E-2</v>
      </c>
      <c r="BB18" s="3">
        <v>-0.1895747035741806</v>
      </c>
      <c r="BC18" s="3">
        <v>-0.25996121764183044</v>
      </c>
      <c r="BD18" s="3">
        <v>-0.14330942928791046</v>
      </c>
      <c r="BE18" s="3">
        <v>-0.12893551588058472</v>
      </c>
      <c r="BF18" s="3">
        <v>-9.1143988072872162E-2</v>
      </c>
      <c r="BG18" s="3">
        <v>7.0139229297637939E-2</v>
      </c>
      <c r="BH18" s="3">
        <v>0.15704871714115143</v>
      </c>
      <c r="BI18" s="3">
        <v>-0.15820421278476715</v>
      </c>
      <c r="BJ18" s="3">
        <v>-0.29773661494255066</v>
      </c>
      <c r="BK18" s="3">
        <v>-2.1000852808356285E-2</v>
      </c>
      <c r="BL18" s="3">
        <v>-0.1741698682308197</v>
      </c>
      <c r="BM18" s="3">
        <v>5.9471428394317627E-3</v>
      </c>
      <c r="BN18" s="3">
        <v>-0.14113718271255493</v>
      </c>
      <c r="BO18" s="3">
        <v>-0.12786096334457397</v>
      </c>
      <c r="BP18" s="3">
        <v>0.18718886375427246</v>
      </c>
      <c r="BQ18" s="3">
        <v>-0.31400728225708008</v>
      </c>
      <c r="BS18" s="25">
        <v>12</v>
      </c>
      <c r="BT18" s="3">
        <v>-9.357839822769165E-2</v>
      </c>
      <c r="BU18" s="3">
        <v>4.1204303503036499E-2</v>
      </c>
      <c r="BV18" s="3">
        <v>-0.21113206446170807</v>
      </c>
      <c r="BW18" s="3">
        <v>-0.10537940263748169</v>
      </c>
      <c r="BX18" s="3">
        <v>-5.8162346482276917E-2</v>
      </c>
      <c r="BY18" s="3">
        <v>-1.9025592133402824E-2</v>
      </c>
      <c r="BZ18" s="3">
        <v>0.10957176238298416</v>
      </c>
      <c r="CA18" s="3">
        <v>9.8470509052276611E-2</v>
      </c>
      <c r="CB18" s="3">
        <v>-4.7658771276473999E-2</v>
      </c>
      <c r="CC18" s="3">
        <v>3.3908035606145859E-2</v>
      </c>
      <c r="CD18" s="3">
        <v>1.3327344320714474E-2</v>
      </c>
      <c r="CE18" s="3">
        <v>9.9129706621170044E-2</v>
      </c>
      <c r="CF18" s="3">
        <v>-0.13997821509838104</v>
      </c>
      <c r="CG18" s="3">
        <v>-9.8594054579734802E-2</v>
      </c>
      <c r="CH18" s="3">
        <v>-0.23074451088905334</v>
      </c>
      <c r="CI18" s="3">
        <v>-2.334013395011425E-2</v>
      </c>
      <c r="CJ18" s="3">
        <v>-2.9185794293880463E-2</v>
      </c>
      <c r="CK18" s="3">
        <v>2.1396372467279434E-2</v>
      </c>
      <c r="CL18" s="3">
        <v>-5.8473881334066391E-2</v>
      </c>
      <c r="CM18" s="3">
        <v>5.2452046424150467E-2</v>
      </c>
      <c r="CN18" s="3">
        <v>-3.1881339848041534E-2</v>
      </c>
      <c r="CO18" s="3">
        <v>0.17587040364742279</v>
      </c>
      <c r="CP18" s="3">
        <v>7.9000629484653473E-2</v>
      </c>
      <c r="CQ18" s="3">
        <v>0.32435813546180725</v>
      </c>
      <c r="CR18" s="3">
        <v>7.8419946134090424E-2</v>
      </c>
      <c r="CS18" s="3">
        <v>-7.9196011647582054E-3</v>
      </c>
      <c r="CT18" s="3">
        <v>0.22035256028175354</v>
      </c>
      <c r="CU18" s="3">
        <v>1.7820443958044052E-2</v>
      </c>
      <c r="CV18" s="3">
        <v>-2.1424330770969391E-2</v>
      </c>
      <c r="CW18" s="3">
        <v>-1.6272513195872307E-2</v>
      </c>
      <c r="CX18" s="3">
        <v>-0.1659105122089386</v>
      </c>
      <c r="CY18" s="3">
        <v>-0.10343840718269348</v>
      </c>
      <c r="CZ18" s="3">
        <v>-2.279341034591198E-2</v>
      </c>
      <c r="DA18" s="3">
        <v>3.4884471446275711E-2</v>
      </c>
      <c r="DB18" s="3">
        <v>-7.2902873158454895E-2</v>
      </c>
      <c r="DC18" s="3">
        <v>4.5703090727329254E-2</v>
      </c>
      <c r="DD18" s="3">
        <v>-0.1280556321144104</v>
      </c>
      <c r="DE18" s="3">
        <v>-0.10106302052736282</v>
      </c>
      <c r="DF18" s="3">
        <v>8.929433673620224E-2</v>
      </c>
      <c r="DG18" s="3">
        <v>0.11450819671154022</v>
      </c>
      <c r="DH18" s="3">
        <v>-8.2237057387828827E-2</v>
      </c>
      <c r="DI18" s="3">
        <v>0.23039816319942474</v>
      </c>
      <c r="DJ18" s="3">
        <v>-0.13460877537727356</v>
      </c>
      <c r="DK18" s="3">
        <v>7.9189643263816833E-2</v>
      </c>
      <c r="DL18" s="3">
        <v>7.8569792211055756E-2</v>
      </c>
      <c r="DM18" s="3">
        <v>2.9250608757138252E-2</v>
      </c>
      <c r="DN18" s="3">
        <v>-9.4807073473930359E-2</v>
      </c>
      <c r="DO18" s="3">
        <v>-8.2476161420345306E-2</v>
      </c>
      <c r="DP18" s="3">
        <v>-9.2361927032470703E-2</v>
      </c>
      <c r="DQ18" s="3">
        <v>-3.4169033169746399E-2</v>
      </c>
      <c r="DR18" s="3">
        <v>-5.090004950761795E-2</v>
      </c>
      <c r="DS18" s="3">
        <v>9.868168830871582E-2</v>
      </c>
      <c r="DT18" s="3">
        <v>-6.5450645983219147E-2</v>
      </c>
      <c r="DU18" s="3">
        <v>-5.4718419909477234E-2</v>
      </c>
      <c r="DV18" s="3">
        <v>9.8563767969608307E-2</v>
      </c>
      <c r="DW18" s="3">
        <v>-0.13457117974758148</v>
      </c>
      <c r="DX18" s="3">
        <v>-6.3164770603179932E-2</v>
      </c>
      <c r="DY18" s="3">
        <v>-7.2061307728290558E-2</v>
      </c>
      <c r="DZ18" s="3">
        <v>-4.821028932929039E-2</v>
      </c>
      <c r="EA18" s="3">
        <v>-3.6501369904726744E-3</v>
      </c>
      <c r="EB18" s="3">
        <v>7.9068668186664581E-2</v>
      </c>
      <c r="EC18" s="3">
        <v>-4.2763795703649521E-2</v>
      </c>
      <c r="ED18" s="3">
        <v>0.30174225568771362</v>
      </c>
      <c r="EE18" s="3">
        <v>-0.22916467487812042</v>
      </c>
      <c r="EF18" s="3">
        <v>7.7634282410144806E-2</v>
      </c>
    </row>
    <row r="19" spans="2:140">
      <c r="B19" s="25">
        <v>13</v>
      </c>
      <c r="C19" s="3">
        <v>-0.13532267510890961</v>
      </c>
      <c r="D19" s="3">
        <v>-0.38171142339706421</v>
      </c>
      <c r="E19" s="3">
        <v>-0.17101183533668518</v>
      </c>
      <c r="F19" s="3">
        <v>-0.15239591896533966</v>
      </c>
      <c r="G19" s="3">
        <v>-0.10060140490531921</v>
      </c>
      <c r="H19" s="3">
        <v>0.15429335832595825</v>
      </c>
      <c r="I19" s="3">
        <v>0.19003988802433014</v>
      </c>
      <c r="J19" s="3">
        <v>0.23822145164012909</v>
      </c>
      <c r="K19" s="3">
        <v>0.5096246600151062</v>
      </c>
      <c r="L19" s="3">
        <v>-0.21235083043575287</v>
      </c>
      <c r="M19" s="3">
        <v>0.11279738694429398</v>
      </c>
      <c r="N19" s="3">
        <v>-0.19916988909244537</v>
      </c>
      <c r="O19" s="3">
        <v>-1.1409263126552105E-2</v>
      </c>
      <c r="P19" s="3">
        <v>-0.28133994340896606</v>
      </c>
      <c r="Q19" s="3">
        <v>-5.6180369108915329E-2</v>
      </c>
      <c r="R19" s="3">
        <v>0.15171496570110321</v>
      </c>
      <c r="S19" s="3">
        <v>-0.18218627572059631</v>
      </c>
      <c r="T19" s="3"/>
      <c r="U19" s="3"/>
      <c r="V19" s="1">
        <v>13</v>
      </c>
      <c r="W19" s="3">
        <v>9.6451053947802845E-2</v>
      </c>
      <c r="X19" s="3">
        <v>-1.4483160329265452</v>
      </c>
      <c r="Y19" s="3">
        <v>0.54345886296103685</v>
      </c>
      <c r="Z19" s="3">
        <v>-1.0927298407430395</v>
      </c>
      <c r="AB19" s="25">
        <v>13</v>
      </c>
      <c r="AC19" s="3">
        <v>0.11007041484117508</v>
      </c>
      <c r="AD19" s="3">
        <v>4.4762376695871353E-2</v>
      </c>
      <c r="AE19" s="3">
        <v>5.4513968527317047E-2</v>
      </c>
      <c r="AF19" s="3">
        <v>-0.12073129415512085</v>
      </c>
      <c r="AG19" s="3">
        <v>5.0057508051395416E-2</v>
      </c>
      <c r="AH19" s="3">
        <v>-1.582915335893631E-2</v>
      </c>
      <c r="AI19" s="3">
        <v>5.9205446392297745E-2</v>
      </c>
      <c r="AJ19" s="3">
        <v>-0.31968900561332703</v>
      </c>
      <c r="AK19" s="3">
        <v>-0.1930404007434845</v>
      </c>
      <c r="AL19" s="3">
        <v>-6.4583525061607361E-2</v>
      </c>
      <c r="AM19" s="3">
        <v>0.16983543336391449</v>
      </c>
      <c r="AN19" s="3">
        <v>4.4200713746249676E-3</v>
      </c>
      <c r="AO19" s="3">
        <v>1.7316766083240509E-2</v>
      </c>
      <c r="AP19" s="3">
        <v>-0.14317454397678375</v>
      </c>
      <c r="AQ19" s="3">
        <v>3.1906904187053442E-3</v>
      </c>
      <c r="AR19" s="3">
        <v>3.2182451337575912E-2</v>
      </c>
      <c r="AS19" s="3">
        <v>-8.6910918354988098E-2</v>
      </c>
      <c r="AV19" s="25">
        <v>13</v>
      </c>
      <c r="AW19" s="3">
        <v>0.98039257526397705</v>
      </c>
      <c r="AX19" s="3">
        <v>-7.8954160213470459E-2</v>
      </c>
      <c r="AZ19" s="25">
        <v>13</v>
      </c>
      <c r="BA19" s="3">
        <v>0.28542959690093994</v>
      </c>
      <c r="BB19" s="3">
        <v>-8.0864403571467847E-5</v>
      </c>
      <c r="BC19" s="3">
        <v>3.1314399093389511E-2</v>
      </c>
      <c r="BD19" s="3">
        <v>0.36881321668624878</v>
      </c>
      <c r="BE19" s="3">
        <v>-0.37327051162719727</v>
      </c>
      <c r="BF19" s="3">
        <v>-9.5308618620038033E-3</v>
      </c>
      <c r="BG19" s="3">
        <v>9.8735414445400238E-2</v>
      </c>
      <c r="BH19" s="3">
        <v>-1.4130469411611557E-2</v>
      </c>
      <c r="BI19" s="3">
        <v>-2.8629673644900322E-2</v>
      </c>
      <c r="BJ19" s="3">
        <v>4.3483223766088486E-2</v>
      </c>
      <c r="BK19" s="3">
        <v>6.4032683148980141E-3</v>
      </c>
      <c r="BL19" s="3">
        <v>-0.42540678381919861</v>
      </c>
      <c r="BM19" s="3">
        <v>0.25716757774353027</v>
      </c>
      <c r="BN19" s="3">
        <v>0.25529301166534424</v>
      </c>
      <c r="BO19" s="3">
        <v>7.5360119342803955E-2</v>
      </c>
      <c r="BP19" s="3">
        <v>-0.39986151456832886</v>
      </c>
      <c r="BQ19" s="3">
        <v>-0.2215028703212738</v>
      </c>
      <c r="BS19" s="25">
        <v>13</v>
      </c>
      <c r="BT19" s="3">
        <v>9.2291787266731262E-2</v>
      </c>
      <c r="BU19" s="3">
        <v>0.12142838537693024</v>
      </c>
      <c r="BV19" s="3">
        <v>-1.330199372023344E-2</v>
      </c>
      <c r="BW19" s="3">
        <v>-2.5898627936840057E-2</v>
      </c>
      <c r="BX19" s="3">
        <v>-3.9781250059604645E-2</v>
      </c>
      <c r="BY19" s="3">
        <v>0.23941677808761597</v>
      </c>
      <c r="BZ19" s="3">
        <v>-7.1473188698291779E-2</v>
      </c>
      <c r="CA19" s="3">
        <v>4.7162275761365891E-2</v>
      </c>
      <c r="CB19" s="3">
        <v>6.0592655092477798E-2</v>
      </c>
      <c r="CC19" s="3">
        <v>-0.19016636908054352</v>
      </c>
      <c r="CD19" s="3">
        <v>-7.5528301298618317E-2</v>
      </c>
      <c r="CE19" s="3">
        <v>-0.2069651186466217</v>
      </c>
      <c r="CF19" s="3">
        <v>-5.2288144826889038E-2</v>
      </c>
      <c r="CG19" s="3">
        <v>-2.7935143560171127E-2</v>
      </c>
      <c r="CH19" s="3">
        <v>-4.9748285673558712E-3</v>
      </c>
      <c r="CI19" s="3">
        <v>-0.1528143584728241</v>
      </c>
      <c r="CJ19" s="3">
        <v>9.5014087855815887E-3</v>
      </c>
      <c r="CK19" s="3">
        <v>0.1395106166601181</v>
      </c>
      <c r="CL19" s="3">
        <v>4.2056504637002945E-2</v>
      </c>
      <c r="CM19" s="3">
        <v>9.8629757761955261E-2</v>
      </c>
      <c r="CN19" s="3">
        <v>2.9221419245004654E-2</v>
      </c>
      <c r="CO19" s="3">
        <v>1.9514380022883415E-2</v>
      </c>
      <c r="CP19" s="3">
        <v>-7.7601395547389984E-2</v>
      </c>
      <c r="CQ19" s="3">
        <v>0.18499161303043365</v>
      </c>
      <c r="CR19" s="3">
        <v>0.10689622908830643</v>
      </c>
      <c r="CS19" s="3">
        <v>-0.10971153527498245</v>
      </c>
      <c r="CT19" s="3">
        <v>7.0479661226272583E-2</v>
      </c>
      <c r="CU19" s="3">
        <v>8.3038024604320526E-2</v>
      </c>
      <c r="CV19" s="3">
        <v>-6.4867332577705383E-2</v>
      </c>
      <c r="CW19" s="3">
        <v>4.2207203805446625E-2</v>
      </c>
      <c r="CX19" s="3">
        <v>5.9852086007595062E-2</v>
      </c>
      <c r="CY19" s="3">
        <v>5.4785091429948807E-2</v>
      </c>
      <c r="CZ19" s="3">
        <v>0.10045875608921051</v>
      </c>
      <c r="DA19" s="3">
        <v>1.3740002177655697E-2</v>
      </c>
      <c r="DB19" s="3">
        <v>0.28110155463218689</v>
      </c>
      <c r="DC19" s="3">
        <v>1.2233623303472996E-2</v>
      </c>
      <c r="DD19" s="3">
        <v>-0.12526421248912811</v>
      </c>
      <c r="DE19" s="3">
        <v>0.30808812379837036</v>
      </c>
      <c r="DF19" s="3">
        <v>6.1542138457298279E-2</v>
      </c>
      <c r="DG19" s="3">
        <v>-6.2972396612167358E-2</v>
      </c>
      <c r="DH19" s="3">
        <v>7.7657528221607208E-2</v>
      </c>
      <c r="DI19" s="3">
        <v>-3.4711755812168121E-2</v>
      </c>
      <c r="DJ19" s="3">
        <v>-7.6967358589172363E-2</v>
      </c>
      <c r="DK19" s="3">
        <v>-3.3445921144448221E-4</v>
      </c>
      <c r="DL19" s="3">
        <v>-0.24610739946365356</v>
      </c>
      <c r="DM19" s="3">
        <v>-0.17040900886058807</v>
      </c>
      <c r="DN19" s="3">
        <v>-0.22281992435455322</v>
      </c>
      <c r="DO19" s="3">
        <v>-3.6316663026809692E-2</v>
      </c>
      <c r="DP19" s="3">
        <v>2.6382036507129669E-2</v>
      </c>
      <c r="DQ19" s="3">
        <v>0.17661380767822266</v>
      </c>
      <c r="DR19" s="3">
        <v>8.0891460180282593E-2</v>
      </c>
      <c r="DS19" s="3">
        <v>6.6204465925693512E-2</v>
      </c>
      <c r="DT19" s="3">
        <v>9.7772173583507538E-2</v>
      </c>
      <c r="DU19" s="3">
        <v>-0.16117238998413086</v>
      </c>
      <c r="DV19" s="3">
        <v>0.22933329641819</v>
      </c>
      <c r="DW19" s="3">
        <v>0.25128772854804993</v>
      </c>
      <c r="DX19" s="3">
        <v>-9.1350816190242767E-2</v>
      </c>
      <c r="DY19" s="3">
        <v>1.0200014337897301E-2</v>
      </c>
      <c r="DZ19" s="3">
        <v>-5.3284270688891411E-3</v>
      </c>
      <c r="EA19" s="3">
        <v>0.15839971601963043</v>
      </c>
      <c r="EB19" s="3">
        <v>6.835029274225235E-2</v>
      </c>
      <c r="EC19" s="3">
        <v>-0.11882371455430984</v>
      </c>
      <c r="ED19" s="3">
        <v>-1.8534822389483452E-2</v>
      </c>
      <c r="EE19" s="3">
        <v>-8.6108716204762459E-3</v>
      </c>
      <c r="EF19" s="3">
        <v>8.7358631193637848E-2</v>
      </c>
    </row>
    <row r="20" spans="2:140">
      <c r="B20" s="25">
        <v>14</v>
      </c>
      <c r="C20" s="3">
        <v>-0.20716093480587006</v>
      </c>
      <c r="D20" s="3">
        <v>0.12527638673782349</v>
      </c>
      <c r="E20" s="3">
        <v>-3.6094065755605698E-2</v>
      </c>
      <c r="F20" s="3">
        <v>-0.103415846824646</v>
      </c>
      <c r="G20" s="3">
        <v>0.37271928787231445</v>
      </c>
      <c r="H20" s="3">
        <v>6.6488318145275116E-2</v>
      </c>
      <c r="I20" s="3">
        <v>-2.590353786945343E-2</v>
      </c>
      <c r="J20" s="3">
        <v>0.24081991612911224</v>
      </c>
      <c r="K20" s="3">
        <v>1.7552338540554047E-2</v>
      </c>
      <c r="L20" s="3">
        <v>-8.5174873471260071E-2</v>
      </c>
      <c r="M20" s="3">
        <v>0.38194122910499573</v>
      </c>
      <c r="N20" s="3">
        <v>3.821219876408577E-2</v>
      </c>
      <c r="O20" s="3">
        <v>-7.4668698012828827E-2</v>
      </c>
      <c r="P20" s="3">
        <v>-0.14324688911437988</v>
      </c>
      <c r="Q20" s="3">
        <v>7.9422242939472198E-2</v>
      </c>
      <c r="R20" s="3">
        <v>0.47093600034713745</v>
      </c>
      <c r="S20" s="3">
        <v>-0.16986808180809021</v>
      </c>
      <c r="T20" s="3"/>
      <c r="U20" s="3"/>
      <c r="V20" s="1">
        <v>14</v>
      </c>
      <c r="W20" s="3">
        <v>-0.58373078251167843</v>
      </c>
      <c r="X20" s="3">
        <v>-1.6548323422645688</v>
      </c>
      <c r="Y20" s="3">
        <v>5.5950842219381069E-3</v>
      </c>
      <c r="Z20" s="3">
        <v>-1.2721552994451208</v>
      </c>
      <c r="AB20" s="25">
        <v>14</v>
      </c>
      <c r="AC20" s="3">
        <v>-0.2657930850982666</v>
      </c>
      <c r="AD20" s="3">
        <v>-2.2802331950515509E-3</v>
      </c>
      <c r="AE20" s="3">
        <v>4.8257812857627869E-2</v>
      </c>
      <c r="AF20" s="3">
        <v>-6.4843080937862396E-2</v>
      </c>
      <c r="AG20" s="3">
        <v>-0.19785001873970032</v>
      </c>
      <c r="AH20" s="3">
        <v>0.11353439837694168</v>
      </c>
      <c r="AI20" s="3">
        <v>0.10160671919584274</v>
      </c>
      <c r="AJ20" s="3">
        <v>0.11508053541183472</v>
      </c>
      <c r="AK20" s="3">
        <v>-0.18730750679969788</v>
      </c>
      <c r="AL20" s="3">
        <v>0.1155959740281105</v>
      </c>
      <c r="AM20" s="3">
        <v>0.27040550112724304</v>
      </c>
      <c r="AN20" s="3">
        <v>-2.2027531638741493E-2</v>
      </c>
      <c r="AO20" s="3">
        <v>0.23948320746421814</v>
      </c>
      <c r="AP20" s="3">
        <v>-0.10901528596878052</v>
      </c>
      <c r="AQ20" s="3">
        <v>-0.27551078796386719</v>
      </c>
      <c r="AR20" s="3">
        <v>6.9786352105438709E-3</v>
      </c>
      <c r="AS20" s="3">
        <v>0.10337282717227936</v>
      </c>
      <c r="AV20" s="25">
        <v>14</v>
      </c>
      <c r="AW20" s="3">
        <v>0.86861306428909302</v>
      </c>
      <c r="AX20" s="3">
        <v>0.20603212714195251</v>
      </c>
      <c r="AZ20" s="25">
        <v>14</v>
      </c>
      <c r="BA20" s="3">
        <v>5.1071811467409134E-2</v>
      </c>
      <c r="BB20" s="3">
        <v>-0.13389897346496582</v>
      </c>
      <c r="BC20" s="3">
        <v>-0.20254920423030853</v>
      </c>
      <c r="BD20" s="3">
        <v>5.4072830826044083E-3</v>
      </c>
      <c r="BE20" s="3">
        <v>-0.15652595460414886</v>
      </c>
      <c r="BF20" s="3">
        <v>-6.9360621273517609E-2</v>
      </c>
      <c r="BG20" s="3">
        <v>4.3448019772768021E-2</v>
      </c>
      <c r="BH20" s="3">
        <v>0.21297281980514526</v>
      </c>
      <c r="BI20" s="3">
        <v>0.27190390229225159</v>
      </c>
      <c r="BJ20" s="3">
        <v>-3.2597970217466354E-2</v>
      </c>
      <c r="BK20" s="3">
        <v>0.12135474383831024</v>
      </c>
      <c r="BL20" s="3">
        <v>-0.16088056564331055</v>
      </c>
      <c r="BM20" s="3">
        <v>4.6690125018358231E-2</v>
      </c>
      <c r="BN20" s="3">
        <v>2.7848044410347939E-2</v>
      </c>
      <c r="BO20" s="3">
        <v>-0.2601851224899292</v>
      </c>
      <c r="BP20" s="3">
        <v>7.6298706233501434E-2</v>
      </c>
      <c r="BQ20" s="3">
        <v>-0.3165515661239624</v>
      </c>
      <c r="BS20" s="25">
        <v>14</v>
      </c>
      <c r="BT20" s="3">
        <v>4.710908979177475E-2</v>
      </c>
      <c r="BU20" s="3">
        <v>0.12995550036430359</v>
      </c>
      <c r="BV20" s="3">
        <v>8.6343385279178619E-2</v>
      </c>
      <c r="BW20" s="3">
        <v>0.25663292407989502</v>
      </c>
      <c r="BX20" s="3">
        <v>6.9522067904472351E-2</v>
      </c>
      <c r="BY20" s="3">
        <v>4.3829895555973053E-2</v>
      </c>
      <c r="BZ20" s="3">
        <v>3.9130844175815582E-2</v>
      </c>
      <c r="CA20" s="3">
        <v>-0.12579894065856934</v>
      </c>
      <c r="CB20" s="3">
        <v>6.8952296860516071E-3</v>
      </c>
      <c r="CC20" s="3">
        <v>-9.3355543911457062E-2</v>
      </c>
      <c r="CD20" s="3">
        <v>6.1333566904067993E-2</v>
      </c>
      <c r="CE20" s="3">
        <v>-0.13418680429458618</v>
      </c>
      <c r="CF20" s="3">
        <v>-0.1319432407617569</v>
      </c>
      <c r="CG20" s="3">
        <v>0.25642624497413635</v>
      </c>
      <c r="CH20" s="3">
        <v>-0.13404315710067749</v>
      </c>
      <c r="CI20" s="3">
        <v>-0.13131049275398254</v>
      </c>
      <c r="CJ20" s="3">
        <v>0.16794383525848389</v>
      </c>
      <c r="CK20" s="3">
        <v>-6.3221566379070282E-2</v>
      </c>
      <c r="CL20" s="3">
        <v>3.5731516778469086E-2</v>
      </c>
      <c r="CM20" s="3">
        <v>0.13448715209960938</v>
      </c>
      <c r="CN20" s="3">
        <v>-0.15330074727535248</v>
      </c>
      <c r="CO20" s="3">
        <v>-2.6499233208596706E-3</v>
      </c>
      <c r="CP20" s="3">
        <v>-8.7258562445640564E-2</v>
      </c>
      <c r="CQ20" s="3">
        <v>2.4072576314210892E-2</v>
      </c>
      <c r="CR20" s="3">
        <v>0.1246393620967865</v>
      </c>
      <c r="CS20" s="3">
        <v>2.927589975297451E-2</v>
      </c>
      <c r="CT20" s="3">
        <v>-5.7654362171888351E-2</v>
      </c>
      <c r="CU20" s="3">
        <v>8.3675496280193329E-2</v>
      </c>
      <c r="CV20" s="3">
        <v>2.5567971169948578E-2</v>
      </c>
      <c r="CW20" s="3">
        <v>-6.4248539507389069E-2</v>
      </c>
      <c r="CX20" s="3">
        <v>6.6594071686267853E-2</v>
      </c>
      <c r="CY20" s="3">
        <v>0.16747584939002991</v>
      </c>
      <c r="CZ20" s="3">
        <v>9.1843791306018829E-2</v>
      </c>
      <c r="DA20" s="3">
        <v>0.20499131083488464</v>
      </c>
      <c r="DB20" s="3">
        <v>0.22793954610824585</v>
      </c>
      <c r="DC20" s="3">
        <v>1.0923720896244049E-2</v>
      </c>
      <c r="DD20" s="3">
        <v>-3.0744632706046104E-2</v>
      </c>
      <c r="DE20" s="3">
        <v>-6.4102552831172943E-2</v>
      </c>
      <c r="DF20" s="3">
        <v>-7.8854739665985107E-2</v>
      </c>
      <c r="DG20" s="3">
        <v>-2.0131213590502739E-2</v>
      </c>
      <c r="DH20" s="3">
        <v>2.6472300291061401E-2</v>
      </c>
      <c r="DI20" s="3">
        <v>-0.34667551517486572</v>
      </c>
      <c r="DJ20" s="3">
        <v>0.11759946495294571</v>
      </c>
      <c r="DK20" s="3">
        <v>0.14774523675441742</v>
      </c>
      <c r="DL20" s="3">
        <v>-0.16654011607170105</v>
      </c>
      <c r="DM20" s="3">
        <v>0.11183905601501465</v>
      </c>
      <c r="DN20" s="3">
        <v>1.8108662217855453E-2</v>
      </c>
      <c r="DO20" s="3">
        <v>5.5927526205778122E-2</v>
      </c>
      <c r="DP20" s="3">
        <v>8.8119998574256897E-2</v>
      </c>
      <c r="DQ20" s="3">
        <v>2.6052722707390785E-2</v>
      </c>
      <c r="DR20" s="3">
        <v>0.21061067283153534</v>
      </c>
      <c r="DS20" s="3">
        <v>-4.8701451160013676E-3</v>
      </c>
      <c r="DT20" s="3">
        <v>-6.5724626183509827E-2</v>
      </c>
      <c r="DU20" s="3">
        <v>1.191563718020916E-2</v>
      </c>
      <c r="DV20" s="3">
        <v>4.1441518813371658E-2</v>
      </c>
      <c r="DW20" s="3">
        <v>-0.12303202599287033</v>
      </c>
      <c r="DX20" s="3">
        <v>0.12819464504718781</v>
      </c>
      <c r="DY20" s="3">
        <v>-3.6774847656488419E-2</v>
      </c>
      <c r="DZ20" s="3">
        <v>-0.14794875681400299</v>
      </c>
      <c r="EA20" s="3">
        <v>-3.5459287464618683E-2</v>
      </c>
      <c r="EB20" s="3">
        <v>0.18068233132362366</v>
      </c>
      <c r="EC20" s="3">
        <v>-0.16521978378295898</v>
      </c>
      <c r="ED20" s="3">
        <v>0.1418270617723465</v>
      </c>
      <c r="EE20" s="3">
        <v>-6.6523343324661255E-2</v>
      </c>
      <c r="EF20" s="3">
        <v>-7.3345087468624115E-2</v>
      </c>
    </row>
    <row r="21" spans="2:140">
      <c r="B21" s="25">
        <v>15</v>
      </c>
      <c r="C21" s="3">
        <v>0.15178948640823364</v>
      </c>
      <c r="D21" s="3">
        <v>-0.16933797299861908</v>
      </c>
      <c r="E21" s="3">
        <v>-7.8716970980167389E-2</v>
      </c>
      <c r="F21" s="3">
        <v>-2.7455592527985573E-2</v>
      </c>
      <c r="G21" s="3">
        <v>-0.26718792319297791</v>
      </c>
      <c r="H21" s="3">
        <v>9.6947535872459412E-2</v>
      </c>
      <c r="I21" s="3">
        <v>-0.22517871856689453</v>
      </c>
      <c r="J21" s="3">
        <v>-0.46391177177429199</v>
      </c>
      <c r="K21" s="3">
        <v>0.1907990574836731</v>
      </c>
      <c r="L21" s="3">
        <v>0.17571428418159485</v>
      </c>
      <c r="M21" s="3">
        <v>-0.24334542453289032</v>
      </c>
      <c r="N21" s="3">
        <v>5.2280258387327194E-2</v>
      </c>
      <c r="O21" s="3">
        <v>0.11214904487133026</v>
      </c>
      <c r="P21" s="3">
        <v>0.32545310258865356</v>
      </c>
      <c r="Q21" s="3">
        <v>0.51396018266677856</v>
      </c>
      <c r="R21" s="3">
        <v>-0.12383605539798737</v>
      </c>
      <c r="S21" s="3">
        <v>0.12374334782361984</v>
      </c>
      <c r="T21" s="3"/>
      <c r="U21" s="3"/>
      <c r="V21" s="1">
        <v>15</v>
      </c>
      <c r="W21" s="3">
        <v>0.819059792654667</v>
      </c>
      <c r="X21" s="3">
        <v>1.9171573748558957</v>
      </c>
      <c r="Y21" s="3">
        <v>-0.42914460440681079</v>
      </c>
      <c r="Z21" s="3">
        <v>1.0894896022570195</v>
      </c>
      <c r="AB21" s="25">
        <v>15</v>
      </c>
      <c r="AC21" s="3">
        <v>-0.1635926365852356</v>
      </c>
      <c r="AD21" s="3">
        <v>0.16255493462085724</v>
      </c>
      <c r="AE21" s="3">
        <v>-0.10246679931879044</v>
      </c>
      <c r="AF21" s="3">
        <v>2.1823232527822256E-3</v>
      </c>
      <c r="AG21" s="3">
        <v>-0.2156836986541748</v>
      </c>
      <c r="AH21" s="3">
        <v>0.22666113078594208</v>
      </c>
      <c r="AI21" s="3">
        <v>0.12587016820907593</v>
      </c>
      <c r="AJ21" s="3">
        <v>0.1498827189207077</v>
      </c>
      <c r="AK21" s="3">
        <v>0.14855919778347015</v>
      </c>
      <c r="AL21" s="3">
        <v>-4.1269142180681229E-2</v>
      </c>
      <c r="AM21" s="3">
        <v>0.33468371629714966</v>
      </c>
      <c r="AN21" s="3">
        <v>-6.7207068204879761E-2</v>
      </c>
      <c r="AO21" s="3">
        <v>-7.9795174300670624E-2</v>
      </c>
      <c r="AP21" s="3">
        <v>3.0207555741071701E-2</v>
      </c>
      <c r="AQ21" s="3">
        <v>0.35559049248695374</v>
      </c>
      <c r="AR21" s="3">
        <v>-6.2326826155185699E-2</v>
      </c>
      <c r="AS21" s="3">
        <v>1.6599664464592934E-2</v>
      </c>
      <c r="AV21" s="25">
        <v>15</v>
      </c>
      <c r="AW21" s="3">
        <v>1.0136861801147461</v>
      </c>
      <c r="AX21" s="3">
        <v>-5.9616051614284515E-2</v>
      </c>
      <c r="AZ21" s="25">
        <v>15</v>
      </c>
      <c r="BA21" s="3">
        <v>-0.24601766467094421</v>
      </c>
      <c r="BB21" s="3">
        <v>-0.23827776312828064</v>
      </c>
      <c r="BC21" s="3">
        <v>-0.13990360498428345</v>
      </c>
      <c r="BD21" s="3">
        <v>-0.25226232409477234</v>
      </c>
      <c r="BE21" s="3">
        <v>-3.2677307724952698E-2</v>
      </c>
      <c r="BF21" s="3">
        <v>7.3504514992237091E-2</v>
      </c>
      <c r="BG21" s="3">
        <v>-5.8223113417625427E-2</v>
      </c>
      <c r="BH21" s="3">
        <v>6.3332840800285339E-2</v>
      </c>
      <c r="BI21" s="3">
        <v>0.50443148612976074</v>
      </c>
      <c r="BJ21" s="3">
        <v>0.13132286071777344</v>
      </c>
      <c r="BK21" s="3">
        <v>-1.2613935396075249E-2</v>
      </c>
      <c r="BL21" s="3">
        <v>-8.7147988379001617E-2</v>
      </c>
      <c r="BM21" s="3">
        <v>0.13343700766563416</v>
      </c>
      <c r="BN21" s="3">
        <v>0.31319865584373474</v>
      </c>
      <c r="BO21" s="3">
        <v>9.7259372472763062E-2</v>
      </c>
      <c r="BP21" s="3">
        <v>6.2342569231987E-2</v>
      </c>
      <c r="BQ21" s="3">
        <v>-0.2433827817440033</v>
      </c>
      <c r="BS21" s="25">
        <v>15</v>
      </c>
      <c r="BT21" s="3">
        <v>5.895749107003212E-2</v>
      </c>
      <c r="BU21" s="3">
        <v>-0.39044314622879028</v>
      </c>
      <c r="BV21" s="3">
        <v>-3.3088479191064835E-2</v>
      </c>
      <c r="BW21" s="3">
        <v>-0.17016340792179108</v>
      </c>
      <c r="BX21" s="3">
        <v>-2.2535286843776703E-2</v>
      </c>
      <c r="BY21" s="3">
        <v>-2.8549175709486008E-2</v>
      </c>
      <c r="BZ21" s="3">
        <v>-0.27693748474121094</v>
      </c>
      <c r="CA21" s="3">
        <v>-1.999240554869175E-2</v>
      </c>
      <c r="CB21" s="3">
        <v>6.4661771059036255E-2</v>
      </c>
      <c r="CC21" s="3">
        <v>-0.30413314700126648</v>
      </c>
      <c r="CD21" s="3">
        <v>-0.10707679390907288</v>
      </c>
      <c r="CE21" s="3">
        <v>-1.3470779173076153E-2</v>
      </c>
      <c r="CF21" s="3">
        <v>0.25758951902389526</v>
      </c>
      <c r="CG21" s="3">
        <v>-0.16210971772670746</v>
      </c>
      <c r="CH21" s="3">
        <v>2.0588329061865807E-2</v>
      </c>
      <c r="CI21" s="3">
        <v>0.16471526026725769</v>
      </c>
      <c r="CJ21" s="3">
        <v>-0.29036799073219299</v>
      </c>
      <c r="CK21" s="3">
        <v>-4.891948401927948E-2</v>
      </c>
      <c r="CL21" s="3">
        <v>0.14913402497768402</v>
      </c>
      <c r="CM21" s="3">
        <v>-0.35608860850334167</v>
      </c>
      <c r="CN21" s="3">
        <v>-0.2168460339307785</v>
      </c>
      <c r="CO21" s="3">
        <v>-6.7744895815849304E-2</v>
      </c>
      <c r="CP21" s="3">
        <v>9.5102995634078979E-2</v>
      </c>
      <c r="CQ21" s="3">
        <v>-0.23813517391681671</v>
      </c>
      <c r="CR21" s="3">
        <v>-5.2715141326189041E-2</v>
      </c>
      <c r="CS21" s="3">
        <v>-0.1333334743976593</v>
      </c>
      <c r="CT21" s="3">
        <v>7.8652113676071167E-2</v>
      </c>
      <c r="CU21" s="3">
        <v>-0.14970602095127106</v>
      </c>
      <c r="CV21" s="3">
        <v>-7.7477559447288513E-2</v>
      </c>
      <c r="CW21" s="3">
        <v>6.560099869966507E-2</v>
      </c>
      <c r="CX21" s="3">
        <v>6.327163428068161E-2</v>
      </c>
      <c r="CY21" s="3">
        <v>6.3661694526672363E-2</v>
      </c>
      <c r="CZ21" s="3">
        <v>4.5098695904016495E-2</v>
      </c>
      <c r="DA21" s="3">
        <v>2.577914297580719E-2</v>
      </c>
      <c r="DB21" s="3">
        <v>-0.21238206326961517</v>
      </c>
      <c r="DC21" s="3">
        <v>4.3344512581825256E-2</v>
      </c>
      <c r="DD21" s="3">
        <v>1.4689254574477673E-2</v>
      </c>
      <c r="DE21" s="3">
        <v>2.6007113978266716E-2</v>
      </c>
      <c r="DF21" s="3">
        <v>-0.19549547135829926</v>
      </c>
      <c r="DG21" s="3">
        <v>-6.5141834318637848E-2</v>
      </c>
      <c r="DH21" s="3">
        <v>0.13259051740169525</v>
      </c>
      <c r="DI21" s="3">
        <v>-0.1891566663980484</v>
      </c>
      <c r="DJ21" s="3">
        <v>9.4163410365581512E-2</v>
      </c>
      <c r="DK21" s="3">
        <v>-0.34820935130119324</v>
      </c>
      <c r="DL21" s="3">
        <v>1.3677295297384262E-2</v>
      </c>
      <c r="DM21" s="3">
        <v>7.5311325490474701E-3</v>
      </c>
      <c r="DN21" s="3">
        <v>1.3800563290715218E-2</v>
      </c>
      <c r="DO21" s="3">
        <v>8.4585569798946381E-2</v>
      </c>
      <c r="DP21" s="3">
        <v>-7.9017885029315948E-2</v>
      </c>
      <c r="DQ21" s="3">
        <v>0.17755292356014252</v>
      </c>
      <c r="DR21" s="3">
        <v>-5.2463669329881668E-2</v>
      </c>
      <c r="DS21" s="3">
        <v>-0.12162988632917404</v>
      </c>
      <c r="DT21" s="3">
        <v>6.6069379448890686E-2</v>
      </c>
      <c r="DU21" s="3">
        <v>-0.21833008527755737</v>
      </c>
      <c r="DV21" s="3">
        <v>-9.2551715672016144E-2</v>
      </c>
      <c r="DW21" s="3">
        <v>-9.8569124937057495E-2</v>
      </c>
      <c r="DX21" s="3">
        <v>-4.064241424202919E-2</v>
      </c>
      <c r="DY21" s="3">
        <v>0.14829292893409729</v>
      </c>
      <c r="DZ21" s="3">
        <v>-5.322682112455368E-2</v>
      </c>
      <c r="EA21" s="3">
        <v>-4.5914884656667709E-2</v>
      </c>
      <c r="EB21" s="3">
        <v>-0.43676933646202087</v>
      </c>
      <c r="EC21" s="3">
        <v>0.25126209855079651</v>
      </c>
      <c r="ED21" s="3">
        <v>-0.18664608895778656</v>
      </c>
      <c r="EE21" s="3">
        <v>9.8671823740005493E-2</v>
      </c>
      <c r="EF21" s="3">
        <v>2.4643359705805779E-2</v>
      </c>
    </row>
    <row r="22" spans="2:140">
      <c r="B22" s="26">
        <v>16</v>
      </c>
      <c r="C22" s="5">
        <v>-0.32126602530479431</v>
      </c>
      <c r="D22" s="5">
        <v>-2.8972448781132698E-2</v>
      </c>
      <c r="E22" s="5">
        <v>0.16891920566558838</v>
      </c>
      <c r="F22" s="5">
        <v>-0.10846855491399765</v>
      </c>
      <c r="G22" s="5">
        <v>0.16829390823841095</v>
      </c>
      <c r="H22" s="5">
        <v>0.31962931156158447</v>
      </c>
      <c r="I22" s="5">
        <v>-0.29760527610778809</v>
      </c>
      <c r="J22" s="5">
        <v>0.52786678075790405</v>
      </c>
      <c r="K22" s="5">
        <v>0.359607994556427</v>
      </c>
      <c r="L22" s="5">
        <v>-0.14071176946163177</v>
      </c>
      <c r="M22" s="5">
        <v>0.10627773404121399</v>
      </c>
      <c r="N22" s="5">
        <v>-0.46782329678535461</v>
      </c>
      <c r="O22" s="5">
        <v>9.6829503774642944E-2</v>
      </c>
      <c r="P22" s="5">
        <v>-2.4605412036180496E-2</v>
      </c>
      <c r="Q22" s="5">
        <v>-0.33833149075508118</v>
      </c>
      <c r="R22" s="5">
        <v>-0.10905113816261292</v>
      </c>
      <c r="S22" s="5">
        <v>2.0908648148179058E-2</v>
      </c>
      <c r="T22" s="3"/>
      <c r="U22" s="21" t="s">
        <v>150</v>
      </c>
      <c r="V22" s="6">
        <v>0</v>
      </c>
      <c r="W22" s="5">
        <v>-1.0327586123014085</v>
      </c>
      <c r="X22" s="5">
        <v>-1.0351245026597291</v>
      </c>
      <c r="Y22" s="5">
        <v>8.7826816562775023E-2</v>
      </c>
      <c r="Z22" s="5">
        <v>-0.55611341431064842</v>
      </c>
      <c r="AW22" s="3"/>
      <c r="AX22" s="3"/>
      <c r="AZ22" s="25">
        <v>16</v>
      </c>
      <c r="BA22" s="3">
        <v>-0.24342595040798187</v>
      </c>
      <c r="BB22" s="3">
        <v>-0.10506441444158554</v>
      </c>
      <c r="BC22" s="3">
        <v>-0.11984621733427048</v>
      </c>
      <c r="BD22" s="3">
        <v>0.48133909702301025</v>
      </c>
      <c r="BE22" s="3">
        <v>-0.22010813653469086</v>
      </c>
      <c r="BF22" s="3">
        <v>0.15625269711017609</v>
      </c>
      <c r="BG22" s="3">
        <v>-5.6624818593263626E-2</v>
      </c>
      <c r="BH22" s="3">
        <v>-0.21006296575069427</v>
      </c>
      <c r="BI22" s="3">
        <v>0.12066095322370529</v>
      </c>
      <c r="BJ22" s="3">
        <v>-0.36562183499336243</v>
      </c>
      <c r="BK22" s="3">
        <v>9.3123182654380798E-2</v>
      </c>
      <c r="BL22" s="3">
        <v>1.306439284235239E-2</v>
      </c>
      <c r="BM22" s="3">
        <v>7.3297500610351563E-2</v>
      </c>
      <c r="BN22" s="3">
        <v>0.14515393972396851</v>
      </c>
      <c r="BO22" s="3">
        <v>-0.25961571931838989</v>
      </c>
      <c r="BP22" s="3">
        <v>-0.19329091906547546</v>
      </c>
      <c r="BQ22" s="3">
        <v>-0.26993626356124878</v>
      </c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I22" s="3"/>
      <c r="EJ22" s="3"/>
    </row>
    <row r="23" spans="2:140">
      <c r="B23" s="25">
        <v>17</v>
      </c>
      <c r="C23" s="3">
        <v>-0.14316253364086151</v>
      </c>
      <c r="D23" s="3">
        <v>0.38453498482704163</v>
      </c>
      <c r="E23" s="3">
        <v>0.48593196272850037</v>
      </c>
      <c r="F23" s="3">
        <v>0.10267302393913269</v>
      </c>
      <c r="G23" s="3">
        <v>4.0656950324773788E-2</v>
      </c>
      <c r="H23" s="3">
        <v>-0.26071551442146301</v>
      </c>
      <c r="I23" s="3">
        <v>-0.41375523805618286</v>
      </c>
      <c r="J23" s="3">
        <v>0.21289739012718201</v>
      </c>
      <c r="K23" s="3">
        <v>0.1670428067445755</v>
      </c>
      <c r="L23" s="3">
        <v>-2.280859649181366E-2</v>
      </c>
      <c r="M23" s="3">
        <v>0.21738916635513306</v>
      </c>
      <c r="N23" s="3">
        <v>-0.45731073617935181</v>
      </c>
      <c r="O23" s="3">
        <v>-2.8981320559978485E-2</v>
      </c>
      <c r="P23" s="3">
        <v>-0.10312081128358841</v>
      </c>
      <c r="Q23" s="3">
        <v>-0.11617152392864227</v>
      </c>
      <c r="R23" s="3">
        <v>0.12929046154022217</v>
      </c>
      <c r="S23" s="3">
        <v>3.1585831195116043E-2</v>
      </c>
      <c r="T23" s="3"/>
      <c r="U23" s="3"/>
      <c r="V23" s="1">
        <v>1</v>
      </c>
      <c r="W23" s="3">
        <v>-1.5651319029455908</v>
      </c>
      <c r="X23" s="3">
        <v>-0.70134431410271714</v>
      </c>
      <c r="Y23" s="3">
        <v>4.5522933548141742E-2</v>
      </c>
      <c r="Z23" s="3">
        <v>2.3610203205105762E-2</v>
      </c>
      <c r="AC23" s="15" t="s">
        <v>169</v>
      </c>
      <c r="AW23" t="s">
        <v>143</v>
      </c>
      <c r="AZ23" s="25">
        <v>17</v>
      </c>
      <c r="BA23" s="3">
        <v>-3.3460497856140137E-2</v>
      </c>
      <c r="BB23" s="3">
        <v>-0.26952642202377319</v>
      </c>
      <c r="BC23" s="3">
        <v>0.22475868463516235</v>
      </c>
      <c r="BD23" s="3">
        <v>-6.7396610975265503E-2</v>
      </c>
      <c r="BE23" s="3">
        <v>1.8319502472877502E-2</v>
      </c>
      <c r="BF23" s="3">
        <v>1.801573671400547E-2</v>
      </c>
      <c r="BG23" s="3">
        <v>-7.1850031614303589E-2</v>
      </c>
      <c r="BH23" s="3">
        <v>-0.10845783352851868</v>
      </c>
      <c r="BI23" s="3">
        <v>-3.7313368171453476E-2</v>
      </c>
      <c r="BJ23" s="3">
        <v>-0.18640808761119843</v>
      </c>
      <c r="BK23" s="3">
        <v>5.1710270345211029E-3</v>
      </c>
      <c r="BL23" s="3">
        <v>-8.3886124193668365E-2</v>
      </c>
      <c r="BM23" s="3">
        <v>-9.731563925743103E-2</v>
      </c>
      <c r="BN23" s="3">
        <v>7.0937067270278931E-2</v>
      </c>
      <c r="BO23" s="3">
        <v>-0.23963361978530884</v>
      </c>
      <c r="BP23" s="3">
        <v>0.16955539584159851</v>
      </c>
      <c r="BQ23" s="3">
        <v>-0.23220963776111603</v>
      </c>
      <c r="BT23" s="17" t="s">
        <v>166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I23" s="3"/>
      <c r="EJ23" s="3"/>
    </row>
    <row r="24" spans="2:140">
      <c r="B24" s="25">
        <v>18</v>
      </c>
      <c r="C24" s="3">
        <v>0.39544156193733215</v>
      </c>
      <c r="D24" s="3">
        <v>-0.15643543004989624</v>
      </c>
      <c r="E24" s="3">
        <v>-8.9658312499523163E-2</v>
      </c>
      <c r="F24" s="3">
        <v>0.32524058222770691</v>
      </c>
      <c r="G24" s="3">
        <v>-0.12152635306119919</v>
      </c>
      <c r="H24" s="3">
        <v>-0.17795616388320923</v>
      </c>
      <c r="I24" s="3">
        <v>-0.33801910281181335</v>
      </c>
      <c r="J24" s="3">
        <v>-8.3477184176445007E-2</v>
      </c>
      <c r="K24" s="3">
        <v>-0.39976108074188232</v>
      </c>
      <c r="L24" s="3">
        <v>0.17323353886604309</v>
      </c>
      <c r="M24" s="3">
        <v>7.5501985847949982E-2</v>
      </c>
      <c r="N24" s="3">
        <v>0.48667874932289124</v>
      </c>
      <c r="O24" s="3">
        <v>0.16711461544036865</v>
      </c>
      <c r="P24" s="3">
        <v>0.37251269817352295</v>
      </c>
      <c r="Q24" s="3">
        <v>9.4123192131519318E-2</v>
      </c>
      <c r="R24" s="3">
        <v>0.14663173258304596</v>
      </c>
      <c r="S24" s="3">
        <v>3.0609702691435817E-2</v>
      </c>
      <c r="T24" s="3"/>
      <c r="U24" s="3"/>
      <c r="V24" s="1">
        <v>2</v>
      </c>
      <c r="W24" s="3">
        <v>7.2528395953596503E-2</v>
      </c>
      <c r="X24" s="3">
        <v>1.5716919463711565</v>
      </c>
      <c r="Y24" s="3">
        <v>-0.86950910226635625</v>
      </c>
      <c r="Z24" s="3">
        <v>0.87640425448640991</v>
      </c>
      <c r="AZ24" s="25">
        <v>18</v>
      </c>
      <c r="BA24" s="3">
        <v>4.4682227075099945E-2</v>
      </c>
      <c r="BB24" s="3">
        <v>1.8180077895522118E-2</v>
      </c>
      <c r="BC24" s="3">
        <v>-0.17679905891418457</v>
      </c>
      <c r="BD24" s="3">
        <v>0.24969567358493805</v>
      </c>
      <c r="BE24" s="3">
        <v>7.9773463308811188E-2</v>
      </c>
      <c r="BF24" s="3">
        <v>-1.4695144258439541E-2</v>
      </c>
      <c r="BG24" s="3">
        <v>0.18905608355998993</v>
      </c>
      <c r="BH24" s="3">
        <v>0.34038347005844116</v>
      </c>
      <c r="BI24" s="3">
        <v>-3.1085072085261345E-2</v>
      </c>
      <c r="BJ24" s="3">
        <v>-0.14768785238265991</v>
      </c>
      <c r="BK24" s="3">
        <v>5.7515453547239304E-2</v>
      </c>
      <c r="BL24" s="3">
        <v>0.1711435467004776</v>
      </c>
      <c r="BM24" s="3">
        <v>0.13642403483390808</v>
      </c>
      <c r="BN24" s="3">
        <v>0.19541202485561371</v>
      </c>
      <c r="BO24" s="3">
        <v>-9.8882719874382019E-2</v>
      </c>
      <c r="BP24" s="3">
        <v>0.2062467634677887</v>
      </c>
      <c r="BQ24" s="3">
        <v>-0.32872307300567627</v>
      </c>
      <c r="EI24" s="3"/>
      <c r="EJ24" s="3"/>
    </row>
    <row r="25" spans="2:140" ht="17.25">
      <c r="B25" s="25">
        <v>19</v>
      </c>
      <c r="C25" s="3">
        <v>0.11515606194734573</v>
      </c>
      <c r="D25" s="3">
        <v>-0.21443319320678711</v>
      </c>
      <c r="E25" s="3">
        <v>-0.12040938436985016</v>
      </c>
      <c r="F25" s="3">
        <v>4.7744940966367722E-2</v>
      </c>
      <c r="G25" s="3">
        <v>-9.8752759397029877E-2</v>
      </c>
      <c r="H25" s="3">
        <v>0.12585042417049408</v>
      </c>
      <c r="I25" s="3">
        <v>0.21759170293807983</v>
      </c>
      <c r="J25" s="3">
        <v>-0.11551564931869507</v>
      </c>
      <c r="K25" s="3">
        <v>-0.24309532344341278</v>
      </c>
      <c r="L25" s="3">
        <v>-0.25254625082015991</v>
      </c>
      <c r="M25" s="3">
        <v>-9.6967354416847229E-2</v>
      </c>
      <c r="N25" s="3">
        <v>2.7331331744790077E-2</v>
      </c>
      <c r="O25" s="3">
        <v>0.19288524985313416</v>
      </c>
      <c r="P25" s="3">
        <v>-0.27465960383415222</v>
      </c>
      <c r="Q25" s="3">
        <v>7.2213076055049896E-2</v>
      </c>
      <c r="R25" s="3">
        <v>-0.23701164126396179</v>
      </c>
      <c r="S25" s="3">
        <v>-5.6935098022222519E-2</v>
      </c>
      <c r="T25" s="3"/>
      <c r="U25" s="3"/>
      <c r="V25" s="1">
        <v>3</v>
      </c>
      <c r="W25" s="3">
        <v>2.6640023118095213E-2</v>
      </c>
      <c r="X25" s="3">
        <v>0.97735623336554434</v>
      </c>
      <c r="Y25" s="3">
        <v>0.27236662345454005</v>
      </c>
      <c r="Z25" s="3">
        <v>-6.9782572333469822E-2</v>
      </c>
      <c r="AC25" t="s">
        <v>157</v>
      </c>
      <c r="AF25" s="12" t="s">
        <v>158</v>
      </c>
      <c r="AG25">
        <f>1/SQRT(16)</f>
        <v>0.25</v>
      </c>
      <c r="AV25" s="18" t="s">
        <v>553</v>
      </c>
      <c r="AW25" s="25" t="s">
        <v>173</v>
      </c>
      <c r="AX25" s="25" t="s">
        <v>174</v>
      </c>
      <c r="AZ25" s="25">
        <v>19</v>
      </c>
      <c r="BA25" s="3">
        <v>-0.10234307497739792</v>
      </c>
      <c r="BB25" s="3">
        <v>0.22233834862709045</v>
      </c>
      <c r="BC25" s="3">
        <v>0.20652076601982117</v>
      </c>
      <c r="BD25" s="3">
        <v>-4.686448723077774E-2</v>
      </c>
      <c r="BE25" s="3">
        <v>-0.19011764228343964</v>
      </c>
      <c r="BF25" s="3">
        <v>0.18862180411815643</v>
      </c>
      <c r="BG25" s="3">
        <v>4.0557481348514557E-2</v>
      </c>
      <c r="BH25" s="3">
        <v>-0.12825344502925873</v>
      </c>
      <c r="BI25" s="3">
        <v>6.2031231820583344E-2</v>
      </c>
      <c r="BJ25" s="3">
        <v>6.2731280922889709E-2</v>
      </c>
      <c r="BK25" s="3">
        <v>-0.11533752083778381</v>
      </c>
      <c r="BL25" s="3">
        <v>0.25515982508659363</v>
      </c>
      <c r="BM25" s="3">
        <v>4.3348230421543121E-2</v>
      </c>
      <c r="BN25" s="3">
        <v>0.33897212147712708</v>
      </c>
      <c r="BO25" s="3">
        <v>-0.16158658266067505</v>
      </c>
      <c r="BP25" s="3">
        <v>0.20459404587745667</v>
      </c>
      <c r="BQ25" s="3">
        <v>-0.35635185241699219</v>
      </c>
      <c r="BT25" t="str">
        <f>BA2</f>
        <v>Linear 1</v>
      </c>
      <c r="EI25" s="3"/>
      <c r="EJ25" s="3"/>
    </row>
    <row r="26" spans="2:140">
      <c r="B26" s="25">
        <v>20</v>
      </c>
      <c r="C26" s="3">
        <v>-2.3366184905171394E-2</v>
      </c>
      <c r="D26" s="3">
        <v>-9.2415787279605865E-2</v>
      </c>
      <c r="E26" s="3">
        <v>-5.7888872921466827E-2</v>
      </c>
      <c r="F26" s="3">
        <v>-0.33074548840522766</v>
      </c>
      <c r="G26" s="3">
        <v>-5.4638128727674484E-2</v>
      </c>
      <c r="H26" s="3">
        <v>-0.11918877810239792</v>
      </c>
      <c r="I26" s="3">
        <v>0.13069184124469757</v>
      </c>
      <c r="J26" s="3">
        <v>0.10322179645299911</v>
      </c>
      <c r="K26" s="3">
        <v>0.32478606700897217</v>
      </c>
      <c r="L26" s="3">
        <v>-0.15762826800346375</v>
      </c>
      <c r="M26" s="3">
        <v>0.10249112546443939</v>
      </c>
      <c r="N26" s="3">
        <v>-0.50427776575088501</v>
      </c>
      <c r="O26" s="3">
        <v>-0.16384090483188629</v>
      </c>
      <c r="P26" s="3">
        <v>-8.8394813239574432E-2</v>
      </c>
      <c r="Q26" s="3">
        <v>6.1143301427364349E-2</v>
      </c>
      <c r="R26" s="3">
        <v>0.18285831809043884</v>
      </c>
      <c r="S26" s="3">
        <v>-5.9025458991527557E-2</v>
      </c>
      <c r="T26" s="3"/>
      <c r="U26" s="3"/>
      <c r="V26" s="1">
        <v>4</v>
      </c>
      <c r="W26" s="3">
        <v>-3.0410797773425369E-2</v>
      </c>
      <c r="X26" s="3">
        <v>-0.92387592964213128</v>
      </c>
      <c r="Y26" s="3">
        <v>0.38346867089534709</v>
      </c>
      <c r="Z26" s="3">
        <v>-0.94253627345887092</v>
      </c>
      <c r="AC26" s="22" t="s">
        <v>179</v>
      </c>
      <c r="AM26" t="s">
        <v>191</v>
      </c>
      <c r="AW26" t="s">
        <v>136</v>
      </c>
      <c r="AX26" t="s">
        <v>137</v>
      </c>
      <c r="AZ26" s="25">
        <v>20</v>
      </c>
      <c r="BA26" s="3">
        <v>1.3668599538505077E-2</v>
      </c>
      <c r="BB26" s="3">
        <v>0.22957971692085266</v>
      </c>
      <c r="BC26" s="3">
        <v>0.17565442621707916</v>
      </c>
      <c r="BD26" s="3">
        <v>-0.13785946369171143</v>
      </c>
      <c r="BE26" s="3">
        <v>6.6384184174239635E-3</v>
      </c>
      <c r="BF26" s="3">
        <v>0.34716144204139709</v>
      </c>
      <c r="BG26" s="3">
        <v>2.7203863486647606E-2</v>
      </c>
      <c r="BH26" s="3">
        <v>1.343838032335043E-2</v>
      </c>
      <c r="BI26" s="3">
        <v>-0.15276928246021271</v>
      </c>
      <c r="BJ26" s="3">
        <v>-4.8555780202150345E-2</v>
      </c>
      <c r="BK26" s="3">
        <v>-8.9338399469852448E-2</v>
      </c>
      <c r="BL26" s="3">
        <v>0.24071447551250458</v>
      </c>
      <c r="BM26" s="3">
        <v>-4.8276625573635101E-2</v>
      </c>
      <c r="BN26" s="3">
        <v>0.17082135379314423</v>
      </c>
      <c r="BO26" s="3">
        <v>-0.24958021938800812</v>
      </c>
      <c r="BP26" s="3">
        <v>0.30358827114105225</v>
      </c>
      <c r="BQ26" s="3">
        <v>-0.15239930152893066</v>
      </c>
      <c r="EI26" s="3"/>
      <c r="EJ26" s="3"/>
    </row>
    <row r="27" spans="2:140">
      <c r="B27" s="25">
        <v>21</v>
      </c>
      <c r="C27" s="3">
        <v>-3.4852877259254456E-2</v>
      </c>
      <c r="D27" s="3">
        <v>-0.41516444087028503</v>
      </c>
      <c r="E27" s="3">
        <v>-0.41981235146522522</v>
      </c>
      <c r="F27" s="3">
        <v>-0.49737769365310669</v>
      </c>
      <c r="G27" s="3">
        <v>-0.13862340152263641</v>
      </c>
      <c r="H27" s="3">
        <v>-9.1321252286434174E-2</v>
      </c>
      <c r="I27" s="3">
        <v>0.31119781732559204</v>
      </c>
      <c r="J27" s="3">
        <v>-0.22250434756278992</v>
      </c>
      <c r="K27" s="3">
        <v>0.18031306564807892</v>
      </c>
      <c r="L27" s="3">
        <v>-3.8554348051548004E-2</v>
      </c>
      <c r="M27" s="3">
        <v>-0.12989901006221771</v>
      </c>
      <c r="N27" s="3">
        <v>-0.22175078094005585</v>
      </c>
      <c r="O27" s="3">
        <v>-0.18612992763519287</v>
      </c>
      <c r="P27" s="3">
        <v>6.4173951745033264E-2</v>
      </c>
      <c r="Q27" s="3">
        <v>-0.21700406074523926</v>
      </c>
      <c r="R27" s="3">
        <v>-1.8934454768896103E-2</v>
      </c>
      <c r="S27" s="3">
        <v>-6.555638462305069E-2</v>
      </c>
      <c r="T27" s="3"/>
      <c r="U27" s="3"/>
      <c r="V27" s="1">
        <v>5</v>
      </c>
      <c r="W27" s="3">
        <v>1.1886838851096482</v>
      </c>
      <c r="X27" s="3">
        <v>-0.80584630445184802</v>
      </c>
      <c r="Y27" s="3">
        <v>-5.0579562465369432E-2</v>
      </c>
      <c r="Z27" s="3">
        <v>-1.3194442559251476</v>
      </c>
      <c r="AB27" t="s">
        <v>170</v>
      </c>
      <c r="AC27" s="1" cm="1">
        <f t="array" ref="AC27:AF27">W4:Z4</f>
        <v>0</v>
      </c>
      <c r="AD27" s="1">
        <v>1</v>
      </c>
      <c r="AE27" s="1">
        <v>2</v>
      </c>
      <c r="AF27" s="1">
        <v>3</v>
      </c>
      <c r="AG27" s="9" t="s">
        <v>154</v>
      </c>
      <c r="AH27" s="20" t="s">
        <v>150</v>
      </c>
      <c r="AI27" s="2"/>
      <c r="AJ27" s="2"/>
      <c r="AK27" s="2"/>
      <c r="AL27" s="2"/>
      <c r="AM27" t="s">
        <v>182</v>
      </c>
      <c r="AN27" s="2"/>
      <c r="AO27" s="2"/>
      <c r="AP27" s="2"/>
      <c r="AQ27" s="2"/>
      <c r="AR27" s="2"/>
      <c r="AS27" s="2"/>
      <c r="AV27" s="25">
        <v>0</v>
      </c>
      <c r="AW27" s="3">
        <v>0.96751648187637318</v>
      </c>
      <c r="AX27" s="3">
        <v>5.4933290928602219E-2</v>
      </c>
      <c r="AZ27" s="25">
        <v>21</v>
      </c>
      <c r="BA27" s="3">
        <v>-0.30673044919967651</v>
      </c>
      <c r="BB27" s="3">
        <v>-0.21446561813354492</v>
      </c>
      <c r="BC27" s="3">
        <v>-8.333895355463028E-2</v>
      </c>
      <c r="BD27" s="3">
        <v>-1.7448220402002335E-2</v>
      </c>
      <c r="BE27" s="3">
        <v>0.16777655482292175</v>
      </c>
      <c r="BF27" s="3">
        <v>0.31224536895751953</v>
      </c>
      <c r="BG27" s="3">
        <v>-3.5024557262659073E-2</v>
      </c>
      <c r="BH27" s="3">
        <v>4.9142178148031235E-2</v>
      </c>
      <c r="BI27" s="3">
        <v>0.10975839197635651</v>
      </c>
      <c r="BJ27" s="3">
        <v>-7.5840882956981659E-2</v>
      </c>
      <c r="BK27" s="3">
        <v>-5.0388980656862259E-2</v>
      </c>
      <c r="BL27" s="3">
        <v>0.12129466980695724</v>
      </c>
      <c r="BM27" s="3">
        <v>0.1788240522146225</v>
      </c>
      <c r="BN27" s="3">
        <v>-2.1577866747975349E-2</v>
      </c>
      <c r="BO27" s="3">
        <v>-0.28178742527961731</v>
      </c>
      <c r="BP27" s="3">
        <v>-4.0296126157045364E-2</v>
      </c>
      <c r="BQ27" s="3">
        <v>-0.36276641488075256</v>
      </c>
      <c r="BS27" t="s">
        <v>170</v>
      </c>
      <c r="BT27" s="1" cm="1">
        <f t="array" ref="BT27:EE27">BT4:EE4</f>
        <v>0</v>
      </c>
      <c r="BU27" s="1">
        <v>1</v>
      </c>
      <c r="BV27" s="1">
        <v>2</v>
      </c>
      <c r="BW27" s="1">
        <v>3</v>
      </c>
      <c r="BX27" s="1">
        <v>4</v>
      </c>
      <c r="BY27" s="1">
        <v>5</v>
      </c>
      <c r="BZ27" s="1">
        <v>6</v>
      </c>
      <c r="CA27" s="1">
        <v>7</v>
      </c>
      <c r="CB27" s="1">
        <v>8</v>
      </c>
      <c r="CC27" s="1">
        <v>9</v>
      </c>
      <c r="CD27" s="1">
        <v>10</v>
      </c>
      <c r="CE27" s="1">
        <v>11</v>
      </c>
      <c r="CF27" s="1">
        <v>12</v>
      </c>
      <c r="CG27" s="1">
        <v>13</v>
      </c>
      <c r="CH27" s="1">
        <v>14</v>
      </c>
      <c r="CI27" s="1">
        <v>15</v>
      </c>
      <c r="CJ27" s="1">
        <v>16</v>
      </c>
      <c r="CK27" s="1">
        <v>17</v>
      </c>
      <c r="CL27" s="1">
        <v>18</v>
      </c>
      <c r="CM27" s="1">
        <v>19</v>
      </c>
      <c r="CN27" s="1">
        <v>20</v>
      </c>
      <c r="CO27" s="1">
        <v>21</v>
      </c>
      <c r="CP27" s="1">
        <v>22</v>
      </c>
      <c r="CQ27" s="1">
        <v>23</v>
      </c>
      <c r="CR27" s="1">
        <v>24</v>
      </c>
      <c r="CS27" s="1">
        <v>25</v>
      </c>
      <c r="CT27" s="1">
        <v>26</v>
      </c>
      <c r="CU27" s="1">
        <v>27</v>
      </c>
      <c r="CV27" s="1">
        <v>28</v>
      </c>
      <c r="CW27" s="1">
        <v>29</v>
      </c>
      <c r="CX27" s="1">
        <v>30</v>
      </c>
      <c r="CY27" s="1">
        <v>31</v>
      </c>
      <c r="CZ27" s="1">
        <v>32</v>
      </c>
      <c r="DA27" s="1">
        <v>33</v>
      </c>
      <c r="DB27" s="1">
        <v>34</v>
      </c>
      <c r="DC27" s="1">
        <v>35</v>
      </c>
      <c r="DD27" s="1">
        <v>36</v>
      </c>
      <c r="DE27" s="1">
        <v>37</v>
      </c>
      <c r="DF27" s="1">
        <v>38</v>
      </c>
      <c r="DG27" s="1">
        <v>39</v>
      </c>
      <c r="DH27" s="1">
        <v>40</v>
      </c>
      <c r="DI27" s="1">
        <v>41</v>
      </c>
      <c r="DJ27" s="1">
        <v>42</v>
      </c>
      <c r="DK27" s="1">
        <v>43</v>
      </c>
      <c r="DL27" s="1">
        <v>44</v>
      </c>
      <c r="DM27" s="1">
        <v>45</v>
      </c>
      <c r="DN27" s="1">
        <v>46</v>
      </c>
      <c r="DO27" s="1">
        <v>47</v>
      </c>
      <c r="DP27" s="1">
        <v>48</v>
      </c>
      <c r="DQ27" s="1">
        <v>49</v>
      </c>
      <c r="DR27" s="1">
        <v>50</v>
      </c>
      <c r="DS27" s="1">
        <v>51</v>
      </c>
      <c r="DT27" s="1">
        <v>52</v>
      </c>
      <c r="DU27" s="1">
        <v>53</v>
      </c>
      <c r="DV27" s="1">
        <v>54</v>
      </c>
      <c r="DW27" s="1">
        <v>55</v>
      </c>
      <c r="DX27" s="1">
        <v>56</v>
      </c>
      <c r="DY27" s="1">
        <v>57</v>
      </c>
      <c r="DZ27" s="1">
        <v>58</v>
      </c>
      <c r="EA27" s="1">
        <v>59</v>
      </c>
      <c r="EB27" s="1">
        <v>60</v>
      </c>
      <c r="EC27" s="1">
        <v>61</v>
      </c>
      <c r="ED27" s="1">
        <v>62</v>
      </c>
      <c r="EE27" s="1">
        <v>63</v>
      </c>
      <c r="EI27" s="3"/>
      <c r="EJ27" s="3"/>
    </row>
    <row r="28" spans="2:140">
      <c r="B28" s="25">
        <v>22</v>
      </c>
      <c r="C28" s="3">
        <v>-0.15583337843418121</v>
      </c>
      <c r="D28" s="3">
        <v>0.2124742716550827</v>
      </c>
      <c r="E28" s="3">
        <v>-0.13558401167392731</v>
      </c>
      <c r="F28" s="3">
        <v>-0.29974508285522461</v>
      </c>
      <c r="G28" s="3">
        <v>0.16193747520446777</v>
      </c>
      <c r="H28" s="3">
        <v>-0.3147563636302948</v>
      </c>
      <c r="I28" s="3">
        <v>-8.1376098096370697E-2</v>
      </c>
      <c r="J28" s="3">
        <v>0.22955441474914551</v>
      </c>
      <c r="K28" s="3">
        <v>0.37210407853126526</v>
      </c>
      <c r="L28" s="3">
        <v>-0.11511646211147308</v>
      </c>
      <c r="M28" s="3">
        <v>0.26679340004920959</v>
      </c>
      <c r="N28" s="3">
        <v>-0.54887127876281738</v>
      </c>
      <c r="O28" s="3">
        <v>-4.374608863145113E-3</v>
      </c>
      <c r="P28" s="3">
        <v>-0.1111297532916069</v>
      </c>
      <c r="Q28" s="3">
        <v>0.17439447343349457</v>
      </c>
      <c r="R28" s="3">
        <v>0.16745288670063019</v>
      </c>
      <c r="S28" s="3">
        <v>-4.0665660053491592E-2</v>
      </c>
      <c r="T28" s="3"/>
      <c r="U28" s="3"/>
      <c r="V28" s="1">
        <v>6</v>
      </c>
      <c r="W28" s="3">
        <v>-1.1378169062897783</v>
      </c>
      <c r="X28" s="3">
        <v>-1.1365602799139645</v>
      </c>
      <c r="Y28" s="3">
        <v>-0.12777346917340099</v>
      </c>
      <c r="Z28" s="3">
        <v>-1.2747310033827599</v>
      </c>
      <c r="AB28" s="1">
        <v>0</v>
      </c>
      <c r="AC28" s="3" cm="1">
        <f t="array" ref="AC28:AF31">EXP(MMULT(TRANSPOSE(W6:Z21),W22:Z37)*AG25)</f>
        <v>0.43899286382959812</v>
      </c>
      <c r="AD28" s="3">
        <v>1.0659830008586284</v>
      </c>
      <c r="AE28" s="3">
        <v>0.644779388960383</v>
      </c>
      <c r="AF28" s="3">
        <v>1.1064418765292132</v>
      </c>
      <c r="AG28" s="10">
        <f>SUM($AC28:$AF28)</f>
        <v>3.2561971301778225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V28" s="25">
        <v>1</v>
      </c>
      <c r="AW28" s="3">
        <v>0.87008333206176758</v>
      </c>
      <c r="AX28" s="3">
        <v>-0.1550682932138443</v>
      </c>
      <c r="AZ28" s="25">
        <v>22</v>
      </c>
      <c r="BA28" s="3">
        <v>-0.17034526169300079</v>
      </c>
      <c r="BB28" s="3">
        <v>-8.4607884287834167E-2</v>
      </c>
      <c r="BC28" s="3">
        <v>-0.24533502757549286</v>
      </c>
      <c r="BD28" s="3">
        <v>0.20679211616516113</v>
      </c>
      <c r="BE28" s="3">
        <v>4.1780505329370499E-2</v>
      </c>
      <c r="BF28" s="3">
        <v>0.10898090898990631</v>
      </c>
      <c r="BG28" s="3">
        <v>0.11774822324514389</v>
      </c>
      <c r="BH28" s="3">
        <v>0.13450238108634949</v>
      </c>
      <c r="BI28" s="3">
        <v>0.27315807342529297</v>
      </c>
      <c r="BJ28" s="3">
        <v>-0.16237670183181763</v>
      </c>
      <c r="BK28" s="3">
        <v>1.0044836672022939E-3</v>
      </c>
      <c r="BL28" s="3">
        <v>0.13096414506435394</v>
      </c>
      <c r="BM28" s="3">
        <v>3.2353438436985016E-2</v>
      </c>
      <c r="BN28" s="3">
        <v>0.11498116701841354</v>
      </c>
      <c r="BO28" s="3">
        <v>-5.4213028401136398E-2</v>
      </c>
      <c r="BP28" s="3">
        <v>-2.1842276677489281E-2</v>
      </c>
      <c r="BQ28" s="3">
        <v>-0.17268937826156616</v>
      </c>
      <c r="BS28" s="1" cm="1">
        <f t="array" ref="BS28:BS31">_xlfn.ANCHORARRAY(B90)</f>
        <v>0</v>
      </c>
      <c r="BT28" s="3" cm="1">
        <f t="array" ref="BT28:EE31">MMULT(C90:S93,TRANSPOSE(BA6:BQ69))</f>
        <v>-0.37947478276624208</v>
      </c>
      <c r="BU28" s="3">
        <v>-1.6160657977645474</v>
      </c>
      <c r="BV28" s="3">
        <v>-0.70408020226704049</v>
      </c>
      <c r="BW28" s="3">
        <v>-7.1864725924644102E-3</v>
      </c>
      <c r="BX28" s="3">
        <v>-0.18063453809029104</v>
      </c>
      <c r="BY28" s="3">
        <v>-0.50606887446156967</v>
      </c>
      <c r="BZ28" s="3">
        <v>-0.41086106545635459</v>
      </c>
      <c r="CA28" s="3">
        <v>-0.40218307214282945</v>
      </c>
      <c r="CB28" s="3">
        <v>-1.2849663508816125</v>
      </c>
      <c r="CC28" s="3">
        <v>-0.89062869369079845</v>
      </c>
      <c r="CD28" s="3">
        <v>-0.48249674649140262</v>
      </c>
      <c r="CE28" s="3">
        <v>-0.26045032363282439</v>
      </c>
      <c r="CF28" s="3">
        <v>-0.8489314981429269</v>
      </c>
      <c r="CG28" s="3">
        <v>-0.50847891632456332</v>
      </c>
      <c r="CH28" s="3">
        <v>-0.62666891361474808</v>
      </c>
      <c r="CI28" s="3">
        <v>-0.13320459762736717</v>
      </c>
      <c r="CJ28" s="3">
        <v>-1.1486277844751964</v>
      </c>
      <c r="CK28" s="3">
        <v>-0.52045931001010559</v>
      </c>
      <c r="CL28" s="3">
        <v>-1.0151928114130024</v>
      </c>
      <c r="CM28" s="3">
        <v>-0.91851460065799051</v>
      </c>
      <c r="CN28" s="3">
        <v>-0.51483835224961716</v>
      </c>
      <c r="CO28" s="3">
        <v>-0.58898830387760437</v>
      </c>
      <c r="CP28" s="3">
        <v>-0.37323444596792643</v>
      </c>
      <c r="CQ28" s="3">
        <v>-0.92908408238803675</v>
      </c>
      <c r="CR28" s="3">
        <v>-0.49518690736917059</v>
      </c>
      <c r="CS28" s="3">
        <v>-1.5129953943579999</v>
      </c>
      <c r="CT28" s="3">
        <v>-1.8727230054012665</v>
      </c>
      <c r="CU28" s="3">
        <v>-0.77421591059743</v>
      </c>
      <c r="CV28" s="3">
        <v>-0.2159183054191901</v>
      </c>
      <c r="CW28" s="3">
        <v>-1.0157003682558412</v>
      </c>
      <c r="CX28" s="3">
        <v>-0.67334556477604524</v>
      </c>
      <c r="CY28" s="3">
        <v>-0.8864928917054381</v>
      </c>
      <c r="CZ28" s="3">
        <v>-0.51272548866707623</v>
      </c>
      <c r="DA28" s="3">
        <v>-1.1158274852110088</v>
      </c>
      <c r="DB28" s="3">
        <v>-1.0726660724687198</v>
      </c>
      <c r="DC28" s="3">
        <v>-0.38377242484444385</v>
      </c>
      <c r="DD28" s="3">
        <v>0.35655014399168306</v>
      </c>
      <c r="DE28" s="3">
        <v>-1.016126265389887</v>
      </c>
      <c r="DF28" s="3">
        <v>-0.41696043273636851</v>
      </c>
      <c r="DG28" s="3">
        <v>-0.14979185389807709</v>
      </c>
      <c r="DH28" s="3">
        <v>-0.63317211018730446</v>
      </c>
      <c r="DI28" s="3">
        <v>-2.3842447304019271E-2</v>
      </c>
      <c r="DJ28" s="3">
        <v>-0.47263906182077109</v>
      </c>
      <c r="DK28" s="3">
        <v>-0.96942696151604835</v>
      </c>
      <c r="DL28" s="3">
        <v>-1.2047870428694796</v>
      </c>
      <c r="DM28" s="3">
        <v>-0.73170679166431785</v>
      </c>
      <c r="DN28" s="3">
        <v>-0.85729565183512801</v>
      </c>
      <c r="DO28" s="3">
        <v>-0.55497029205601944</v>
      </c>
      <c r="DP28" s="3">
        <v>-0.51685724348030793</v>
      </c>
      <c r="DQ28" s="3">
        <v>-0.97512169055667008</v>
      </c>
      <c r="DR28" s="3">
        <v>-0.85759272585331059</v>
      </c>
      <c r="DS28" s="3">
        <v>-0.28698899921095183</v>
      </c>
      <c r="DT28" s="3">
        <v>-0.53634840151939078</v>
      </c>
      <c r="DU28" s="3">
        <v>-0.32391982488330545</v>
      </c>
      <c r="DV28" s="3">
        <v>-0.83354759772269316</v>
      </c>
      <c r="DW28" s="3">
        <v>-0.27366323576192586</v>
      </c>
      <c r="DX28" s="3">
        <v>-0.53047787521649248</v>
      </c>
      <c r="DY28" s="3">
        <v>7.3967475981709718E-2</v>
      </c>
      <c r="DZ28" s="3">
        <v>-1.2046435090920462</v>
      </c>
      <c r="EA28" s="3">
        <v>-0.60508166412740261</v>
      </c>
      <c r="EB28" s="3">
        <v>-0.51971941937500021</v>
      </c>
      <c r="EC28" s="3">
        <v>-1.5561072258277808</v>
      </c>
      <c r="ED28" s="3">
        <v>-0.74209590279501514</v>
      </c>
      <c r="EE28" s="3">
        <v>-0.38081355802421851</v>
      </c>
      <c r="EI28" s="3"/>
      <c r="EJ28" s="3"/>
    </row>
    <row r="29" spans="2:140">
      <c r="B29" s="25">
        <v>23</v>
      </c>
      <c r="C29" s="3">
        <v>-0.16388539969921112</v>
      </c>
      <c r="D29" s="3">
        <v>0.1804497092962265</v>
      </c>
      <c r="E29" s="3">
        <v>0.3533177375793457</v>
      </c>
      <c r="F29" s="3">
        <v>-5.4582033306360245E-2</v>
      </c>
      <c r="G29" s="3">
        <v>0.15693111717700958</v>
      </c>
      <c r="H29" s="3">
        <v>0.50620734691619873</v>
      </c>
      <c r="I29" s="3">
        <v>4.2325135320425034E-2</v>
      </c>
      <c r="J29" s="3">
        <v>-6.9407433271408081E-2</v>
      </c>
      <c r="K29" s="3">
        <v>-0.11540034413337708</v>
      </c>
      <c r="L29" s="3">
        <v>-0.2916877269744873</v>
      </c>
      <c r="M29" s="3">
        <v>-6.8839408457279205E-2</v>
      </c>
      <c r="N29" s="3">
        <v>0.24325862526893616</v>
      </c>
      <c r="O29" s="3">
        <v>0.18522468209266663</v>
      </c>
      <c r="P29" s="3">
        <v>-0.20972965657711029</v>
      </c>
      <c r="Q29" s="3">
        <v>-0.11411822587251663</v>
      </c>
      <c r="R29" s="3">
        <v>-8.4225818514823914E-2</v>
      </c>
      <c r="S29" s="3">
        <v>-3.2593563199043274E-2</v>
      </c>
      <c r="T29" s="3"/>
      <c r="U29" s="3"/>
      <c r="V29" s="1">
        <v>7</v>
      </c>
      <c r="W29" s="3">
        <v>-1.5267078592965369</v>
      </c>
      <c r="X29" s="3">
        <v>-0.31693448860552687</v>
      </c>
      <c r="Y29" s="3">
        <v>0.66821581564631616</v>
      </c>
      <c r="Z29" s="3">
        <v>0.49472643869487809</v>
      </c>
      <c r="AB29" s="1">
        <v>1</v>
      </c>
      <c r="AC29" s="3">
        <v>3.5773637149926506E-2</v>
      </c>
      <c r="AD29" s="3">
        <v>4.2888281506093091E-2</v>
      </c>
      <c r="AE29" s="3">
        <v>2.9752830376521002</v>
      </c>
      <c r="AF29" s="3">
        <v>0.18191291588381173</v>
      </c>
      <c r="AG29" s="10">
        <f>SUM($AC29:$AF29)</f>
        <v>3.2358578721919313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V29" s="25">
        <v>2</v>
      </c>
      <c r="AW29" s="3">
        <v>1.1137486696243286</v>
      </c>
      <c r="AX29" s="3">
        <v>8.1382961943745613E-3</v>
      </c>
      <c r="AZ29" s="25">
        <v>23</v>
      </c>
      <c r="BA29" s="3">
        <v>-0.21255198121070862</v>
      </c>
      <c r="BB29" s="3">
        <v>-0.44726911187171936</v>
      </c>
      <c r="BC29" s="3">
        <v>0.10279432684183121</v>
      </c>
      <c r="BD29" s="3">
        <v>-0.25342744588851929</v>
      </c>
      <c r="BE29" s="3">
        <v>-5.2962727844715118E-2</v>
      </c>
      <c r="BF29" s="3">
        <v>-7.9560957849025726E-2</v>
      </c>
      <c r="BG29" s="3">
        <v>-1.3836197555065155E-2</v>
      </c>
      <c r="BH29" s="3">
        <v>0.12895645201206207</v>
      </c>
      <c r="BI29" s="3">
        <v>-0.25135397911071777</v>
      </c>
      <c r="BJ29" s="3">
        <v>-0.11128967255353928</v>
      </c>
      <c r="BK29" s="3">
        <v>0.13227368891239166</v>
      </c>
      <c r="BL29" s="3">
        <v>-3.8823649287223816E-2</v>
      </c>
      <c r="BM29" s="3">
        <v>0.16066567599773407</v>
      </c>
      <c r="BN29" s="3">
        <v>0.13827282190322876</v>
      </c>
      <c r="BO29" s="3">
        <v>-0.41023164987564087</v>
      </c>
      <c r="BP29" s="3">
        <v>0.22387290000915527</v>
      </c>
      <c r="BQ29" s="3">
        <v>-9.4947420060634599E-2</v>
      </c>
      <c r="BS29" s="1">
        <v>1</v>
      </c>
      <c r="BT29" s="3">
        <v>0.47775599480351116</v>
      </c>
      <c r="BU29" s="3">
        <v>-0.59421426618596984</v>
      </c>
      <c r="BV29" s="3">
        <v>-0.36682348919607954</v>
      </c>
      <c r="BW29" s="3">
        <v>-0.47489190708439799</v>
      </c>
      <c r="BX29" s="3">
        <v>-0.70800565523332115</v>
      </c>
      <c r="BY29" s="3">
        <v>-0.14190403789700434</v>
      </c>
      <c r="BZ29" s="3">
        <v>0.43498515018911976</v>
      </c>
      <c r="CA29" s="3">
        <v>-0.4995220137082218</v>
      </c>
      <c r="CB29" s="3">
        <v>1.4873034814146231</v>
      </c>
      <c r="CC29" s="3">
        <v>-0.76996590260358522</v>
      </c>
      <c r="CD29" s="3">
        <v>-0.71731284535439765</v>
      </c>
      <c r="CE29" s="3">
        <v>-0.59736919353222673</v>
      </c>
      <c r="CF29" s="3">
        <v>-0.67288965846247462</v>
      </c>
      <c r="CG29" s="3">
        <v>1.8051023356183098</v>
      </c>
      <c r="CH29" s="3">
        <v>-0.65157004062350565</v>
      </c>
      <c r="CI29" s="3">
        <v>0.10339677684752652</v>
      </c>
      <c r="CJ29" s="3">
        <v>0.36217065779695157</v>
      </c>
      <c r="CK29" s="3">
        <v>-2.6577903277179238E-2</v>
      </c>
      <c r="CL29" s="3">
        <v>-0.63731655730729875</v>
      </c>
      <c r="CM29" s="3">
        <v>-0.65171488355267626</v>
      </c>
      <c r="CN29" s="3">
        <v>-0.8167271415644618</v>
      </c>
      <c r="CO29" s="3">
        <v>-0.52888090086955886</v>
      </c>
      <c r="CP29" s="3">
        <v>-0.39996711796024248</v>
      </c>
      <c r="CQ29" s="3">
        <v>0.39795463018079008</v>
      </c>
      <c r="CR29" s="3">
        <v>-0.66329555397399931</v>
      </c>
      <c r="CS29" s="3">
        <v>-0.88939008700146494</v>
      </c>
      <c r="CT29" s="3">
        <v>-0.63181302034431508</v>
      </c>
      <c r="CU29" s="3">
        <v>-0.959771310318284</v>
      </c>
      <c r="CV29" s="3">
        <v>-0.25847494792911413</v>
      </c>
      <c r="CW29" s="3">
        <v>-0.39765558040857307</v>
      </c>
      <c r="CX29" s="3">
        <v>0.26517022293988002</v>
      </c>
      <c r="CY29" s="3">
        <v>-0.26965317463799648</v>
      </c>
      <c r="CZ29" s="3">
        <v>-0.30606381019343787</v>
      </c>
      <c r="DA29" s="3">
        <v>-0.43316498244344404</v>
      </c>
      <c r="DB29" s="3">
        <v>0.28690596717259242</v>
      </c>
      <c r="DC29" s="3">
        <v>-0.42035657743907773</v>
      </c>
      <c r="DD29" s="3">
        <v>-0.15791361588576264</v>
      </c>
      <c r="DE29" s="3">
        <v>-0.59174973434148503</v>
      </c>
      <c r="DF29" s="3">
        <v>-0.22239342252835964</v>
      </c>
      <c r="DG29" s="3">
        <v>-0.7376562667572707</v>
      </c>
      <c r="DH29" s="3">
        <v>-1.5492338771636915E-2</v>
      </c>
      <c r="DI29" s="3">
        <v>-0.36666879391697205</v>
      </c>
      <c r="DJ29" s="3">
        <v>-0.21152017845533114</v>
      </c>
      <c r="DK29" s="3">
        <v>-0.18730747711197562</v>
      </c>
      <c r="DL29" s="3">
        <v>-0.62028381347169859</v>
      </c>
      <c r="DM29" s="3">
        <v>0.33885180453315589</v>
      </c>
      <c r="DN29" s="3">
        <v>-1.2284425019351743</v>
      </c>
      <c r="DO29" s="3">
        <v>-0.26339026881268246</v>
      </c>
      <c r="DP29" s="3">
        <v>-0.38200618380167728</v>
      </c>
      <c r="DQ29" s="3">
        <v>-0.19885216160637964</v>
      </c>
      <c r="DR29" s="3">
        <v>9.3176779000433474E-2</v>
      </c>
      <c r="DS29" s="3">
        <v>-0.50329821786886042</v>
      </c>
      <c r="DT29" s="3">
        <v>-1.2092877767748746</v>
      </c>
      <c r="DU29" s="3">
        <v>0.61359903901852553</v>
      </c>
      <c r="DV29" s="3">
        <v>-5.087057067094336E-3</v>
      </c>
      <c r="DW29" s="3">
        <v>-0.84322255688500569</v>
      </c>
      <c r="DX29" s="3">
        <v>-0.73863916483093905</v>
      </c>
      <c r="DY29" s="3">
        <v>-0.37777425683731486</v>
      </c>
      <c r="DZ29" s="3">
        <v>-0.70869676936082182</v>
      </c>
      <c r="EA29" s="3">
        <v>-3.5243817037432068E-2</v>
      </c>
      <c r="EB29" s="3">
        <v>-0.47209593190767996</v>
      </c>
      <c r="EC29" s="3">
        <v>-0.75878285866926243</v>
      </c>
      <c r="ED29" s="3">
        <v>-4.6353188456383809E-2</v>
      </c>
      <c r="EE29" s="3">
        <v>-0.47542180128780592</v>
      </c>
      <c r="EI29" s="3"/>
      <c r="EJ29" s="3"/>
    </row>
    <row r="30" spans="2:140">
      <c r="B30" s="25">
        <v>24</v>
      </c>
      <c r="C30" s="3">
        <v>0.16713704168796539</v>
      </c>
      <c r="D30" s="3">
        <v>0.22706124186515808</v>
      </c>
      <c r="E30" s="3">
        <v>-0.23296685516834259</v>
      </c>
      <c r="F30" s="3">
        <v>2.8004452586174011E-2</v>
      </c>
      <c r="G30" s="3">
        <v>-0.16190063953399658</v>
      </c>
      <c r="H30" s="3">
        <v>-0.12528043985366821</v>
      </c>
      <c r="I30" s="3">
        <v>0.13441425561904907</v>
      </c>
      <c r="J30" s="3">
        <v>-0.12242519110441208</v>
      </c>
      <c r="K30" s="3">
        <v>-0.55054235458374023</v>
      </c>
      <c r="L30" s="3">
        <v>0.11830952763557434</v>
      </c>
      <c r="M30" s="3">
        <v>2.2519553080201149E-2</v>
      </c>
      <c r="N30" s="3">
        <v>0.45088779926300049</v>
      </c>
      <c r="O30" s="3">
        <v>-0.25218823552131653</v>
      </c>
      <c r="P30" s="3">
        <v>0.34232348203659058</v>
      </c>
      <c r="Q30" s="3">
        <v>6.8091750144958496E-2</v>
      </c>
      <c r="R30" s="3">
        <v>2.7560198679566383E-2</v>
      </c>
      <c r="S30" s="3">
        <v>-1.2430415488779545E-2</v>
      </c>
      <c r="T30" s="3"/>
      <c r="U30" s="3"/>
      <c r="V30" s="1">
        <v>8</v>
      </c>
      <c r="W30" s="3">
        <v>0.94747431706347141</v>
      </c>
      <c r="X30" s="3">
        <v>0.81546282387501245</v>
      </c>
      <c r="Y30" s="3">
        <v>0.10957022951295797</v>
      </c>
      <c r="Z30" s="3">
        <v>0.22348099311867245</v>
      </c>
      <c r="AB30" s="1">
        <v>2</v>
      </c>
      <c r="AC30" s="3">
        <v>2.8120818945270329</v>
      </c>
      <c r="AD30" s="3">
        <v>1.9030765765069872</v>
      </c>
      <c r="AE30" s="3">
        <v>0.79446405012650989</v>
      </c>
      <c r="AF30" s="3">
        <v>1.5123060066063427</v>
      </c>
      <c r="AG30" s="10">
        <f>SUM($AC30:$AF30)</f>
        <v>7.0219285277668728</v>
      </c>
      <c r="AH30" s="3"/>
      <c r="AI30" s="3"/>
      <c r="AJ30" s="3"/>
      <c r="AK30" s="3"/>
      <c r="AL30" s="3"/>
      <c r="AM30" s="3" t="s">
        <v>183</v>
      </c>
      <c r="AN30" s="3"/>
      <c r="AO30" s="3"/>
      <c r="AP30" s="3"/>
      <c r="AQ30" s="3"/>
      <c r="AR30" s="3"/>
      <c r="AS30" s="3"/>
      <c r="AV30" s="25">
        <v>3</v>
      </c>
      <c r="AW30" s="3">
        <v>0.94452702999115001</v>
      </c>
      <c r="AX30" s="3">
        <v>-7.1106866002082825E-2</v>
      </c>
      <c r="AZ30" s="25">
        <v>24</v>
      </c>
      <c r="BA30" s="3">
        <v>-0.17636188864707947</v>
      </c>
      <c r="BB30" s="3">
        <v>-5.184955894947052E-2</v>
      </c>
      <c r="BC30" s="3">
        <v>4.146445170044899E-2</v>
      </c>
      <c r="BD30" s="3">
        <v>-0.24330329895019531</v>
      </c>
      <c r="BE30" s="3">
        <v>-0.17102698981761932</v>
      </c>
      <c r="BF30" s="3">
        <v>-0.11081215739250183</v>
      </c>
      <c r="BG30" s="3">
        <v>-0.12862688302993774</v>
      </c>
      <c r="BH30" s="3">
        <v>-9.7494252026081085E-2</v>
      </c>
      <c r="BI30" s="3">
        <v>0.17286473512649536</v>
      </c>
      <c r="BJ30" s="3">
        <v>-9.0676043182611465E-3</v>
      </c>
      <c r="BK30" s="3">
        <v>-0.15960375964641571</v>
      </c>
      <c r="BL30" s="3">
        <v>8.2532346248626709E-2</v>
      </c>
      <c r="BM30" s="3">
        <v>-3.4259490668773651E-2</v>
      </c>
      <c r="BN30" s="3">
        <v>-5.688356701284647E-3</v>
      </c>
      <c r="BO30" s="3">
        <v>0.13665483891963959</v>
      </c>
      <c r="BP30" s="3">
        <v>0.11428896337747574</v>
      </c>
      <c r="BQ30" s="3">
        <v>-0.33644005656242371</v>
      </c>
      <c r="BS30" s="1">
        <v>2</v>
      </c>
      <c r="BT30" s="3">
        <v>1.0579338369878261E-2</v>
      </c>
      <c r="BU30" s="3">
        <v>-0.62733461797838985</v>
      </c>
      <c r="BV30" s="3">
        <v>-0.54866344478819196</v>
      </c>
      <c r="BW30" s="3">
        <v>-1.1113304150453733</v>
      </c>
      <c r="BX30" s="3">
        <v>-0.58552684465433857</v>
      </c>
      <c r="BY30" s="3">
        <v>-0.12882099532770691</v>
      </c>
      <c r="BZ30" s="3">
        <v>-0.23665464959474408</v>
      </c>
      <c r="CA30" s="3">
        <v>-0.39094143084368405</v>
      </c>
      <c r="CB30" s="3">
        <v>-0.81697696099176076</v>
      </c>
      <c r="CC30" s="3">
        <v>-0.43851259848927071</v>
      </c>
      <c r="CD30" s="3">
        <v>-0.57589892921990415</v>
      </c>
      <c r="CE30" s="3">
        <v>-0.25320207276582413</v>
      </c>
      <c r="CF30" s="3">
        <v>-0.51428333289130568</v>
      </c>
      <c r="CG30" s="3">
        <v>-0.33949768272364483</v>
      </c>
      <c r="CH30" s="3">
        <v>-0.14430051483816039</v>
      </c>
      <c r="CI30" s="3">
        <v>-0.30405144877206974</v>
      </c>
      <c r="CJ30" s="3">
        <v>-0.71403020227743785</v>
      </c>
      <c r="CK30" s="3">
        <v>-0.28763263219632473</v>
      </c>
      <c r="CL30" s="3">
        <v>-1.2445948968432712</v>
      </c>
      <c r="CM30" s="3">
        <v>-0.29504862380409691</v>
      </c>
      <c r="CN30" s="3">
        <v>0.11443720522391987</v>
      </c>
      <c r="CO30" s="3">
        <v>-0.70201095956397697</v>
      </c>
      <c r="CP30" s="3">
        <v>-0.5593362285419422</v>
      </c>
      <c r="CQ30" s="3">
        <v>-0.56968636210869883</v>
      </c>
      <c r="CR30" s="3">
        <v>-0.17939413587398334</v>
      </c>
      <c r="CS30" s="3">
        <v>-0.33228166509188489</v>
      </c>
      <c r="CT30" s="3">
        <v>-0.41801871320844114</v>
      </c>
      <c r="CU30" s="3">
        <v>-0.3534211708754077</v>
      </c>
      <c r="CV30" s="3">
        <v>-0.533432110237823</v>
      </c>
      <c r="CW30" s="3">
        <v>-0.71177548150383585</v>
      </c>
      <c r="CX30" s="3">
        <v>-0.28954876762805815</v>
      </c>
      <c r="CY30" s="3">
        <v>-0.23856724428169307</v>
      </c>
      <c r="CZ30" s="3">
        <v>-3.7245804882023642E-2</v>
      </c>
      <c r="DA30" s="3">
        <v>-0.86441240057616819</v>
      </c>
      <c r="DB30" s="3">
        <v>-0.99313356432063593</v>
      </c>
      <c r="DC30" s="3">
        <v>-0.63864192642284412</v>
      </c>
      <c r="DD30" s="3">
        <v>-1.1019527225410932</v>
      </c>
      <c r="DE30" s="3">
        <v>-0.56454606755847014</v>
      </c>
      <c r="DF30" s="3">
        <v>-0.1702876875962327</v>
      </c>
      <c r="DG30" s="3">
        <v>-0.218201029254637</v>
      </c>
      <c r="DH30" s="3">
        <v>-0.46300068454725452</v>
      </c>
      <c r="DI30" s="3">
        <v>0.37643846328335817</v>
      </c>
      <c r="DJ30" s="3">
        <v>-0.86380433621062092</v>
      </c>
      <c r="DK30" s="3">
        <v>-0.30165641724437331</v>
      </c>
      <c r="DL30" s="3">
        <v>-0.78816882205071337</v>
      </c>
      <c r="DM30" s="3">
        <v>-0.64164615054325047</v>
      </c>
      <c r="DN30" s="3">
        <v>-0.99608708341810115</v>
      </c>
      <c r="DO30" s="3">
        <v>-0.4549878350762061</v>
      </c>
      <c r="DP30" s="3">
        <v>-0.69792665520566155</v>
      </c>
      <c r="DQ30" s="3">
        <v>-0.88551729848921013</v>
      </c>
      <c r="DR30" s="3">
        <v>-0.58066988054644897</v>
      </c>
      <c r="DS30" s="3">
        <v>-0.83936478991953234</v>
      </c>
      <c r="DT30" s="3">
        <v>-0.6138838548785468</v>
      </c>
      <c r="DU30" s="3">
        <v>-0.13502385919094403</v>
      </c>
      <c r="DV30" s="3">
        <v>-0.82273600358997845</v>
      </c>
      <c r="DW30" s="3">
        <v>4.9575495018813753E-2</v>
      </c>
      <c r="DX30" s="3">
        <v>-0.87078137589364912</v>
      </c>
      <c r="DY30" s="3">
        <v>0.20795728897432952</v>
      </c>
      <c r="DZ30" s="3">
        <v>-0.26863221352596534</v>
      </c>
      <c r="EA30" s="3">
        <v>-0.65107598721007465</v>
      </c>
      <c r="EB30" s="3">
        <v>-0.10722757686853679</v>
      </c>
      <c r="EC30" s="3">
        <v>-1.0971004011757977</v>
      </c>
      <c r="ED30" s="3">
        <v>-0.46106898570595517</v>
      </c>
      <c r="EE30" s="3">
        <v>-0.35481057424701606</v>
      </c>
      <c r="EI30" s="3"/>
      <c r="EJ30" s="3"/>
    </row>
    <row r="31" spans="2:140">
      <c r="B31" s="25">
        <v>25</v>
      </c>
      <c r="C31" s="3">
        <v>0.20299236476421356</v>
      </c>
      <c r="D31" s="3">
        <v>-0.16215348243713379</v>
      </c>
      <c r="E31" s="3">
        <v>-0.15453685820102692</v>
      </c>
      <c r="F31" s="3">
        <v>-0.18145942687988281</v>
      </c>
      <c r="G31" s="3">
        <v>-9.2758610844612122E-2</v>
      </c>
      <c r="H31" s="3">
        <v>-0.25670430064201355</v>
      </c>
      <c r="I31" s="3">
        <v>0.10606768727302551</v>
      </c>
      <c r="J31" s="3">
        <v>3.5484526306390762E-2</v>
      </c>
      <c r="K31" s="3">
        <v>6.0240428894758224E-2</v>
      </c>
      <c r="L31" s="3">
        <v>2.9163625091314316E-2</v>
      </c>
      <c r="M31" s="3">
        <v>-3.2426271587610245E-2</v>
      </c>
      <c r="N31" s="3">
        <v>-0.38392046093940735</v>
      </c>
      <c r="O31" s="3">
        <v>1.4257808215916157E-2</v>
      </c>
      <c r="P31" s="3">
        <v>-9.151892364025116E-2</v>
      </c>
      <c r="Q31" s="3">
        <v>0.1150367259979248</v>
      </c>
      <c r="R31" s="3">
        <v>-8.997856080532074E-2</v>
      </c>
      <c r="S31" s="3">
        <v>-3.7434108555316925E-2</v>
      </c>
      <c r="T31" s="3"/>
      <c r="U31" s="3"/>
      <c r="V31" s="1">
        <v>9</v>
      </c>
      <c r="W31" s="3">
        <v>0.44790854297629357</v>
      </c>
      <c r="X31" s="3">
        <v>0.40307044830527639</v>
      </c>
      <c r="Y31" s="3">
        <v>-3.1662544957818894E-2</v>
      </c>
      <c r="Z31" s="3">
        <v>-0.3371293298805535</v>
      </c>
      <c r="AB31" s="1">
        <v>3</v>
      </c>
      <c r="AC31" s="3">
        <v>8.8798082025633732E-2</v>
      </c>
      <c r="AD31" s="3">
        <v>5.037554001199817E-2</v>
      </c>
      <c r="AE31" s="3">
        <v>2.8767976136534958</v>
      </c>
      <c r="AF31" s="3">
        <v>0.17105295301219517</v>
      </c>
      <c r="AG31" s="10">
        <f>SUM($AC31:$AF31)</f>
        <v>3.1870241887033233</v>
      </c>
      <c r="AH31" s="3"/>
      <c r="AI31" s="3"/>
      <c r="AJ31" s="3"/>
      <c r="AK31" s="3"/>
      <c r="AL31" s="3"/>
      <c r="AM31" s="3" t="s">
        <v>184</v>
      </c>
      <c r="AN31" s="3"/>
      <c r="AO31" s="3"/>
      <c r="AP31" s="3"/>
      <c r="AQ31" s="3"/>
      <c r="AR31" s="3"/>
      <c r="AS31" s="3"/>
      <c r="AV31" s="25">
        <v>4</v>
      </c>
      <c r="AW31" s="3">
        <v>0.98992055654525757</v>
      </c>
      <c r="AX31" s="3">
        <v>0.2121654748916626</v>
      </c>
      <c r="AZ31" s="25">
        <v>25</v>
      </c>
      <c r="BA31" s="3">
        <v>-0.14409098029136658</v>
      </c>
      <c r="BB31" s="3">
        <v>0.11050597578287125</v>
      </c>
      <c r="BC31" s="3">
        <v>-0.11246483027935028</v>
      </c>
      <c r="BD31" s="3">
        <v>-0.14016905426979065</v>
      </c>
      <c r="BE31" s="3">
        <v>-0.10838186740875244</v>
      </c>
      <c r="BF31" s="3">
        <v>-3.0661646276712418E-2</v>
      </c>
      <c r="BG31" s="3">
        <v>0.15226744115352631</v>
      </c>
      <c r="BH31" s="3">
        <v>0.18867027759552002</v>
      </c>
      <c r="BI31" s="3">
        <v>0.1634753942489624</v>
      </c>
      <c r="BJ31" s="3">
        <v>-0.17479927837848663</v>
      </c>
      <c r="BK31" s="3">
        <v>7.09405317902565E-2</v>
      </c>
      <c r="BL31" s="3">
        <v>5.9947455301880836E-3</v>
      </c>
      <c r="BM31" s="3">
        <v>9.0150550007820129E-2</v>
      </c>
      <c r="BN31" s="3">
        <v>0.12700697779655457</v>
      </c>
      <c r="BO31" s="3">
        <v>-0.22421661019325256</v>
      </c>
      <c r="BP31" s="3">
        <v>-2.4838849902153015E-2</v>
      </c>
      <c r="BQ31" s="3">
        <v>-0.37374553084373474</v>
      </c>
      <c r="BS31" s="1">
        <v>3</v>
      </c>
      <c r="BT31" s="3">
        <v>-0.53921178792372759</v>
      </c>
      <c r="BU31" s="3">
        <v>1.395571594520622</v>
      </c>
      <c r="BV31" s="3">
        <v>0.51177063069797024</v>
      </c>
      <c r="BW31" s="3">
        <v>-1.5963163712892756</v>
      </c>
      <c r="BX31" s="3">
        <v>-0.96825371804278781</v>
      </c>
      <c r="BY31" s="3">
        <v>-0.28608057878661186</v>
      </c>
      <c r="BZ31" s="3">
        <v>0.52857409037840752</v>
      </c>
      <c r="CA31" s="3">
        <v>-0.63331449258688022</v>
      </c>
      <c r="CB31" s="3">
        <v>-0.27674088727492846</v>
      </c>
      <c r="CC31" s="3">
        <v>-0.96638475880575836</v>
      </c>
      <c r="CD31" s="3">
        <v>-1.1294651128927229</v>
      </c>
      <c r="CE31" s="3">
        <v>-0.74476191973642814</v>
      </c>
      <c r="CF31" s="3">
        <v>-1.0032329067935533</v>
      </c>
      <c r="CG31" s="3">
        <v>1.1142216126097424</v>
      </c>
      <c r="CH31" s="3">
        <v>-0.16146975617427398</v>
      </c>
      <c r="CI31" s="3">
        <v>-0.36845004490701883</v>
      </c>
      <c r="CJ31" s="3">
        <v>0.16575151825144974</v>
      </c>
      <c r="CK31" s="3">
        <v>0.17855776301921727</v>
      </c>
      <c r="CL31" s="3">
        <v>-0.98352383853500447</v>
      </c>
      <c r="CM31" s="3">
        <v>0.25298546017716228</v>
      </c>
      <c r="CN31" s="3">
        <v>0.5117743056798566</v>
      </c>
      <c r="CO31" s="3">
        <v>-0.40706666663175078</v>
      </c>
      <c r="CP31" s="3">
        <v>-0.51770580362107443</v>
      </c>
      <c r="CQ31" s="3">
        <v>-0.67889557622981067</v>
      </c>
      <c r="CR31" s="3">
        <v>-0.5456482685849755</v>
      </c>
      <c r="CS31" s="3">
        <v>-0.87392165486565987</v>
      </c>
      <c r="CT31" s="3">
        <v>-0.62051233820413887</v>
      </c>
      <c r="CU31" s="3">
        <v>-0.77244137620114084</v>
      </c>
      <c r="CV31" s="3">
        <v>-0.81572060973952765</v>
      </c>
      <c r="CW31" s="3">
        <v>-0.44579815099678355</v>
      </c>
      <c r="CX31" s="3">
        <v>-0.97725427774426021</v>
      </c>
      <c r="CY31" s="3">
        <v>-0.5434216394958804</v>
      </c>
      <c r="CZ31" s="3">
        <v>-0.33675626056540436</v>
      </c>
      <c r="DA31" s="3">
        <v>0.30739738971411523</v>
      </c>
      <c r="DB31" s="3">
        <v>0.76469203517835749</v>
      </c>
      <c r="DC31" s="3">
        <v>-0.57749227606730003</v>
      </c>
      <c r="DD31" s="3">
        <v>-0.72703462435192545</v>
      </c>
      <c r="DE31" s="3">
        <v>-0.8537264635891646</v>
      </c>
      <c r="DF31" s="3">
        <v>0.57029583470630296</v>
      </c>
      <c r="DG31" s="3">
        <v>-0.48216119539794805</v>
      </c>
      <c r="DH31" s="3">
        <v>-0.27608718549456052</v>
      </c>
      <c r="DI31" s="3">
        <v>-0.89199711795607206</v>
      </c>
      <c r="DJ31" s="3">
        <v>-0.80741486154240327</v>
      </c>
      <c r="DK31" s="3">
        <v>1.1609470506795896</v>
      </c>
      <c r="DL31" s="3">
        <v>-0.75438637948094489</v>
      </c>
      <c r="DM31" s="3">
        <v>-0.15271911834520485</v>
      </c>
      <c r="DN31" s="3">
        <v>-2.0108348948765711</v>
      </c>
      <c r="DO31" s="3">
        <v>-0.45094852246377398</v>
      </c>
      <c r="DP31" s="3">
        <v>1.2495697413572204E-2</v>
      </c>
      <c r="DQ31" s="3">
        <v>-0.20696725934664714</v>
      </c>
      <c r="DR31" s="3">
        <v>0.55368573469774063</v>
      </c>
      <c r="DS31" s="3">
        <v>-0.90942040425138937</v>
      </c>
      <c r="DT31" s="3">
        <v>-1.5410960175897523</v>
      </c>
      <c r="DU31" s="3">
        <v>-0.4052318256458185</v>
      </c>
      <c r="DV31" s="3">
        <v>-1.7464073058572589</v>
      </c>
      <c r="DW31" s="3">
        <v>-0.64891598955684904</v>
      </c>
      <c r="DX31" s="3">
        <v>-0.94161915754765402</v>
      </c>
      <c r="DY31" s="3">
        <v>-0.54029899159029793</v>
      </c>
      <c r="DZ31" s="3">
        <v>0.75713943586176691</v>
      </c>
      <c r="EA31" s="3">
        <v>-0.21612983910197114</v>
      </c>
      <c r="EB31" s="3">
        <v>1.0892129457600563</v>
      </c>
      <c r="EC31" s="3">
        <v>-0.6923176199145652</v>
      </c>
      <c r="ED31" s="3">
        <v>4.8957228565596034E-2</v>
      </c>
      <c r="EE31" s="3">
        <v>-0.78216654952808162</v>
      </c>
      <c r="EI31" s="3"/>
      <c r="EJ31" s="3"/>
    </row>
    <row r="32" spans="2:140" ht="18">
      <c r="B32" s="25">
        <v>26</v>
      </c>
      <c r="C32" s="3">
        <v>0.24677072465419769</v>
      </c>
      <c r="D32" s="3">
        <v>0.2021547257900238</v>
      </c>
      <c r="E32" s="3">
        <v>0.33716624975204468</v>
      </c>
      <c r="F32" s="3">
        <v>-8.3524502813816071E-2</v>
      </c>
      <c r="G32" s="3">
        <v>-0.39115738868713379</v>
      </c>
      <c r="H32" s="3">
        <v>0.14621835947036743</v>
      </c>
      <c r="I32" s="3">
        <v>-0.10205408930778503</v>
      </c>
      <c r="J32" s="3">
        <v>-0.44638505578041077</v>
      </c>
      <c r="K32" s="3">
        <v>-0.12134172767400742</v>
      </c>
      <c r="L32" s="3">
        <v>8.6121514439582825E-2</v>
      </c>
      <c r="M32" s="3">
        <v>0.13434164226055145</v>
      </c>
      <c r="N32" s="3">
        <v>-4.7655679285526276E-2</v>
      </c>
      <c r="O32" s="3">
        <v>0.37539529800415039</v>
      </c>
      <c r="P32" s="3">
        <v>0.1193438395857811</v>
      </c>
      <c r="Q32" s="3">
        <v>1.2353312922641635E-3</v>
      </c>
      <c r="R32" s="3">
        <v>0.19021593034267426</v>
      </c>
      <c r="S32" s="3">
        <v>4.6639781445264816E-2</v>
      </c>
      <c r="T32" s="3"/>
      <c r="U32" s="3"/>
      <c r="V32" s="1">
        <v>10</v>
      </c>
      <c r="W32" s="3">
        <v>-1.3211646501874024</v>
      </c>
      <c r="X32" s="3">
        <v>1.3478553572042635</v>
      </c>
      <c r="Y32" s="3">
        <v>1.0311196744967512</v>
      </c>
      <c r="Z32" s="3">
        <v>1.893746867002525</v>
      </c>
      <c r="AB32" s="20" t="s">
        <v>149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13" t="s">
        <v>188</v>
      </c>
      <c r="AN32" s="3"/>
      <c r="AO32" s="3"/>
      <c r="AP32" s="3"/>
      <c r="AQ32" s="3"/>
      <c r="AR32" s="3"/>
      <c r="AS32" s="3"/>
      <c r="AV32" s="25">
        <v>5</v>
      </c>
      <c r="AW32" s="3">
        <v>1.1451243162155151</v>
      </c>
      <c r="AX32" s="3">
        <v>-7.2892092168331146E-2</v>
      </c>
      <c r="AZ32" s="25">
        <v>26</v>
      </c>
      <c r="BA32" s="3">
        <v>-0.14097443222999573</v>
      </c>
      <c r="BB32" s="3">
        <v>-6.1973661184310913E-2</v>
      </c>
      <c r="BC32" s="3">
        <v>2.139001153409481E-2</v>
      </c>
      <c r="BD32" s="3">
        <v>9.0630827471613884E-3</v>
      </c>
      <c r="BE32" s="3">
        <v>-0.27236840128898621</v>
      </c>
      <c r="BF32" s="3">
        <v>-5.3000491112470627E-2</v>
      </c>
      <c r="BG32" s="3">
        <v>8.0319046974182129E-2</v>
      </c>
      <c r="BH32" s="3">
        <v>0.37036660313606262</v>
      </c>
      <c r="BI32" s="3">
        <v>0.24410925805568695</v>
      </c>
      <c r="BJ32" s="3">
        <v>-0.28702723979949951</v>
      </c>
      <c r="BK32" s="3">
        <v>-2.5493105873465538E-2</v>
      </c>
      <c r="BL32" s="3">
        <v>0.10596852749586105</v>
      </c>
      <c r="BM32" s="3">
        <v>0.25470510125160217</v>
      </c>
      <c r="BN32" s="3">
        <v>8.3979792892932892E-2</v>
      </c>
      <c r="BO32" s="3">
        <v>-0.17765918374061584</v>
      </c>
      <c r="BP32" s="3">
        <v>0.15397655963897705</v>
      </c>
      <c r="BQ32" s="3">
        <v>-0.23267892003059387</v>
      </c>
      <c r="EI32" s="3"/>
      <c r="EJ32" s="3"/>
    </row>
    <row r="33" spans="2:140">
      <c r="B33" s="25">
        <v>27</v>
      </c>
      <c r="C33" s="3">
        <v>1.3849180191755295E-2</v>
      </c>
      <c r="D33" s="3">
        <v>-0.14993289113044739</v>
      </c>
      <c r="E33" s="3">
        <v>-8.425305038690567E-2</v>
      </c>
      <c r="F33" s="3">
        <v>0.10483305901288986</v>
      </c>
      <c r="G33" s="3">
        <v>-0.17636232078075409</v>
      </c>
      <c r="H33" s="3">
        <v>-0.16075107455253601</v>
      </c>
      <c r="I33" s="3">
        <v>-0.21327663958072662</v>
      </c>
      <c r="J33" s="3">
        <v>0.17922937870025635</v>
      </c>
      <c r="K33" s="3">
        <v>3.0372003093361855E-2</v>
      </c>
      <c r="L33" s="3">
        <v>-0.14299991726875305</v>
      </c>
      <c r="M33" s="3">
        <v>-0.27718657255172729</v>
      </c>
      <c r="N33" s="3">
        <v>-0.15215830504894257</v>
      </c>
      <c r="O33" s="3">
        <v>8.261224627494812E-2</v>
      </c>
      <c r="P33" s="3">
        <v>-0.11398844420909882</v>
      </c>
      <c r="Q33" s="3">
        <v>0.15781156718730927</v>
      </c>
      <c r="R33" s="3">
        <v>0.18983125686645508</v>
      </c>
      <c r="S33" s="3">
        <v>-3.1114513054490089E-2</v>
      </c>
      <c r="T33" s="3"/>
      <c r="U33" s="3"/>
      <c r="V33" s="1">
        <v>11</v>
      </c>
      <c r="W33" s="3">
        <v>-0.20595734791717613</v>
      </c>
      <c r="X33" s="3">
        <v>-0.14891274803935373</v>
      </c>
      <c r="Y33" s="3">
        <v>-0.79926158672504255</v>
      </c>
      <c r="Z33" s="3">
        <v>-0.50177622014499035</v>
      </c>
      <c r="AV33" s="25">
        <v>6</v>
      </c>
      <c r="AW33" s="3">
        <v>1.1641716957092283</v>
      </c>
      <c r="AX33" s="3">
        <v>3.1720686703920364E-2</v>
      </c>
      <c r="AZ33" s="25">
        <v>27</v>
      </c>
      <c r="BA33" s="3">
        <v>-0.35356229543685913</v>
      </c>
      <c r="BB33" s="3">
        <v>0.22543667256832123</v>
      </c>
      <c r="BC33" s="3">
        <v>-4.1030064225196838E-2</v>
      </c>
      <c r="BD33" s="3">
        <v>-6.1831459403038025E-2</v>
      </c>
      <c r="BE33" s="3">
        <v>-0.23574377596378326</v>
      </c>
      <c r="BF33" s="3">
        <v>5.055604875087738E-2</v>
      </c>
      <c r="BG33" s="3">
        <v>0.11704433709383011</v>
      </c>
      <c r="BH33" s="3">
        <v>-0.16976197063922882</v>
      </c>
      <c r="BI33" s="3">
        <v>7.2001188993453979E-2</v>
      </c>
      <c r="BJ33" s="3">
        <v>-3.1352534424513578E-3</v>
      </c>
      <c r="BK33" s="3">
        <v>-0.123513363301754</v>
      </c>
      <c r="BL33" s="3">
        <v>-7.1434170007705688E-2</v>
      </c>
      <c r="BM33" s="3">
        <v>-1.1235960759222507E-2</v>
      </c>
      <c r="BN33" s="3">
        <v>7.8864052891731262E-2</v>
      </c>
      <c r="BO33" s="3">
        <v>-0.11823153495788574</v>
      </c>
      <c r="BP33" s="3">
        <v>4.2650578543543816E-3</v>
      </c>
      <c r="BQ33" s="3">
        <v>-0.32562604546546936</v>
      </c>
      <c r="BT33" t="s">
        <v>177</v>
      </c>
      <c r="EI33" s="3"/>
      <c r="EJ33" s="3"/>
    </row>
    <row r="34" spans="2:140">
      <c r="B34" s="25">
        <v>28</v>
      </c>
      <c r="C34" s="3">
        <v>4.7735068947076797E-2</v>
      </c>
      <c r="D34" s="3">
        <v>-4.4595785439014435E-2</v>
      </c>
      <c r="E34" s="3">
        <v>0.31810632348060608</v>
      </c>
      <c r="F34" s="3">
        <v>0.18185186386108398</v>
      </c>
      <c r="G34" s="3">
        <v>-0.33014446496963501</v>
      </c>
      <c r="H34" s="3">
        <v>-0.23020723462104797</v>
      </c>
      <c r="I34" s="3">
        <v>-3.3705335110425949E-2</v>
      </c>
      <c r="J34" s="3">
        <v>-0.12255503982305527</v>
      </c>
      <c r="K34" s="3">
        <v>-0.22818125784397125</v>
      </c>
      <c r="L34" s="3">
        <v>0.20288553833961487</v>
      </c>
      <c r="M34" s="3">
        <v>-7.9124569892883301E-2</v>
      </c>
      <c r="N34" s="3">
        <v>4.704725369811058E-2</v>
      </c>
      <c r="O34" s="3">
        <v>-4.0032584220170975E-3</v>
      </c>
      <c r="P34" s="3">
        <v>-9.591829776763916E-2</v>
      </c>
      <c r="Q34" s="3">
        <v>-7.2863146662712097E-2</v>
      </c>
      <c r="R34" s="3">
        <v>0.34640228748321533</v>
      </c>
      <c r="S34" s="3">
        <v>5.9167645871639252E-2</v>
      </c>
      <c r="T34" s="3"/>
      <c r="U34" s="3"/>
      <c r="V34" s="1">
        <v>12</v>
      </c>
      <c r="W34" s="3">
        <v>0.47800894321518705</v>
      </c>
      <c r="X34" s="3">
        <v>0.24063958411340036</v>
      </c>
      <c r="Y34" s="3">
        <v>0.18891476496532711</v>
      </c>
      <c r="Z34" s="3">
        <v>0.42682523355086704</v>
      </c>
      <c r="AC34" s="4" t="s">
        <v>153</v>
      </c>
      <c r="AV34" s="25">
        <v>7</v>
      </c>
      <c r="AW34" s="3">
        <v>1.0550656318664551</v>
      </c>
      <c r="AX34" s="3">
        <v>-1.9608216360211372E-2</v>
      </c>
      <c r="AZ34" s="25">
        <v>28</v>
      </c>
      <c r="BA34" s="3">
        <v>-1.6061834990978241E-2</v>
      </c>
      <c r="BB34" s="3">
        <v>-0.227047398686409</v>
      </c>
      <c r="BC34" s="3">
        <v>-9.8894841969013214E-2</v>
      </c>
      <c r="BD34" s="3">
        <v>4.2411051690578461E-2</v>
      </c>
      <c r="BE34" s="3">
        <v>-4.6371754258871078E-2</v>
      </c>
      <c r="BF34" s="3">
        <v>-4.2527597397565842E-2</v>
      </c>
      <c r="BG34" s="3">
        <v>5.1552530378103256E-2</v>
      </c>
      <c r="BH34" s="3">
        <v>0.29804939031600952</v>
      </c>
      <c r="BI34" s="3">
        <v>0.11577180027961731</v>
      </c>
      <c r="BJ34" s="3">
        <v>4.5103449374437332E-2</v>
      </c>
      <c r="BK34" s="3">
        <v>7.6144658029079437E-2</v>
      </c>
      <c r="BL34" s="3">
        <v>-8.4530547261238098E-2</v>
      </c>
      <c r="BM34" s="3">
        <v>8.3532288670539856E-2</v>
      </c>
      <c r="BN34" s="3">
        <v>3.9265688508749008E-2</v>
      </c>
      <c r="BO34" s="3">
        <v>2.2997360676527023E-2</v>
      </c>
      <c r="BP34" s="3">
        <v>0.18917834758758545</v>
      </c>
      <c r="BQ34" s="3">
        <v>-0.37017109990119934</v>
      </c>
      <c r="EI34" s="3"/>
      <c r="EJ34" s="3"/>
    </row>
    <row r="35" spans="2:140">
      <c r="B35" s="25">
        <v>29</v>
      </c>
      <c r="C35" s="3">
        <v>0.13084205985069275</v>
      </c>
      <c r="D35" s="3">
        <v>-1.7736604437232018E-2</v>
      </c>
      <c r="E35" s="3">
        <v>-0.37238454818725586</v>
      </c>
      <c r="F35" s="3">
        <v>0.22466331720352173</v>
      </c>
      <c r="G35" s="3">
        <v>1.4414117904379964E-3</v>
      </c>
      <c r="H35" s="3">
        <v>-0.15338808298110962</v>
      </c>
      <c r="I35" s="3">
        <v>-0.27919459342956543</v>
      </c>
      <c r="J35" s="3">
        <v>-0.20690162479877472</v>
      </c>
      <c r="K35" s="3">
        <v>-0.33667537569999695</v>
      </c>
      <c r="L35" s="3">
        <v>0.37483906745910645</v>
      </c>
      <c r="M35" s="3">
        <v>-0.27726244926452637</v>
      </c>
      <c r="N35" s="3">
        <v>0.7006956934928894</v>
      </c>
      <c r="O35" s="3">
        <v>-0.15431582927703857</v>
      </c>
      <c r="P35" s="3">
        <v>0.23905262351036072</v>
      </c>
      <c r="Q35" s="3">
        <v>2.6083134114742279E-2</v>
      </c>
      <c r="R35" s="3">
        <v>-7.5798049569129944E-2</v>
      </c>
      <c r="S35" s="3">
        <v>2.8576003387570381E-3</v>
      </c>
      <c r="T35" s="3"/>
      <c r="U35" s="3"/>
      <c r="V35" s="1">
        <v>13</v>
      </c>
      <c r="W35" s="3">
        <v>1.7287998732539549</v>
      </c>
      <c r="X35" s="3">
        <v>0.3056532123729635</v>
      </c>
      <c r="Y35" s="3">
        <v>-1.2019719280200345</v>
      </c>
      <c r="Z35" s="3">
        <v>0.30169490475885907</v>
      </c>
      <c r="AC35" s="22" t="s">
        <v>181</v>
      </c>
      <c r="AV35" s="25">
        <v>8</v>
      </c>
      <c r="AW35" s="3">
        <v>0.75286984443664551</v>
      </c>
      <c r="AX35" s="3">
        <v>9.7533121705055237E-2</v>
      </c>
      <c r="AZ35" s="25">
        <v>29</v>
      </c>
      <c r="BA35" s="3">
        <v>-0.26233309507369995</v>
      </c>
      <c r="BB35" s="3">
        <v>-0.16030542552471161</v>
      </c>
      <c r="BC35" s="3">
        <v>-1.3504159636795521E-2</v>
      </c>
      <c r="BD35" s="3">
        <v>7.1038708090782166E-2</v>
      </c>
      <c r="BE35" s="3">
        <v>-0.17706578969955444</v>
      </c>
      <c r="BF35" s="3">
        <v>-2.9177053365856409E-3</v>
      </c>
      <c r="BG35" s="3">
        <v>-5.5605401284992695E-3</v>
      </c>
      <c r="BH35" s="3">
        <v>-6.2698699533939362E-2</v>
      </c>
      <c r="BI35" s="3">
        <v>0.19624486565589905</v>
      </c>
      <c r="BJ35" s="3">
        <v>-8.3793587982654572E-2</v>
      </c>
      <c r="BK35" s="3">
        <v>-2.0835261791944504E-2</v>
      </c>
      <c r="BL35" s="3">
        <v>-0.17814305424690247</v>
      </c>
      <c r="BM35" s="3">
        <v>0.13155132532119751</v>
      </c>
      <c r="BN35" s="3">
        <v>4.9154527485370636E-2</v>
      </c>
      <c r="BO35" s="3">
        <v>-0.25480762124061584</v>
      </c>
      <c r="BP35" s="3">
        <v>-1.011468842625618E-2</v>
      </c>
      <c r="BQ35" s="3">
        <v>-0.38733178377151489</v>
      </c>
      <c r="BS35" t="s">
        <v>171</v>
      </c>
      <c r="BT35" s="1" cm="1">
        <f t="array" ref="BT35:EE35">_xlfn.ANCHORARRAY(BT27)</f>
        <v>0</v>
      </c>
      <c r="BU35" s="1">
        <v>1</v>
      </c>
      <c r="BV35" s="1">
        <v>2</v>
      </c>
      <c r="BW35" s="1">
        <v>3</v>
      </c>
      <c r="BX35" s="1">
        <v>4</v>
      </c>
      <c r="BY35" s="1">
        <v>5</v>
      </c>
      <c r="BZ35" s="1">
        <v>6</v>
      </c>
      <c r="CA35" s="1">
        <v>7</v>
      </c>
      <c r="CB35" s="1">
        <v>8</v>
      </c>
      <c r="CC35" s="1">
        <v>9</v>
      </c>
      <c r="CD35" s="1">
        <v>10</v>
      </c>
      <c r="CE35" s="1">
        <v>11</v>
      </c>
      <c r="CF35" s="1">
        <v>12</v>
      </c>
      <c r="CG35" s="1">
        <v>13</v>
      </c>
      <c r="CH35" s="1">
        <v>14</v>
      </c>
      <c r="CI35" s="1">
        <v>15</v>
      </c>
      <c r="CJ35" s="1">
        <v>16</v>
      </c>
      <c r="CK35" s="1">
        <v>17</v>
      </c>
      <c r="CL35" s="1">
        <v>18</v>
      </c>
      <c r="CM35" s="1">
        <v>19</v>
      </c>
      <c r="CN35" s="1">
        <v>20</v>
      </c>
      <c r="CO35" s="1">
        <v>21</v>
      </c>
      <c r="CP35" s="1">
        <v>22</v>
      </c>
      <c r="CQ35" s="1">
        <v>23</v>
      </c>
      <c r="CR35" s="1">
        <v>24</v>
      </c>
      <c r="CS35" s="1">
        <v>25</v>
      </c>
      <c r="CT35" s="1">
        <v>26</v>
      </c>
      <c r="CU35" s="1">
        <v>27</v>
      </c>
      <c r="CV35" s="1">
        <v>28</v>
      </c>
      <c r="CW35" s="1">
        <v>29</v>
      </c>
      <c r="CX35" s="1">
        <v>30</v>
      </c>
      <c r="CY35" s="1">
        <v>31</v>
      </c>
      <c r="CZ35" s="1">
        <v>32</v>
      </c>
      <c r="DA35" s="1">
        <v>33</v>
      </c>
      <c r="DB35" s="1">
        <v>34</v>
      </c>
      <c r="DC35" s="1">
        <v>35</v>
      </c>
      <c r="DD35" s="1">
        <v>36</v>
      </c>
      <c r="DE35" s="1">
        <v>37</v>
      </c>
      <c r="DF35" s="1">
        <v>38</v>
      </c>
      <c r="DG35" s="1">
        <v>39</v>
      </c>
      <c r="DH35" s="1">
        <v>40</v>
      </c>
      <c r="DI35" s="1">
        <v>41</v>
      </c>
      <c r="DJ35" s="1">
        <v>42</v>
      </c>
      <c r="DK35" s="1">
        <v>43</v>
      </c>
      <c r="DL35" s="1">
        <v>44</v>
      </c>
      <c r="DM35" s="1">
        <v>45</v>
      </c>
      <c r="DN35" s="1">
        <v>46</v>
      </c>
      <c r="DO35" s="1">
        <v>47</v>
      </c>
      <c r="DP35" s="1">
        <v>48</v>
      </c>
      <c r="DQ35" s="1">
        <v>49</v>
      </c>
      <c r="DR35" s="1">
        <v>50</v>
      </c>
      <c r="DS35" s="1">
        <v>51</v>
      </c>
      <c r="DT35" s="1">
        <v>52</v>
      </c>
      <c r="DU35" s="1">
        <v>53</v>
      </c>
      <c r="DV35" s="1">
        <v>54</v>
      </c>
      <c r="DW35" s="1">
        <v>55</v>
      </c>
      <c r="DX35" s="1">
        <v>56</v>
      </c>
      <c r="DY35" s="1">
        <v>57</v>
      </c>
      <c r="DZ35" s="1">
        <v>58</v>
      </c>
      <c r="EA35" s="1">
        <v>59</v>
      </c>
      <c r="EB35" s="1">
        <v>60</v>
      </c>
      <c r="EC35" s="1">
        <v>61</v>
      </c>
      <c r="ED35" s="1">
        <v>62</v>
      </c>
      <c r="EE35" s="1">
        <v>63</v>
      </c>
      <c r="EI35" s="3"/>
      <c r="EJ35" s="3"/>
    </row>
    <row r="36" spans="2:140">
      <c r="B36" s="25">
        <v>30</v>
      </c>
      <c r="C36" s="3">
        <v>0.3554610013961792</v>
      </c>
      <c r="D36" s="3">
        <v>-0.29640480875968933</v>
      </c>
      <c r="E36" s="3">
        <v>-0.44216403365135193</v>
      </c>
      <c r="F36" s="3">
        <v>9.9513791501522064E-2</v>
      </c>
      <c r="G36" s="3">
        <v>0.25564157962799072</v>
      </c>
      <c r="H36" s="3">
        <v>0.19933006167411804</v>
      </c>
      <c r="I36" s="3">
        <v>1.2849375605583191E-2</v>
      </c>
      <c r="J36" s="3">
        <v>-4.6757332980632782E-2</v>
      </c>
      <c r="K36" s="3">
        <v>-0.23051424324512482</v>
      </c>
      <c r="L36" s="3">
        <v>5.9450123459100723E-2</v>
      </c>
      <c r="M36" s="3">
        <v>-2.125837653875351E-2</v>
      </c>
      <c r="N36" s="3">
        <v>0.38208997249603271</v>
      </c>
      <c r="O36" s="3">
        <v>4.354032501578331E-2</v>
      </c>
      <c r="P36" s="3">
        <v>0.38294199109077454</v>
      </c>
      <c r="Q36" s="3">
        <v>0.1044427901506424</v>
      </c>
      <c r="R36" s="3">
        <v>-0.27198401093482971</v>
      </c>
      <c r="S36" s="3">
        <v>3.2069418579339981E-2</v>
      </c>
      <c r="T36" s="3"/>
      <c r="U36" s="3"/>
      <c r="V36" s="1">
        <v>14</v>
      </c>
      <c r="W36" s="3">
        <v>1.0618513823263886</v>
      </c>
      <c r="X36" s="3">
        <v>1.3910329207136258</v>
      </c>
      <c r="Y36" s="3">
        <v>-0.79434447658542029</v>
      </c>
      <c r="Z36" s="3">
        <v>0.50280402309733008</v>
      </c>
      <c r="AB36" t="s">
        <v>171</v>
      </c>
      <c r="AC36" s="1" cm="1">
        <f t="array" ref="AC36:AF36">_xlfn.ANCHORARRAY(AC27)</f>
        <v>0</v>
      </c>
      <c r="AD36" s="1">
        <v>1</v>
      </c>
      <c r="AE36" s="1">
        <v>2</v>
      </c>
      <c r="AF36" s="1">
        <v>3</v>
      </c>
      <c r="AG36" s="9" t="s">
        <v>154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V36" s="25">
        <v>9</v>
      </c>
      <c r="AW36" s="3">
        <v>1.0562410354614258</v>
      </c>
      <c r="AX36" s="3">
        <v>-5.5928710848093033E-2</v>
      </c>
      <c r="AZ36" s="25">
        <v>30</v>
      </c>
      <c r="BA36" s="3">
        <v>-0.26504933834075928</v>
      </c>
      <c r="BB36" s="3">
        <v>-0.19701641798019409</v>
      </c>
      <c r="BC36" s="3">
        <v>-0.12882073223590851</v>
      </c>
      <c r="BD36" s="3">
        <v>-0.30057379603385925</v>
      </c>
      <c r="BE36" s="3">
        <v>-9.9025547504425049E-2</v>
      </c>
      <c r="BF36" s="3">
        <v>3.581208735704422E-2</v>
      </c>
      <c r="BG36" s="3">
        <v>-0.17527757585048676</v>
      </c>
      <c r="BH36" s="3">
        <v>0.27337098121643066</v>
      </c>
      <c r="BI36" s="3">
        <v>-6.7543543875217438E-2</v>
      </c>
      <c r="BJ36" s="3">
        <v>-0.26232779026031494</v>
      </c>
      <c r="BK36" s="3">
        <v>6.8893566727638245E-2</v>
      </c>
      <c r="BL36" s="3">
        <v>-0.16524198651313782</v>
      </c>
      <c r="BM36" s="3">
        <v>-0.11309727281332016</v>
      </c>
      <c r="BN36" s="3">
        <v>0.17797496914863586</v>
      </c>
      <c r="BO36" s="3">
        <v>2.0530885085463524E-2</v>
      </c>
      <c r="BP36" s="3">
        <v>5.1447998732328415E-2</v>
      </c>
      <c r="BQ36" s="3">
        <v>-0.27906334400177002</v>
      </c>
      <c r="BS36" s="1" cm="1">
        <f t="array" ref="BS36:BS39">_xlfn.ANCHORARRAY(BS28)</f>
        <v>0</v>
      </c>
      <c r="BT36" s="19">
        <f>MAX(0,BT28)</f>
        <v>0</v>
      </c>
      <c r="BU36" s="19">
        <f t="shared" ref="BU36:EE39" si="0">MAX(0,BU28)</f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0.35655014399168306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7.3967475981709718E-2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E36" s="19">
        <f t="shared" si="0"/>
        <v>0</v>
      </c>
      <c r="EI36" s="3"/>
      <c r="EJ36" s="3"/>
    </row>
    <row r="37" spans="2:140">
      <c r="B37" s="25">
        <v>31</v>
      </c>
      <c r="C37" s="3">
        <v>-0.41772553324699402</v>
      </c>
      <c r="D37" s="3">
        <v>3.9770189672708511E-2</v>
      </c>
      <c r="E37" s="3">
        <v>9.4926252961158752E-2</v>
      </c>
      <c r="F37" s="3">
        <v>-6.4037993550300598E-2</v>
      </c>
      <c r="G37" s="3">
        <v>0.13888917863368988</v>
      </c>
      <c r="H37" s="3">
        <v>9.7316041588783264E-2</v>
      </c>
      <c r="I37" s="3">
        <v>-0.21409820020198822</v>
      </c>
      <c r="J37" s="3">
        <v>0.58648526668548584</v>
      </c>
      <c r="K37" s="3">
        <v>0.31031885743141174</v>
      </c>
      <c r="L37" s="3">
        <v>-1.7218461260199547E-2</v>
      </c>
      <c r="M37" s="3">
        <v>0.1270969957113266</v>
      </c>
      <c r="N37" s="3">
        <v>-0.18611417710781097</v>
      </c>
      <c r="O37" s="3">
        <v>-3.5704616457223892E-2</v>
      </c>
      <c r="P37" s="3">
        <v>6.9881891831755638E-3</v>
      </c>
      <c r="Q37" s="3">
        <v>0.24697169661521912</v>
      </c>
      <c r="R37" s="3">
        <v>0.16753512620925903</v>
      </c>
      <c r="S37" s="3">
        <v>4.0684542618691921E-3</v>
      </c>
      <c r="T37" s="3"/>
      <c r="U37" s="3"/>
      <c r="V37" s="1">
        <v>15</v>
      </c>
      <c r="W37" s="3">
        <v>-0.35071122970165214</v>
      </c>
      <c r="X37" s="3">
        <v>-0.80029438568513656</v>
      </c>
      <c r="Y37" s="3">
        <v>-0.18529623788102301</v>
      </c>
      <c r="Z37" s="3">
        <v>-1.1846017488055491</v>
      </c>
      <c r="AB37" s="1" cm="1">
        <f t="array" ref="AB37:AB40">AB28:AB31</f>
        <v>0</v>
      </c>
      <c r="AC37" s="3">
        <f t="shared" ref="AC37:AF40" si="1">AC28/$AG28</f>
        <v>0.13481765577430643</v>
      </c>
      <c r="AD37" s="3">
        <f t="shared" si="1"/>
        <v>0.32737053631652041</v>
      </c>
      <c r="AE37" s="3">
        <f t="shared" si="1"/>
        <v>0.19801607924308048</v>
      </c>
      <c r="AF37" s="3">
        <f t="shared" si="1"/>
        <v>0.33979572866609276</v>
      </c>
      <c r="AG37" s="16">
        <f>SUM($AC37:$AF37)</f>
        <v>1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7"/>
      <c r="AV37" s="25">
        <v>10</v>
      </c>
      <c r="AW37" s="3">
        <v>1.160286545753479</v>
      </c>
      <c r="AX37" s="3">
        <v>-2.9157893732190132E-2</v>
      </c>
      <c r="AZ37" s="25">
        <v>31</v>
      </c>
      <c r="BA37" s="3">
        <v>6.4752422273159027E-2</v>
      </c>
      <c r="BB37" s="3">
        <v>5.2243571728467941E-2</v>
      </c>
      <c r="BC37" s="3">
        <v>-0.10008767992258072</v>
      </c>
      <c r="BD37" s="3">
        <v>-0.13455869257450104</v>
      </c>
      <c r="BE37" s="3">
        <v>-4.4982697814702988E-2</v>
      </c>
      <c r="BF37" s="3">
        <v>-0.11137371510267258</v>
      </c>
      <c r="BG37" s="3">
        <v>-0.15490362048149109</v>
      </c>
      <c r="BH37" s="3">
        <v>5.1100332289934158E-2</v>
      </c>
      <c r="BI37" s="3">
        <v>-0.11861833930015564</v>
      </c>
      <c r="BJ37" s="3">
        <v>-3.674166277050972E-2</v>
      </c>
      <c r="BK37" s="3">
        <v>0.21761646866798401</v>
      </c>
      <c r="BL37" s="3">
        <v>0.17641341686248779</v>
      </c>
      <c r="BM37" s="3">
        <v>3.6009758710861206E-2</v>
      </c>
      <c r="BN37" s="3">
        <v>5.7169031351804733E-2</v>
      </c>
      <c r="BO37" s="3">
        <v>-6.1734877526760101E-2</v>
      </c>
      <c r="BP37" s="3">
        <v>-2.2324314340949059E-3</v>
      </c>
      <c r="BQ37" s="3">
        <v>-0.37439754605293274</v>
      </c>
      <c r="BS37" s="1">
        <v>1</v>
      </c>
      <c r="BT37" s="19">
        <f>MAX(0,BT29)</f>
        <v>0.47775599480351116</v>
      </c>
      <c r="BU37" s="19">
        <f t="shared" ref="BU37:CI37" si="2">MAX(0,BU29)</f>
        <v>0</v>
      </c>
      <c r="BV37" s="19">
        <f t="shared" si="2"/>
        <v>0</v>
      </c>
      <c r="BW37" s="19">
        <f t="shared" si="2"/>
        <v>0</v>
      </c>
      <c r="BX37" s="19">
        <f t="shared" si="2"/>
        <v>0</v>
      </c>
      <c r="BY37" s="19">
        <f t="shared" si="2"/>
        <v>0</v>
      </c>
      <c r="BZ37" s="19">
        <f t="shared" si="2"/>
        <v>0.43498515018911976</v>
      </c>
      <c r="CA37" s="19">
        <f t="shared" si="2"/>
        <v>0</v>
      </c>
      <c r="CB37" s="19">
        <f t="shared" si="2"/>
        <v>1.4873034814146231</v>
      </c>
      <c r="CC37" s="19">
        <f t="shared" si="2"/>
        <v>0</v>
      </c>
      <c r="CD37" s="19">
        <f t="shared" si="2"/>
        <v>0</v>
      </c>
      <c r="CE37" s="19">
        <f t="shared" si="2"/>
        <v>0</v>
      </c>
      <c r="CF37" s="19">
        <f t="shared" si="2"/>
        <v>0</v>
      </c>
      <c r="CG37" s="19">
        <f t="shared" si="2"/>
        <v>1.8051023356183098</v>
      </c>
      <c r="CH37" s="19">
        <f t="shared" si="2"/>
        <v>0</v>
      </c>
      <c r="CI37" s="19">
        <f t="shared" si="2"/>
        <v>0.10339677684752652</v>
      </c>
      <c r="CJ37" s="19">
        <f t="shared" si="0"/>
        <v>0.36217065779695157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</v>
      </c>
      <c r="CP37" s="19">
        <f t="shared" si="0"/>
        <v>0</v>
      </c>
      <c r="CQ37" s="19">
        <f t="shared" si="0"/>
        <v>0.39795463018079008</v>
      </c>
      <c r="CR37" s="19">
        <f t="shared" si="0"/>
        <v>0</v>
      </c>
      <c r="CS37" s="19">
        <f t="shared" si="0"/>
        <v>0</v>
      </c>
      <c r="CT37" s="19">
        <f t="shared" si="0"/>
        <v>0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0.26517022293988002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0.28690596717259242</v>
      </c>
      <c r="DC37" s="19">
        <f t="shared" si="0"/>
        <v>0</v>
      </c>
      <c r="DD37" s="19">
        <f t="shared" si="0"/>
        <v>0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0.33885180453315589</v>
      </c>
      <c r="DN37" s="19">
        <f t="shared" si="0"/>
        <v>0</v>
      </c>
      <c r="DO37" s="19">
        <f t="shared" si="0"/>
        <v>0</v>
      </c>
      <c r="DP37" s="19">
        <f t="shared" si="0"/>
        <v>0</v>
      </c>
      <c r="DQ37" s="19">
        <f t="shared" si="0"/>
        <v>0</v>
      </c>
      <c r="DR37" s="19">
        <f t="shared" si="0"/>
        <v>9.3176779000433474E-2</v>
      </c>
      <c r="DS37" s="19">
        <f t="shared" si="0"/>
        <v>0</v>
      </c>
      <c r="DT37" s="19">
        <f t="shared" si="0"/>
        <v>0</v>
      </c>
      <c r="DU37" s="19">
        <f t="shared" si="0"/>
        <v>0.61359903901852553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E37" s="19">
        <f t="shared" si="0"/>
        <v>0</v>
      </c>
      <c r="EI37" s="3"/>
      <c r="EJ37" s="3"/>
    </row>
    <row r="38" spans="2:140">
      <c r="B38" s="26">
        <v>32</v>
      </c>
      <c r="C38" s="5">
        <v>7.3901757597923279E-2</v>
      </c>
      <c r="D38" s="5">
        <v>-0.1170504242181778</v>
      </c>
      <c r="E38" s="5">
        <v>-3.425941988825798E-2</v>
      </c>
      <c r="F38" s="5">
        <v>-0.16735467314720154</v>
      </c>
      <c r="G38" s="5">
        <v>-0.1723305881023407</v>
      </c>
      <c r="H38" s="5">
        <v>0.15559443831443787</v>
      </c>
      <c r="I38" s="5">
        <v>0.15452401340007782</v>
      </c>
      <c r="J38" s="5">
        <v>-0.24565531313419342</v>
      </c>
      <c r="K38" s="5">
        <v>7.5514666736125946E-2</v>
      </c>
      <c r="L38" s="5">
        <v>-0.29701709747314453</v>
      </c>
      <c r="M38" s="5">
        <v>-7.308594137430191E-2</v>
      </c>
      <c r="N38" s="5">
        <v>2.047438733279705E-2</v>
      </c>
      <c r="O38" s="5">
        <v>-0.17367243766784668</v>
      </c>
      <c r="P38" s="5">
        <v>8.374902606010437E-2</v>
      </c>
      <c r="Q38" s="5">
        <v>0.20426833629608154</v>
      </c>
      <c r="R38" s="5">
        <v>0.18843838572502136</v>
      </c>
      <c r="S38" s="5">
        <v>-1.4560580020770431E-3</v>
      </c>
      <c r="T38" s="3"/>
      <c r="U38" s="21" t="s">
        <v>151</v>
      </c>
      <c r="V38" s="6">
        <v>0</v>
      </c>
      <c r="W38" s="5">
        <v>0.12279864706042692</v>
      </c>
      <c r="X38" s="5">
        <v>2.4958304381916818E-3</v>
      </c>
      <c r="Y38" s="5">
        <v>0.41158823691452118</v>
      </c>
      <c r="Z38" s="5">
        <v>-6.8330497648448923E-2</v>
      </c>
      <c r="AB38" s="1">
        <v>1</v>
      </c>
      <c r="AC38" s="3">
        <f t="shared" si="1"/>
        <v>1.1055379612731221E-2</v>
      </c>
      <c r="AD38" s="3">
        <f t="shared" si="1"/>
        <v>1.3254068380030883E-2</v>
      </c>
      <c r="AE38" s="3">
        <f t="shared" si="1"/>
        <v>0.91947271949762099</v>
      </c>
      <c r="AF38" s="3">
        <f t="shared" si="1"/>
        <v>5.6217832509617024E-2</v>
      </c>
      <c r="AG38" s="16">
        <f>SUM($AC38:$AF38)</f>
        <v>1.0000000000000002</v>
      </c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7"/>
      <c r="AV38" s="25">
        <v>11</v>
      </c>
      <c r="AW38" s="3">
        <v>1.0765928030014038</v>
      </c>
      <c r="AX38" s="3">
        <v>2.4419404566287991E-2</v>
      </c>
      <c r="AZ38" s="25">
        <v>32</v>
      </c>
      <c r="BA38" s="3">
        <v>9.5112033188343048E-2</v>
      </c>
      <c r="BB38" s="3">
        <v>-0.17320293188095093</v>
      </c>
      <c r="BC38" s="3">
        <v>-7.7374331653118134E-2</v>
      </c>
      <c r="BD38" s="3">
        <v>-0.126055508852005</v>
      </c>
      <c r="BE38" s="3">
        <v>0.11217028647661209</v>
      </c>
      <c r="BF38" s="3">
        <v>6.4316898584365845E-2</v>
      </c>
      <c r="BG38" s="3">
        <v>4.9124434590339661E-3</v>
      </c>
      <c r="BH38" s="3">
        <v>0.23201532661914825</v>
      </c>
      <c r="BI38" s="3">
        <v>0.32075238227844238</v>
      </c>
      <c r="BJ38" s="3">
        <v>-9.4009622931480408E-2</v>
      </c>
      <c r="BK38" s="3">
        <v>0.17487925291061401</v>
      </c>
      <c r="BL38" s="3">
        <v>0.13298557698726654</v>
      </c>
      <c r="BM38" s="3">
        <v>0.11537721753120422</v>
      </c>
      <c r="BN38" s="3">
        <v>0.13586533069610596</v>
      </c>
      <c r="BO38" s="3">
        <v>8.6271755397319794E-2</v>
      </c>
      <c r="BP38" s="3">
        <v>0.27430057525634766</v>
      </c>
      <c r="BQ38" s="3">
        <v>-0.25214189291000366</v>
      </c>
      <c r="BS38" s="1">
        <v>2</v>
      </c>
      <c r="BT38" s="19">
        <f>MAX(0,BT30)</f>
        <v>1.0579338369878261E-2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0.11443720522391987</v>
      </c>
      <c r="CO38" s="19">
        <f t="shared" si="0"/>
        <v>0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0.37643846328335817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4.9575495018813753E-2</v>
      </c>
      <c r="DX38" s="19">
        <f t="shared" si="0"/>
        <v>0</v>
      </c>
      <c r="DY38" s="19">
        <f t="shared" si="0"/>
        <v>0.20795728897432952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E38" s="19">
        <f t="shared" si="0"/>
        <v>0</v>
      </c>
      <c r="EI38" s="3"/>
      <c r="EJ38" s="3"/>
    </row>
    <row r="39" spans="2:140">
      <c r="B39" s="25">
        <v>33</v>
      </c>
      <c r="C39" s="3">
        <v>-0.16273865103721619</v>
      </c>
      <c r="D39" s="3">
        <v>3.3013854175806046E-2</v>
      </c>
      <c r="E39" s="3">
        <v>-6.6178686916828156E-2</v>
      </c>
      <c r="F39" s="3">
        <v>0.15349335968494415</v>
      </c>
      <c r="G39" s="3">
        <v>-0.22720925509929657</v>
      </c>
      <c r="H39" s="3">
        <v>-9.6049189567565918E-2</v>
      </c>
      <c r="I39" s="3">
        <v>0.284982830286026</v>
      </c>
      <c r="J39" s="3">
        <v>0.3272692859172821</v>
      </c>
      <c r="K39" s="3">
        <v>1.4419013634324074E-2</v>
      </c>
      <c r="L39" s="3">
        <v>0.14688713848590851</v>
      </c>
      <c r="M39" s="3">
        <v>4.9170073121786118E-2</v>
      </c>
      <c r="N39" s="3">
        <v>0.22284875810146332</v>
      </c>
      <c r="O39" s="3">
        <v>2.2632498294115067E-2</v>
      </c>
      <c r="P39" s="3">
        <v>-5.9276856482028961E-2</v>
      </c>
      <c r="Q39" s="3">
        <v>6.4168646931648254E-2</v>
      </c>
      <c r="R39" s="3">
        <v>0.21574677526950836</v>
      </c>
      <c r="S39" s="3">
        <v>9.7495935857296004E-2</v>
      </c>
      <c r="T39" s="3"/>
      <c r="U39" s="3"/>
      <c r="V39" s="1">
        <v>1</v>
      </c>
      <c r="W39" s="3">
        <v>0.48811749840855456</v>
      </c>
      <c r="X39" s="3">
        <v>-0.18570137062544001</v>
      </c>
      <c r="Y39" s="3">
        <v>0.56087462990974157</v>
      </c>
      <c r="Z39" s="3">
        <v>-0.14591398310847192</v>
      </c>
      <c r="AB39" s="1">
        <v>2</v>
      </c>
      <c r="AC39" s="3">
        <f t="shared" si="1"/>
        <v>0.40047144931868689</v>
      </c>
      <c r="AD39" s="3">
        <f t="shared" si="1"/>
        <v>0.27101907531266306</v>
      </c>
      <c r="AE39" s="3">
        <f t="shared" si="1"/>
        <v>0.11314043527856397</v>
      </c>
      <c r="AF39" s="3">
        <f t="shared" si="1"/>
        <v>0.21536904009008609</v>
      </c>
      <c r="AG39" s="16">
        <f>SUM($AC39:$AF39)</f>
        <v>1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7"/>
      <c r="AV39" s="25">
        <v>12</v>
      </c>
      <c r="AW39" s="3">
        <v>1.0390009880065918</v>
      </c>
      <c r="AX39" s="3">
        <v>1.1983605101704596E-2</v>
      </c>
      <c r="AZ39" s="25">
        <v>33</v>
      </c>
      <c r="BA39" s="3">
        <v>-7.8145556151866913E-2</v>
      </c>
      <c r="BB39" s="3">
        <v>0.22663593292236328</v>
      </c>
      <c r="BC39" s="3">
        <v>-0.18181666731834412</v>
      </c>
      <c r="BD39" s="3">
        <v>0.22384262084960938</v>
      </c>
      <c r="BE39" s="3">
        <v>-0.3027597963809967</v>
      </c>
      <c r="BF39" s="3">
        <v>0.20887698233127594</v>
      </c>
      <c r="BG39" s="3">
        <v>-0.1415972113609314</v>
      </c>
      <c r="BH39" s="3">
        <v>-5.4407073184847832E-3</v>
      </c>
      <c r="BI39" s="3">
        <v>-5.8785509318113327E-2</v>
      </c>
      <c r="BJ39" s="3">
        <v>-1.826685294508934E-2</v>
      </c>
      <c r="BK39" s="3">
        <v>6.9125957787036896E-2</v>
      </c>
      <c r="BL39" s="3">
        <v>-0.26485773921012878</v>
      </c>
      <c r="BM39" s="3">
        <v>0.18447418510913849</v>
      </c>
      <c r="BN39" s="3">
        <v>0.27101427316665649</v>
      </c>
      <c r="BO39" s="3">
        <v>-0.38994085788726807</v>
      </c>
      <c r="BP39" s="3">
        <v>0.24340857565402985</v>
      </c>
      <c r="BQ39" s="3">
        <v>-0.22482235729694369</v>
      </c>
      <c r="BS39" s="1">
        <v>3</v>
      </c>
      <c r="BT39" s="19">
        <f>MAX(0,BT31)</f>
        <v>0</v>
      </c>
      <c r="BU39" s="19">
        <f t="shared" si="0"/>
        <v>1.395571594520622</v>
      </c>
      <c r="BV39" s="19">
        <f t="shared" si="0"/>
        <v>0.51177063069797024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0.52857409037840752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1.1142216126097424</v>
      </c>
      <c r="CH39" s="19">
        <f t="shared" si="0"/>
        <v>0</v>
      </c>
      <c r="CI39" s="19">
        <f t="shared" si="0"/>
        <v>0</v>
      </c>
      <c r="CJ39" s="19">
        <f t="shared" si="0"/>
        <v>0.16575151825144974</v>
      </c>
      <c r="CK39" s="19">
        <f t="shared" si="0"/>
        <v>0.17855776301921727</v>
      </c>
      <c r="CL39" s="19">
        <f t="shared" si="0"/>
        <v>0</v>
      </c>
      <c r="CM39" s="19">
        <f t="shared" si="0"/>
        <v>0.25298546017716228</v>
      </c>
      <c r="CN39" s="19">
        <f t="shared" si="0"/>
        <v>0.5117743056798566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0.30739738971411523</v>
      </c>
      <c r="DB39" s="19">
        <f t="shared" si="0"/>
        <v>0.76469203517835749</v>
      </c>
      <c r="DC39" s="19">
        <f t="shared" si="0"/>
        <v>0</v>
      </c>
      <c r="DD39" s="19">
        <f t="shared" si="0"/>
        <v>0</v>
      </c>
      <c r="DE39" s="19">
        <f t="shared" si="0"/>
        <v>0</v>
      </c>
      <c r="DF39" s="19">
        <f t="shared" si="0"/>
        <v>0.57029583470630296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1.1609470506795896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0</v>
      </c>
      <c r="DP39" s="19">
        <f t="shared" si="0"/>
        <v>1.2495697413572204E-2</v>
      </c>
      <c r="DQ39" s="19">
        <f t="shared" si="0"/>
        <v>0</v>
      </c>
      <c r="DR39" s="19">
        <f t="shared" si="0"/>
        <v>0.55368573469774063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0.75713943586176691</v>
      </c>
      <c r="EA39" s="19">
        <f t="shared" si="0"/>
        <v>0</v>
      </c>
      <c r="EB39" s="19">
        <f t="shared" si="0"/>
        <v>1.0892129457600563</v>
      </c>
      <c r="EC39" s="19">
        <f t="shared" si="0"/>
        <v>0</v>
      </c>
      <c r="ED39" s="19">
        <f t="shared" si="0"/>
        <v>4.8957228565596034E-2</v>
      </c>
      <c r="EE39" s="19">
        <f t="shared" si="0"/>
        <v>0</v>
      </c>
      <c r="EI39" s="3"/>
      <c r="EJ39" s="3"/>
    </row>
    <row r="40" spans="2:140">
      <c r="B40" s="25">
        <v>34</v>
      </c>
      <c r="C40" s="3">
        <v>6.4887650310993195E-2</v>
      </c>
      <c r="D40" s="3">
        <v>-0.13382868468761444</v>
      </c>
      <c r="E40" s="3">
        <v>9.0307429432868958E-2</v>
      </c>
      <c r="F40" s="3">
        <v>-0.22369594871997833</v>
      </c>
      <c r="G40" s="3">
        <v>-0.17631684243679047</v>
      </c>
      <c r="H40" s="3">
        <v>0.44065165519714355</v>
      </c>
      <c r="I40" s="3">
        <v>-7.5217507779598236E-2</v>
      </c>
      <c r="J40" s="3">
        <v>-0.16344805061817169</v>
      </c>
      <c r="K40" s="3">
        <v>4.8112202435731888E-2</v>
      </c>
      <c r="L40" s="3">
        <v>-0.12772615253925323</v>
      </c>
      <c r="M40" s="3">
        <v>8.6120478808879852E-2</v>
      </c>
      <c r="N40" s="3">
        <v>-0.22931243479251862</v>
      </c>
      <c r="O40" s="3">
        <v>-0.2410152405500412</v>
      </c>
      <c r="P40" s="3">
        <v>0.15079700946807861</v>
      </c>
      <c r="Q40" s="3">
        <v>-0.22388936579227448</v>
      </c>
      <c r="R40" s="3">
        <v>-0.15557980537414551</v>
      </c>
      <c r="S40" s="3">
        <v>-0.15769529342651367</v>
      </c>
      <c r="T40" s="3"/>
      <c r="U40" s="3"/>
      <c r="V40" s="1">
        <v>2</v>
      </c>
      <c r="W40" s="3">
        <v>0.62656051405133728</v>
      </c>
      <c r="X40" s="3">
        <v>7.2075589610874902E-2</v>
      </c>
      <c r="Y40" s="3">
        <v>0.89480995214858283</v>
      </c>
      <c r="Z40" s="3">
        <v>0.25832389028553004</v>
      </c>
      <c r="AB40" s="1">
        <v>3</v>
      </c>
      <c r="AC40" s="3">
        <f t="shared" si="1"/>
        <v>2.7862380944702596E-2</v>
      </c>
      <c r="AD40" s="3">
        <f t="shared" si="1"/>
        <v>1.5806450478336037E-2</v>
      </c>
      <c r="AE40" s="3">
        <f t="shared" si="1"/>
        <v>0.90265948524976625</v>
      </c>
      <c r="AF40" s="3">
        <f t="shared" si="1"/>
        <v>5.3671683327194949E-2</v>
      </c>
      <c r="AG40" s="16">
        <f>SUM($AC40:$AF40)</f>
        <v>0.99999999999999989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7"/>
      <c r="AV40" s="25">
        <v>13</v>
      </c>
      <c r="AW40" s="3">
        <v>0.99397230148315441</v>
      </c>
      <c r="AX40" s="3">
        <v>5.3974989801645279E-2</v>
      </c>
      <c r="AZ40" s="25">
        <v>34</v>
      </c>
      <c r="BA40" s="3">
        <v>0.22265651822090149</v>
      </c>
      <c r="BB40" s="3">
        <v>0.1291038990020752</v>
      </c>
      <c r="BC40" s="3">
        <v>-4.9720514565706253E-2</v>
      </c>
      <c r="BD40" s="3">
        <v>0.19060374796390533</v>
      </c>
      <c r="BE40" s="3">
        <v>-4.4522862881422043E-2</v>
      </c>
      <c r="BF40" s="3">
        <v>0.24191702902317047</v>
      </c>
      <c r="BG40" s="3">
        <v>8.015618659555912E-3</v>
      </c>
      <c r="BH40" s="3">
        <v>6.7473024129867554E-2</v>
      </c>
      <c r="BI40" s="3">
        <v>7.6004832983016968E-2</v>
      </c>
      <c r="BJ40" s="3">
        <v>5.6013330817222595E-2</v>
      </c>
      <c r="BK40" s="3">
        <v>-1.0733583942055702E-2</v>
      </c>
      <c r="BL40" s="3">
        <v>-0.44485527276992798</v>
      </c>
      <c r="BM40" s="3">
        <v>0.39226058125495911</v>
      </c>
      <c r="BN40" s="3">
        <v>0.24317426979541779</v>
      </c>
      <c r="BO40" s="3">
        <v>-0.15930594503879547</v>
      </c>
      <c r="BP40" s="3">
        <v>-5.1617257297039032E-2</v>
      </c>
      <c r="BQ40" s="3">
        <v>-0.41612139344215393</v>
      </c>
      <c r="EI40" s="3"/>
      <c r="EJ40" s="3"/>
    </row>
    <row r="41" spans="2:140">
      <c r="B41" s="25">
        <v>35</v>
      </c>
      <c r="C41" s="3">
        <v>1.5490303747355938E-2</v>
      </c>
      <c r="D41" s="3">
        <v>3.9561770856380463E-2</v>
      </c>
      <c r="E41" s="3">
        <v>-0.23250302672386169</v>
      </c>
      <c r="F41" s="3">
        <v>-2.8422754257917404E-2</v>
      </c>
      <c r="G41" s="3">
        <v>-0.21188877522945404</v>
      </c>
      <c r="H41" s="3">
        <v>-0.29922300577163696</v>
      </c>
      <c r="I41" s="3">
        <v>9.6698693931102753E-2</v>
      </c>
      <c r="J41" s="3">
        <v>-1.4943033456802368E-2</v>
      </c>
      <c r="K41" s="3">
        <v>-0.2269146740436554</v>
      </c>
      <c r="L41" s="3">
        <v>0.20330260694026947</v>
      </c>
      <c r="M41" s="3">
        <v>0.36415877938270569</v>
      </c>
      <c r="N41" s="3">
        <v>0.18145802617073059</v>
      </c>
      <c r="O41" s="3">
        <v>-0.10386325418949127</v>
      </c>
      <c r="P41" s="3">
        <v>-8.1147722899913788E-2</v>
      </c>
      <c r="Q41" s="3">
        <v>-0.21025180816650391</v>
      </c>
      <c r="R41" s="3">
        <v>0.11566349864006042</v>
      </c>
      <c r="S41" s="3">
        <v>-9.6688486635684953E-2</v>
      </c>
      <c r="T41" s="3"/>
      <c r="U41" s="3"/>
      <c r="V41" s="1">
        <v>3</v>
      </c>
      <c r="W41" s="3">
        <v>0.72882559852208739</v>
      </c>
      <c r="X41" s="3">
        <v>-0.35359986018728917</v>
      </c>
      <c r="Y41" s="3">
        <v>0.63902626786637096</v>
      </c>
      <c r="Z41" s="3">
        <v>-0.61506631075361984</v>
      </c>
      <c r="AV41" s="25">
        <v>14</v>
      </c>
      <c r="AW41" s="3">
        <v>0.86751371622085571</v>
      </c>
      <c r="AX41" s="3">
        <v>7.9142510890960693E-2</v>
      </c>
      <c r="AZ41" s="25">
        <v>35</v>
      </c>
      <c r="BA41" s="3">
        <v>-0.18417927622795105</v>
      </c>
      <c r="BB41" s="3">
        <v>-0.13008894026279449</v>
      </c>
      <c r="BC41" s="3">
        <v>-0.10789963603019714</v>
      </c>
      <c r="BD41" s="3">
        <v>0.1567339152097702</v>
      </c>
      <c r="BE41" s="3">
        <v>2.1757276263087988E-3</v>
      </c>
      <c r="BF41" s="3">
        <v>0.16679820418357849</v>
      </c>
      <c r="BG41" s="3">
        <v>2.0290335640311241E-2</v>
      </c>
      <c r="BH41" s="3">
        <v>0.13357743620872498</v>
      </c>
      <c r="BI41" s="3">
        <v>0.14602957665920258</v>
      </c>
      <c r="BJ41" s="3">
        <v>-8.3930186927318573E-2</v>
      </c>
      <c r="BK41" s="3">
        <v>-1.3292540796101093E-2</v>
      </c>
      <c r="BL41" s="3">
        <v>7.4800938367843628E-2</v>
      </c>
      <c r="BM41" s="3">
        <v>8.7410971522331238E-2</v>
      </c>
      <c r="BN41" s="3">
        <v>5.1937773823738098E-2</v>
      </c>
      <c r="BO41" s="3">
        <v>-3.7410978227853775E-2</v>
      </c>
      <c r="BP41" s="3">
        <v>0.12640663981437683</v>
      </c>
      <c r="BQ41" s="3">
        <v>-0.30903711915016174</v>
      </c>
      <c r="BT41" t="s">
        <v>156</v>
      </c>
      <c r="BV41" t="s">
        <v>167</v>
      </c>
      <c r="EI41" s="3"/>
      <c r="EJ41" s="3"/>
    </row>
    <row r="42" spans="2:140">
      <c r="B42" s="25">
        <v>36</v>
      </c>
      <c r="C42" s="3">
        <v>1.6657022759318352E-2</v>
      </c>
      <c r="D42" s="3">
        <v>-1.7972582951188087E-2</v>
      </c>
      <c r="E42" s="3">
        <v>5.9996306896209717E-2</v>
      </c>
      <c r="F42" s="3">
        <v>-0.2947537899017334</v>
      </c>
      <c r="G42" s="3">
        <v>-6.1034712940454483E-2</v>
      </c>
      <c r="H42" s="3">
        <v>0.10699579864740372</v>
      </c>
      <c r="I42" s="3">
        <v>7.9216286540031433E-3</v>
      </c>
      <c r="J42" s="3">
        <v>-2.0398236811161041E-2</v>
      </c>
      <c r="K42" s="3">
        <v>-0.15368951857089996</v>
      </c>
      <c r="L42" s="3">
        <v>4.8511598259210587E-2</v>
      </c>
      <c r="M42" s="3">
        <v>0.26339903473854065</v>
      </c>
      <c r="N42" s="3">
        <v>0.11408452689647675</v>
      </c>
      <c r="O42" s="3">
        <v>-3.200109675526619E-2</v>
      </c>
      <c r="P42" s="3">
        <v>3.1301725655794144E-2</v>
      </c>
      <c r="Q42" s="3">
        <v>-0.11514490097761154</v>
      </c>
      <c r="R42" s="3">
        <v>-0.2586992084980011</v>
      </c>
      <c r="S42" s="3">
        <v>-0.12981213629245758</v>
      </c>
      <c r="T42" s="3"/>
      <c r="U42" s="3"/>
      <c r="V42" s="1">
        <v>4</v>
      </c>
      <c r="W42" s="3">
        <v>1.3770255462222297E-2</v>
      </c>
      <c r="X42" s="3">
        <v>0.38968478435023057</v>
      </c>
      <c r="Y42" s="3">
        <v>0.85016557683433902</v>
      </c>
      <c r="Z42" s="3">
        <v>-0.22344552293511522</v>
      </c>
      <c r="AC42" s="4" t="s">
        <v>156</v>
      </c>
      <c r="AD42" s="11"/>
      <c r="AV42" s="25">
        <v>15</v>
      </c>
      <c r="AW42" s="3">
        <v>0.98892915248870839</v>
      </c>
      <c r="AX42" s="3">
        <v>1.9398672506213188E-2</v>
      </c>
      <c r="AZ42" s="25">
        <v>36</v>
      </c>
      <c r="BA42" s="3">
        <v>2.2483661770820618E-2</v>
      </c>
      <c r="BB42" s="3">
        <v>-0.27824068069458008</v>
      </c>
      <c r="BC42" s="3">
        <v>-0.16331790387630463</v>
      </c>
      <c r="BD42" s="3">
        <v>0.34574499726295471</v>
      </c>
      <c r="BE42" s="3">
        <v>0.20161589980125427</v>
      </c>
      <c r="BF42" s="3">
        <v>0.19258928298950195</v>
      </c>
      <c r="BG42" s="3">
        <v>0.16743990778923035</v>
      </c>
      <c r="BH42" s="3">
        <v>0.23733769357204437</v>
      </c>
      <c r="BI42" s="3">
        <v>-7.8246578574180603E-2</v>
      </c>
      <c r="BJ42" s="3">
        <v>-4.7996494919061661E-2</v>
      </c>
      <c r="BK42" s="3">
        <v>-6.2431536614894867E-2</v>
      </c>
      <c r="BL42" s="3">
        <v>0.15014520287513733</v>
      </c>
      <c r="BM42" s="3">
        <v>1.855761930346489E-2</v>
      </c>
      <c r="BN42" s="3">
        <v>1.2863084673881531E-2</v>
      </c>
      <c r="BO42" s="3">
        <v>0.1088106632232666</v>
      </c>
      <c r="BP42" s="3">
        <v>0.15970459580421448</v>
      </c>
      <c r="BQ42" s="3">
        <v>-0.44943323731422424</v>
      </c>
      <c r="EI42" s="3"/>
      <c r="EJ42" s="3"/>
    </row>
    <row r="43" spans="2:140">
      <c r="B43" s="25">
        <v>37</v>
      </c>
      <c r="C43" s="3">
        <v>0.19255208969116211</v>
      </c>
      <c r="D43" s="3">
        <v>0.36111387610435486</v>
      </c>
      <c r="E43" s="3">
        <v>-0.20696379244327545</v>
      </c>
      <c r="F43" s="3">
        <v>0.1392303854227066</v>
      </c>
      <c r="G43" s="3">
        <v>-0.15307560563087463</v>
      </c>
      <c r="H43" s="3">
        <v>-0.19246533513069153</v>
      </c>
      <c r="I43" s="3">
        <v>0.12762178480625153</v>
      </c>
      <c r="J43" s="3">
        <v>0.31178992986679077</v>
      </c>
      <c r="K43" s="3">
        <v>0.28118148446083069</v>
      </c>
      <c r="L43" s="3">
        <v>6.9985881447792053E-2</v>
      </c>
      <c r="M43" s="3">
        <v>7.3184394277632236E-3</v>
      </c>
      <c r="N43" s="3">
        <v>-0.16686041653156281</v>
      </c>
      <c r="O43" s="3">
        <v>-7.6337039470672607E-2</v>
      </c>
      <c r="P43" s="3">
        <v>0.31330573558807373</v>
      </c>
      <c r="Q43" s="3">
        <v>2.8123605996370316E-2</v>
      </c>
      <c r="R43" s="3">
        <v>-0.12448228895664215</v>
      </c>
      <c r="S43" s="3">
        <v>-8.7018154561519623E-2</v>
      </c>
      <c r="T43" s="3"/>
      <c r="U43" s="3"/>
      <c r="V43" s="1">
        <v>5</v>
      </c>
      <c r="W43" s="3">
        <v>-0.50817685685959857</v>
      </c>
      <c r="X43" s="3">
        <v>-1.7128554101598192E-2</v>
      </c>
      <c r="Y43" s="3">
        <v>3.9252692474935125E-2</v>
      </c>
      <c r="Z43" s="3">
        <v>0.8549027892829435</v>
      </c>
      <c r="AC43" s="24" t="s">
        <v>187</v>
      </c>
      <c r="AW43" s="3"/>
      <c r="AX43" s="3"/>
      <c r="AZ43" s="25">
        <v>37</v>
      </c>
      <c r="BA43" s="3">
        <v>-0.18118630349636078</v>
      </c>
      <c r="BB43" s="3">
        <v>0.10198527574539185</v>
      </c>
      <c r="BC43" s="3">
        <v>-4.3641448020935059E-2</v>
      </c>
      <c r="BD43" s="3">
        <v>9.7746916115283966E-2</v>
      </c>
      <c r="BE43" s="3">
        <v>1.4462560415267944E-2</v>
      </c>
      <c r="BF43" s="3">
        <v>8.6865544319152832E-2</v>
      </c>
      <c r="BG43" s="3">
        <v>0.11211808025836945</v>
      </c>
      <c r="BH43" s="3">
        <v>4.9534499645233154E-2</v>
      </c>
      <c r="BI43" s="3">
        <v>0.1000622883439064</v>
      </c>
      <c r="BJ43" s="3">
        <v>-9.7031056880950928E-2</v>
      </c>
      <c r="BK43" s="3">
        <v>0.10618959367275238</v>
      </c>
      <c r="BL43" s="3">
        <v>-7.4524745345115662E-2</v>
      </c>
      <c r="BM43" s="3">
        <v>8.2432299852371216E-2</v>
      </c>
      <c r="BN43" s="3">
        <v>5.324660986661911E-2</v>
      </c>
      <c r="BO43" s="3">
        <v>-0.14561434090137482</v>
      </c>
      <c r="BP43" s="3">
        <v>-0.10836353898048401</v>
      </c>
      <c r="BQ43" s="3">
        <v>-0.44873046875</v>
      </c>
      <c r="BS43" t="s">
        <v>171</v>
      </c>
      <c r="BT43" s="1" cm="1">
        <f t="array" ref="BT43:EE43">_xlfn.ANCHORARRAY(BT35)</f>
        <v>0</v>
      </c>
      <c r="BU43" s="1">
        <v>1</v>
      </c>
      <c r="BV43" s="1">
        <v>2</v>
      </c>
      <c r="BW43" s="1">
        <v>3</v>
      </c>
      <c r="BX43" s="1">
        <v>4</v>
      </c>
      <c r="BY43" s="1">
        <v>5</v>
      </c>
      <c r="BZ43" s="1">
        <v>6</v>
      </c>
      <c r="CA43" s="1">
        <v>7</v>
      </c>
      <c r="CB43" s="1">
        <v>8</v>
      </c>
      <c r="CC43" s="1">
        <v>9</v>
      </c>
      <c r="CD43" s="1">
        <v>10</v>
      </c>
      <c r="CE43" s="1">
        <v>11</v>
      </c>
      <c r="CF43" s="1">
        <v>12</v>
      </c>
      <c r="CG43" s="1">
        <v>13</v>
      </c>
      <c r="CH43" s="1">
        <v>14</v>
      </c>
      <c r="CI43" s="1">
        <v>15</v>
      </c>
      <c r="CJ43" s="1">
        <v>16</v>
      </c>
      <c r="CK43" s="1">
        <v>17</v>
      </c>
      <c r="CL43" s="1">
        <v>18</v>
      </c>
      <c r="CM43" s="1">
        <v>19</v>
      </c>
      <c r="CN43" s="1">
        <v>20</v>
      </c>
      <c r="CO43" s="1">
        <v>21</v>
      </c>
      <c r="CP43" s="1">
        <v>22</v>
      </c>
      <c r="CQ43" s="1">
        <v>23</v>
      </c>
      <c r="CR43" s="1">
        <v>24</v>
      </c>
      <c r="CS43" s="1">
        <v>25</v>
      </c>
      <c r="CT43" s="1">
        <v>26</v>
      </c>
      <c r="CU43" s="1">
        <v>27</v>
      </c>
      <c r="CV43" s="1">
        <v>28</v>
      </c>
      <c r="CW43" s="1">
        <v>29</v>
      </c>
      <c r="CX43" s="1">
        <v>30</v>
      </c>
      <c r="CY43" s="1">
        <v>31</v>
      </c>
      <c r="CZ43" s="1">
        <v>32</v>
      </c>
      <c r="DA43" s="1">
        <v>33</v>
      </c>
      <c r="DB43" s="1">
        <v>34</v>
      </c>
      <c r="DC43" s="1">
        <v>35</v>
      </c>
      <c r="DD43" s="1">
        <v>36</v>
      </c>
      <c r="DE43" s="1">
        <v>37</v>
      </c>
      <c r="DF43" s="1">
        <v>38</v>
      </c>
      <c r="DG43" s="1">
        <v>39</v>
      </c>
      <c r="DH43" s="1">
        <v>40</v>
      </c>
      <c r="DI43" s="1">
        <v>41</v>
      </c>
      <c r="DJ43" s="1">
        <v>42</v>
      </c>
      <c r="DK43" s="1">
        <v>43</v>
      </c>
      <c r="DL43" s="1">
        <v>44</v>
      </c>
      <c r="DM43" s="1">
        <v>45</v>
      </c>
      <c r="DN43" s="1">
        <v>46</v>
      </c>
      <c r="DO43" s="1">
        <v>47</v>
      </c>
      <c r="DP43" s="1">
        <v>48</v>
      </c>
      <c r="DQ43" s="1">
        <v>49</v>
      </c>
      <c r="DR43" s="1">
        <v>50</v>
      </c>
      <c r="DS43" s="1">
        <v>51</v>
      </c>
      <c r="DT43" s="1">
        <v>52</v>
      </c>
      <c r="DU43" s="1">
        <v>53</v>
      </c>
      <c r="DV43" s="1">
        <v>54</v>
      </c>
      <c r="DW43" s="1">
        <v>55</v>
      </c>
      <c r="DX43" s="1">
        <v>56</v>
      </c>
      <c r="DY43" s="1">
        <v>57</v>
      </c>
      <c r="DZ43" s="1">
        <v>58</v>
      </c>
      <c r="EA43" s="1">
        <v>59</v>
      </c>
      <c r="EB43" s="1">
        <v>60</v>
      </c>
      <c r="EC43" s="1">
        <v>61</v>
      </c>
      <c r="ED43" s="1">
        <v>62</v>
      </c>
      <c r="EE43" s="1">
        <v>63</v>
      </c>
      <c r="EF43" s="1" t="s">
        <v>152</v>
      </c>
      <c r="EI43" s="3"/>
      <c r="EJ43" s="3"/>
    </row>
    <row r="44" spans="2:140">
      <c r="B44" s="25">
        <v>38</v>
      </c>
      <c r="C44" s="3">
        <v>-0.21381084620952606</v>
      </c>
      <c r="D44" s="3">
        <v>-0.12113127857446671</v>
      </c>
      <c r="E44" s="3">
        <v>0.121041439473629</v>
      </c>
      <c r="F44" s="3">
        <v>-5.8005113154649734E-2</v>
      </c>
      <c r="G44" s="3">
        <v>0.2062351405620575</v>
      </c>
      <c r="H44" s="3">
        <v>0.3220042884349823</v>
      </c>
      <c r="I44" s="3">
        <v>0.273744136095047</v>
      </c>
      <c r="J44" s="3">
        <v>-2.2271368652582169E-2</v>
      </c>
      <c r="K44" s="3">
        <v>5.4184429347515106E-2</v>
      </c>
      <c r="L44" s="3">
        <v>-0.11655217409133911</v>
      </c>
      <c r="M44" s="3">
        <v>-0.31819054484367371</v>
      </c>
      <c r="N44" s="3">
        <v>-0.12482314556837082</v>
      </c>
      <c r="O44" s="3">
        <v>-6.1862017959356308E-2</v>
      </c>
      <c r="P44" s="3">
        <v>-0.15953831374645233</v>
      </c>
      <c r="Q44" s="3">
        <v>-0.2331368625164032</v>
      </c>
      <c r="R44" s="3">
        <v>-1.4140712097287178E-2</v>
      </c>
      <c r="S44" s="3">
        <v>0.19105266034603119</v>
      </c>
      <c r="T44" s="3"/>
      <c r="U44" s="3"/>
      <c r="V44" s="1">
        <v>6</v>
      </c>
      <c r="W44" s="3">
        <v>0.52680535448943833</v>
      </c>
      <c r="X44" s="3">
        <v>-0.75370456539683039</v>
      </c>
      <c r="Y44" s="3">
        <v>0.1098800417329775</v>
      </c>
      <c r="Z44" s="3">
        <v>-7.0561648235011765E-2</v>
      </c>
      <c r="AB44" t="s">
        <v>171</v>
      </c>
      <c r="AC44" s="1" cm="1">
        <f t="array" ref="AC44:AF44">_xlfn.ANCHORARRAY(AC36)</f>
        <v>0</v>
      </c>
      <c r="AD44" s="1">
        <v>1</v>
      </c>
      <c r="AE44" s="1">
        <v>2</v>
      </c>
      <c r="AF44" s="1">
        <v>3</v>
      </c>
      <c r="AG44" s="20" t="s">
        <v>178</v>
      </c>
      <c r="AH44" s="2"/>
      <c r="AI44" s="23"/>
      <c r="AJ44" s="2"/>
      <c r="AK44" s="2"/>
      <c r="AL44" s="2"/>
      <c r="AM44" s="2"/>
      <c r="AN44" s="2"/>
      <c r="AO44" s="2"/>
      <c r="AP44" s="2"/>
      <c r="AQ44" s="2"/>
      <c r="AR44" s="2"/>
      <c r="AS44" s="2"/>
      <c r="AW44" s="3"/>
      <c r="AX44" s="3"/>
      <c r="AZ44" s="25">
        <v>38</v>
      </c>
      <c r="BA44" s="3">
        <v>0.15440385043621063</v>
      </c>
      <c r="BB44" s="3">
        <v>-0.38793474435806274</v>
      </c>
      <c r="BC44" s="3">
        <v>0.19908985495567322</v>
      </c>
      <c r="BD44" s="3">
        <v>-7.4621126055717468E-2</v>
      </c>
      <c r="BE44" s="3">
        <v>-7.5272448360919952E-2</v>
      </c>
      <c r="BF44" s="3">
        <v>-9.8164111375808716E-2</v>
      </c>
      <c r="BG44" s="3">
        <v>4.4560406357049942E-2</v>
      </c>
      <c r="BH44" s="3">
        <v>-3.3691100776195526E-2</v>
      </c>
      <c r="BI44" s="3">
        <v>0.11800496280193329</v>
      </c>
      <c r="BJ44" s="3">
        <v>-5.4301068186759949E-2</v>
      </c>
      <c r="BK44" s="3">
        <v>-0.11882790923118591</v>
      </c>
      <c r="BL44" s="3">
        <v>-7.0900402963161469E-2</v>
      </c>
      <c r="BM44" s="3">
        <v>-4.852425679564476E-2</v>
      </c>
      <c r="BN44" s="3">
        <v>-4.0629860013723373E-2</v>
      </c>
      <c r="BO44" s="3">
        <v>-0.27545535564422607</v>
      </c>
      <c r="BP44" s="3">
        <v>1.2989496812224388E-2</v>
      </c>
      <c r="BQ44" s="3">
        <v>-0.43389609456062322</v>
      </c>
      <c r="BS44" s="1" cm="1">
        <f t="array" ref="BS44:BS47">_xlfn.ANCHORARRAY(BS36)</f>
        <v>0</v>
      </c>
      <c r="BT44" s="3" cm="1">
        <f t="array" ref="BT44:EE47">BT36:EE39</f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0.35655014399168306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7.3967475981709718E-2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7">
        <v>1</v>
      </c>
      <c r="EI44" s="3"/>
      <c r="EJ44" s="3"/>
    </row>
    <row r="45" spans="2:140">
      <c r="B45" s="25">
        <v>39</v>
      </c>
      <c r="C45" s="3">
        <v>-0.11043928563594818</v>
      </c>
      <c r="D45" s="3">
        <v>0.15424302220344543</v>
      </c>
      <c r="E45" s="3">
        <v>8.3670788444578648E-4</v>
      </c>
      <c r="F45" s="3">
        <v>0.19723963737487793</v>
      </c>
      <c r="G45" s="3">
        <v>-3.3401191234588623E-2</v>
      </c>
      <c r="H45" s="3">
        <v>1.6762509942054749E-2</v>
      </c>
      <c r="I45" s="3">
        <v>3.5286623984575272E-2</v>
      </c>
      <c r="J45" s="3">
        <v>-0.17192144691944122</v>
      </c>
      <c r="K45" s="3">
        <v>-0.16762824356555939</v>
      </c>
      <c r="L45" s="3">
        <v>4.0284473448991776E-2</v>
      </c>
      <c r="M45" s="3">
        <v>-0.3348957896232605</v>
      </c>
      <c r="N45" s="3">
        <v>4.5923151075839996E-2</v>
      </c>
      <c r="O45" s="3">
        <v>0.2560916543006897</v>
      </c>
      <c r="P45" s="3">
        <v>0.29985186457633972</v>
      </c>
      <c r="Q45" s="3">
        <v>-2.4295572191476822E-2</v>
      </c>
      <c r="R45" s="3">
        <v>-7.578827440738678E-2</v>
      </c>
      <c r="S45" s="3">
        <v>-4.042830690741539E-2</v>
      </c>
      <c r="T45" s="3"/>
      <c r="U45" s="3"/>
      <c r="V45" s="1">
        <v>7</v>
      </c>
      <c r="W45" s="3">
        <v>-0.86708423128088308</v>
      </c>
      <c r="X45" s="3">
        <v>0.83235279069330192</v>
      </c>
      <c r="Y45" s="3">
        <v>-1.1251949067770011</v>
      </c>
      <c r="Z45" s="3">
        <v>0.52324413260445091</v>
      </c>
      <c r="AB45" s="1" cm="1">
        <f t="array" ref="AB45:AB48">_xlfn.ANCHORARRAY(AB37)</f>
        <v>0</v>
      </c>
      <c r="AC45" s="3" cm="1">
        <f t="array" ref="AC45:AF48">AC37:AF40</f>
        <v>0.13481765577430643</v>
      </c>
      <c r="AD45" s="3">
        <v>0.32737053631652041</v>
      </c>
      <c r="AE45" s="3">
        <v>0.19801607924308048</v>
      </c>
      <c r="AF45" s="3">
        <v>0.33979572866609276</v>
      </c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W45" s="3"/>
      <c r="AX45" s="3"/>
      <c r="AZ45" s="25">
        <v>39</v>
      </c>
      <c r="BA45" s="3">
        <v>-0.17075641453266144</v>
      </c>
      <c r="BB45" s="3">
        <v>-0.13442230224609375</v>
      </c>
      <c r="BC45" s="3">
        <v>-3.6127705127000809E-2</v>
      </c>
      <c r="BD45" s="3">
        <v>7.0253551006317139E-2</v>
      </c>
      <c r="BE45" s="3">
        <v>-0.22358353435993195</v>
      </c>
      <c r="BF45" s="3">
        <v>2.8238913044333458E-2</v>
      </c>
      <c r="BG45" s="3">
        <v>0.13673911988735199</v>
      </c>
      <c r="BH45" s="3">
        <v>7.7153883874416351E-2</v>
      </c>
      <c r="BI45" s="3">
        <v>0.17748191952705383</v>
      </c>
      <c r="BJ45" s="3">
        <v>3.8900420069694519E-2</v>
      </c>
      <c r="BK45" s="3">
        <v>-7.942654937505722E-2</v>
      </c>
      <c r="BL45" s="3">
        <v>-9.1101676225662231E-2</v>
      </c>
      <c r="BM45" s="3">
        <v>-5.0284735858440399E-2</v>
      </c>
      <c r="BN45" s="3">
        <v>-9.3063348904252052E-3</v>
      </c>
      <c r="BO45" s="3">
        <v>-0.12916471064090729</v>
      </c>
      <c r="BP45" s="3">
        <v>0.12394639849662781</v>
      </c>
      <c r="BQ45" s="3">
        <v>-0.39228129386901855</v>
      </c>
      <c r="BS45" s="1">
        <v>1</v>
      </c>
      <c r="BT45" s="3">
        <v>0.47775599480351116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0.43498515018911976</v>
      </c>
      <c r="CA45" s="3">
        <v>0</v>
      </c>
      <c r="CB45" s="3">
        <v>1.4873034814146231</v>
      </c>
      <c r="CC45" s="3">
        <v>0</v>
      </c>
      <c r="CD45" s="3">
        <v>0</v>
      </c>
      <c r="CE45" s="3">
        <v>0</v>
      </c>
      <c r="CF45" s="3">
        <v>0</v>
      </c>
      <c r="CG45" s="3">
        <v>1.8051023356183098</v>
      </c>
      <c r="CH45" s="3">
        <v>0</v>
      </c>
      <c r="CI45" s="3">
        <v>0.10339677684752652</v>
      </c>
      <c r="CJ45" s="3">
        <v>0.36217065779695157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0.39795463018079008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0.26517022293988002</v>
      </c>
      <c r="CY45" s="3">
        <v>0</v>
      </c>
      <c r="CZ45" s="3">
        <v>0</v>
      </c>
      <c r="DA45" s="3">
        <v>0</v>
      </c>
      <c r="DB45" s="3">
        <v>0.28690596717259242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0.33885180453315589</v>
      </c>
      <c r="DN45" s="3">
        <v>0</v>
      </c>
      <c r="DO45" s="3">
        <v>0</v>
      </c>
      <c r="DP45" s="3">
        <v>0</v>
      </c>
      <c r="DQ45" s="3">
        <v>0</v>
      </c>
      <c r="DR45" s="3">
        <v>9.3176779000433474E-2</v>
      </c>
      <c r="DS45" s="3">
        <v>0</v>
      </c>
      <c r="DT45" s="3">
        <v>0</v>
      </c>
      <c r="DU45" s="3">
        <v>0.61359903901852553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7">
        <v>1</v>
      </c>
      <c r="EI45" s="3"/>
      <c r="EJ45" s="3"/>
    </row>
    <row r="46" spans="2:140">
      <c r="B46" s="25">
        <v>40</v>
      </c>
      <c r="C46" s="3">
        <v>-0.28344675898551941</v>
      </c>
      <c r="D46" s="3">
        <v>-0.20506507158279419</v>
      </c>
      <c r="E46" s="3">
        <v>0.29437172412872314</v>
      </c>
      <c r="F46" s="3">
        <v>0.20910778641700745</v>
      </c>
      <c r="G46" s="3">
        <v>-0.18926973640918732</v>
      </c>
      <c r="H46" s="3">
        <v>-0.1386147141456604</v>
      </c>
      <c r="I46" s="3">
        <v>-0.22269174456596375</v>
      </c>
      <c r="J46" s="3">
        <v>-0.14855547249317169</v>
      </c>
      <c r="K46" s="3">
        <v>-8.7952472269535065E-2</v>
      </c>
      <c r="L46" s="3">
        <v>-6.791156530380249E-2</v>
      </c>
      <c r="M46" s="3">
        <v>4.2226448655128479E-2</v>
      </c>
      <c r="N46" s="3">
        <v>-9.0367317199707031E-2</v>
      </c>
      <c r="O46" s="3">
        <v>0.26494026184082031</v>
      </c>
      <c r="P46" s="3">
        <v>-2.2569147869944572E-2</v>
      </c>
      <c r="Q46" s="3">
        <v>-0.33753535151481628</v>
      </c>
      <c r="R46" s="3">
        <v>-3.5954241175204515E-3</v>
      </c>
      <c r="S46" s="3">
        <v>-6.9271042943000793E-2</v>
      </c>
      <c r="T46" s="3"/>
      <c r="U46" s="3"/>
      <c r="V46" s="1">
        <v>8</v>
      </c>
      <c r="W46" s="3">
        <v>-1.149976184996244</v>
      </c>
      <c r="X46" s="3">
        <v>0.3197301277564546</v>
      </c>
      <c r="Y46" s="3">
        <v>-0.64593288502937873</v>
      </c>
      <c r="Z46" s="3">
        <v>-0.57651894121033731</v>
      </c>
      <c r="AB46" s="1">
        <v>1</v>
      </c>
      <c r="AC46" s="3">
        <v>1.1055379612731221E-2</v>
      </c>
      <c r="AD46" s="3">
        <v>1.3254068380030883E-2</v>
      </c>
      <c r="AE46" s="3">
        <v>0.91947271949762099</v>
      </c>
      <c r="AF46" s="3">
        <v>5.6217832509617024E-2</v>
      </c>
      <c r="AG46" s="71" t="s">
        <v>1298</v>
      </c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W46" s="3"/>
      <c r="AX46" s="3"/>
      <c r="AZ46" s="25">
        <v>40</v>
      </c>
      <c r="BA46" s="3">
        <v>-0.17448011040687561</v>
      </c>
      <c r="BB46" s="3">
        <v>-0.16513913869857788</v>
      </c>
      <c r="BC46" s="3">
        <v>-3.2811541110277176E-2</v>
      </c>
      <c r="BD46" s="3">
        <v>-0.11680611222982407</v>
      </c>
      <c r="BE46" s="3">
        <v>-0.13418899476528168</v>
      </c>
      <c r="BF46" s="3">
        <v>-4.0526203811168671E-2</v>
      </c>
      <c r="BG46" s="3">
        <v>-2.2207768633961678E-2</v>
      </c>
      <c r="BH46" s="3">
        <v>6.3872195780277252E-2</v>
      </c>
      <c r="BI46" s="3">
        <v>0.15351469814777374</v>
      </c>
      <c r="BJ46" s="3">
        <v>-5.0148855894804001E-2</v>
      </c>
      <c r="BK46" s="3">
        <v>3.6548946052789688E-2</v>
      </c>
      <c r="BL46" s="3">
        <v>-0.13013309240341187</v>
      </c>
      <c r="BM46" s="3">
        <v>-1.6557784751057625E-2</v>
      </c>
      <c r="BN46" s="3">
        <v>0.30990689992904663</v>
      </c>
      <c r="BO46" s="3">
        <v>-0.2154030054807663</v>
      </c>
      <c r="BP46" s="3">
        <v>0.11890820413827896</v>
      </c>
      <c r="BQ46" s="3">
        <v>-0.18369242548942569</v>
      </c>
      <c r="BS46" s="1">
        <v>2</v>
      </c>
      <c r="BT46" s="3">
        <v>1.0579338369878261E-2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0.11443720522391987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0.37643846328335817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4.9575495018813753E-2</v>
      </c>
      <c r="DX46" s="3">
        <v>0</v>
      </c>
      <c r="DY46" s="3">
        <v>0.20795728897432952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7">
        <v>1</v>
      </c>
      <c r="EI46" s="3"/>
      <c r="EJ46" s="3"/>
    </row>
    <row r="47" spans="2:140">
      <c r="B47" s="25">
        <v>41</v>
      </c>
      <c r="C47" s="3">
        <v>5.914674699306488E-2</v>
      </c>
      <c r="D47" s="3">
        <v>-1.6338581219315529E-2</v>
      </c>
      <c r="E47" s="3">
        <v>9.5191098749637604E-2</v>
      </c>
      <c r="F47" s="3">
        <v>0.33067834377288818</v>
      </c>
      <c r="G47" s="3">
        <v>-3.1233871355652809E-2</v>
      </c>
      <c r="H47" s="3">
        <v>8.0843143165111542E-2</v>
      </c>
      <c r="I47" s="3">
        <v>-8.1875167787075043E-2</v>
      </c>
      <c r="J47" s="3">
        <v>-0.1736069917678833</v>
      </c>
      <c r="K47" s="3">
        <v>-4.4898137450218201E-2</v>
      </c>
      <c r="L47" s="3">
        <v>0.13677835464477539</v>
      </c>
      <c r="M47" s="3">
        <v>-0.16733734309673309</v>
      </c>
      <c r="N47" s="3">
        <v>7.9812914133071899E-2</v>
      </c>
      <c r="O47" s="3">
        <v>9.7502022981643677E-2</v>
      </c>
      <c r="P47" s="3">
        <v>-0.13208575546741486</v>
      </c>
      <c r="Q47" s="3">
        <v>0.13136065006256104</v>
      </c>
      <c r="R47" s="3">
        <v>0.10925818979740143</v>
      </c>
      <c r="S47" s="3">
        <v>-0.13757912814617157</v>
      </c>
      <c r="T47" s="3"/>
      <c r="U47" s="3"/>
      <c r="V47" s="1">
        <v>9</v>
      </c>
      <c r="W47" s="3">
        <v>0.40741641048482558</v>
      </c>
      <c r="X47" s="3">
        <v>0.26111553669643839</v>
      </c>
      <c r="Y47" s="3">
        <v>-0.4276659857097137</v>
      </c>
      <c r="Z47" s="3">
        <v>0.69026063910766278</v>
      </c>
      <c r="AB47" s="1">
        <v>2</v>
      </c>
      <c r="AC47" s="3">
        <v>0.40047144931868689</v>
      </c>
      <c r="AD47" s="3">
        <v>0.27101907531266306</v>
      </c>
      <c r="AE47" s="3">
        <v>0.11314043527856397</v>
      </c>
      <c r="AF47" s="3">
        <v>0.21536904009008609</v>
      </c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W47" s="3"/>
      <c r="AX47" s="3"/>
      <c r="AZ47" s="25">
        <v>41</v>
      </c>
      <c r="BA47" s="3">
        <v>-0.18172265589237213</v>
      </c>
      <c r="BB47" s="3">
        <v>0.25698596239089966</v>
      </c>
      <c r="BC47" s="3">
        <v>7.5765214860439301E-2</v>
      </c>
      <c r="BD47" s="3">
        <v>-0.48451298475265503</v>
      </c>
      <c r="BE47" s="3">
        <v>-0.15736520290374756</v>
      </c>
      <c r="BF47" s="3">
        <v>-0.36133602261543274</v>
      </c>
      <c r="BG47" s="3">
        <v>3.9590664207935333E-2</v>
      </c>
      <c r="BH47" s="3">
        <v>-0.19761407375335693</v>
      </c>
      <c r="BI47" s="3">
        <v>0.1342657059431076</v>
      </c>
      <c r="BJ47" s="3">
        <v>0.45022952556610107</v>
      </c>
      <c r="BK47" s="3">
        <v>0.21875357627868652</v>
      </c>
      <c r="BL47" s="3">
        <v>-0.51204675436019897</v>
      </c>
      <c r="BM47" s="3">
        <v>-0.14964595437049866</v>
      </c>
      <c r="BN47" s="3">
        <v>0.20054113864898682</v>
      </c>
      <c r="BO47" s="3">
        <v>-0.10972119122743607</v>
      </c>
      <c r="BP47" s="3">
        <v>-0.14299911260604858</v>
      </c>
      <c r="BQ47" s="3">
        <v>-0.17792639136314392</v>
      </c>
      <c r="BS47" s="1">
        <v>3</v>
      </c>
      <c r="BT47" s="3">
        <v>0</v>
      </c>
      <c r="BU47" s="3">
        <v>1.395571594520622</v>
      </c>
      <c r="BV47" s="3">
        <v>0.51177063069797024</v>
      </c>
      <c r="BW47" s="3">
        <v>0</v>
      </c>
      <c r="BX47" s="3">
        <v>0</v>
      </c>
      <c r="BY47" s="3">
        <v>0</v>
      </c>
      <c r="BZ47" s="3">
        <v>0.52857409037840752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1.1142216126097424</v>
      </c>
      <c r="CH47" s="3">
        <v>0</v>
      </c>
      <c r="CI47" s="3">
        <v>0</v>
      </c>
      <c r="CJ47" s="3">
        <v>0.16575151825144974</v>
      </c>
      <c r="CK47" s="3">
        <v>0.17855776301921727</v>
      </c>
      <c r="CL47" s="3">
        <v>0</v>
      </c>
      <c r="CM47" s="3">
        <v>0.25298546017716228</v>
      </c>
      <c r="CN47" s="3">
        <v>0.5117743056798566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0.30739738971411523</v>
      </c>
      <c r="DB47" s="3">
        <v>0.76469203517835749</v>
      </c>
      <c r="DC47" s="3">
        <v>0</v>
      </c>
      <c r="DD47" s="3">
        <v>0</v>
      </c>
      <c r="DE47" s="3">
        <v>0</v>
      </c>
      <c r="DF47" s="3">
        <v>0.57029583470630296</v>
      </c>
      <c r="DG47" s="3">
        <v>0</v>
      </c>
      <c r="DH47" s="3">
        <v>0</v>
      </c>
      <c r="DI47" s="3">
        <v>0</v>
      </c>
      <c r="DJ47" s="3">
        <v>0</v>
      </c>
      <c r="DK47" s="3">
        <v>1.1609470506795896</v>
      </c>
      <c r="DL47" s="3">
        <v>0</v>
      </c>
      <c r="DM47" s="3">
        <v>0</v>
      </c>
      <c r="DN47" s="3">
        <v>0</v>
      </c>
      <c r="DO47" s="3">
        <v>0</v>
      </c>
      <c r="DP47" s="3">
        <v>1.2495697413572204E-2</v>
      </c>
      <c r="DQ47" s="3">
        <v>0</v>
      </c>
      <c r="DR47" s="3">
        <v>0.55368573469774063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0.75713943586176691</v>
      </c>
      <c r="EA47" s="3">
        <v>0</v>
      </c>
      <c r="EB47" s="3">
        <v>1.0892129457600563</v>
      </c>
      <c r="EC47" s="3">
        <v>0</v>
      </c>
      <c r="ED47" s="3">
        <v>4.8957228565596034E-2</v>
      </c>
      <c r="EE47" s="3">
        <v>0</v>
      </c>
      <c r="EF47" s="7">
        <v>1</v>
      </c>
      <c r="EI47" s="3"/>
      <c r="EJ47" s="3"/>
    </row>
    <row r="48" spans="2:140">
      <c r="B48" s="25">
        <v>42</v>
      </c>
      <c r="C48" s="3">
        <v>-0.21779465675354004</v>
      </c>
      <c r="D48" s="3">
        <v>5.3496096283197403E-2</v>
      </c>
      <c r="E48" s="3">
        <v>0.2275611013174057</v>
      </c>
      <c r="F48" s="3">
        <v>0.20972536504268646</v>
      </c>
      <c r="G48" s="3">
        <v>-0.16247919201850891</v>
      </c>
      <c r="H48" s="3">
        <v>-0.1024254783987999</v>
      </c>
      <c r="I48" s="3">
        <v>0.41924279928207397</v>
      </c>
      <c r="J48" s="3">
        <v>0.28520077466964722</v>
      </c>
      <c r="K48" s="3">
        <v>-5.0755899399518967E-2</v>
      </c>
      <c r="L48" s="3">
        <v>9.1099604964256287E-2</v>
      </c>
      <c r="M48" s="3">
        <v>-0.23593351244926453</v>
      </c>
      <c r="N48" s="3">
        <v>0.12396698445081711</v>
      </c>
      <c r="O48" s="3">
        <v>-1.5652567148208618E-2</v>
      </c>
      <c r="P48" s="3">
        <v>-0.20836521685123444</v>
      </c>
      <c r="Q48" s="3">
        <v>-3.0386149883270264E-2</v>
      </c>
      <c r="R48" s="3">
        <v>-3.4196287393569946E-2</v>
      </c>
      <c r="S48" s="3">
        <v>-9.6139840781688676E-2</v>
      </c>
      <c r="T48" s="3"/>
      <c r="U48" s="3"/>
      <c r="V48" s="1">
        <v>10</v>
      </c>
      <c r="W48" s="3">
        <v>0.19491057682983426</v>
      </c>
      <c r="X48" s="3">
        <v>-0.26790835001358482</v>
      </c>
      <c r="Y48" s="3">
        <v>0.23838414802544505</v>
      </c>
      <c r="Z48" s="3">
        <v>-0.16671346539263021</v>
      </c>
      <c r="AB48" s="1">
        <v>3</v>
      </c>
      <c r="AC48" s="3">
        <v>2.7862380944702596E-2</v>
      </c>
      <c r="AD48" s="3">
        <v>1.5806450478336037E-2</v>
      </c>
      <c r="AE48" s="3">
        <v>0.90265948524976625</v>
      </c>
      <c r="AF48" s="3">
        <v>5.3671683327194949E-2</v>
      </c>
      <c r="AG48" s="71" t="s">
        <v>1298</v>
      </c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W48" s="3"/>
      <c r="AX48" s="3"/>
      <c r="AZ48" s="25">
        <v>42</v>
      </c>
      <c r="BA48" s="3">
        <v>-1.8023880198597908E-2</v>
      </c>
      <c r="BB48" s="3">
        <v>-0.16314420104026794</v>
      </c>
      <c r="BC48" s="3">
        <v>-2.7016110718250275E-2</v>
      </c>
      <c r="BD48" s="3">
        <v>-5.0884202122688293E-2</v>
      </c>
      <c r="BE48" s="3">
        <v>0.11135284602642059</v>
      </c>
      <c r="BF48" s="3">
        <v>-0.12240362167358398</v>
      </c>
      <c r="BG48" s="3">
        <v>-7.545933872461319E-2</v>
      </c>
      <c r="BH48" s="3">
        <v>0.16676101088523865</v>
      </c>
      <c r="BI48" s="3">
        <v>8.7841339409351349E-2</v>
      </c>
      <c r="BJ48" s="3">
        <v>-5.9387501329183578E-2</v>
      </c>
      <c r="BK48" s="3">
        <v>2.6412776205688715E-3</v>
      </c>
      <c r="BL48" s="3">
        <v>-0.13121879100799561</v>
      </c>
      <c r="BM48" s="3">
        <v>-3.7038654088973999E-2</v>
      </c>
      <c r="BN48" s="3">
        <v>8.5922323167324066E-2</v>
      </c>
      <c r="BO48" s="3">
        <v>6.3429661095142365E-2</v>
      </c>
      <c r="BP48" s="3">
        <v>8.3406660705804825E-3</v>
      </c>
      <c r="BQ48" s="3">
        <v>-0.43593087792396545</v>
      </c>
      <c r="EI48" s="3"/>
      <c r="EJ48" s="3"/>
    </row>
    <row r="49" spans="2:140">
      <c r="B49" s="25">
        <v>43</v>
      </c>
      <c r="C49" s="3">
        <v>-1.8146350979804993E-2</v>
      </c>
      <c r="D49" s="3">
        <v>6.969742476940155E-2</v>
      </c>
      <c r="E49" s="3">
        <v>-2.5638202205300331E-2</v>
      </c>
      <c r="F49" s="3">
        <v>5.1155306398868561E-2</v>
      </c>
      <c r="G49" s="3">
        <v>1.1827909387648106E-2</v>
      </c>
      <c r="H49" s="3">
        <v>-8.3091974258422852E-2</v>
      </c>
      <c r="I49" s="3">
        <v>0.14812131226062775</v>
      </c>
      <c r="J49" s="3">
        <v>-0.17398335039615631</v>
      </c>
      <c r="K49" s="3">
        <v>-6.3263088464736938E-2</v>
      </c>
      <c r="L49" s="3">
        <v>4.1540849953889847E-2</v>
      </c>
      <c r="M49" s="3">
        <v>7.0245020091533661E-2</v>
      </c>
      <c r="N49" s="3">
        <v>6.3708797097206116E-2</v>
      </c>
      <c r="O49" s="3">
        <v>5.9080790728330612E-2</v>
      </c>
      <c r="P49" s="3">
        <v>-0.1078045517206192</v>
      </c>
      <c r="Q49" s="3">
        <v>-5.125237163156271E-3</v>
      </c>
      <c r="R49" s="3">
        <v>-0.14572970569133759</v>
      </c>
      <c r="S49" s="3">
        <v>-0.13548769056797028</v>
      </c>
      <c r="T49" s="3"/>
      <c r="U49" s="3"/>
      <c r="V49" s="1">
        <v>11</v>
      </c>
      <c r="W49" s="3">
        <v>-0.13329033791206718</v>
      </c>
      <c r="X49" s="3">
        <v>0.1854495873167461</v>
      </c>
      <c r="Y49" s="3">
        <v>5.7127442375529275E-2</v>
      </c>
      <c r="Z49" s="3">
        <v>-4.4507427140345682E-2</v>
      </c>
      <c r="AB49" s="20" t="s">
        <v>149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W49" s="3"/>
      <c r="AX49" s="3"/>
      <c r="AZ49" s="25">
        <v>43</v>
      </c>
      <c r="BA49" s="3">
        <v>-6.9472923874855042E-2</v>
      </c>
      <c r="BB49" s="3">
        <v>2.0119642838835716E-2</v>
      </c>
      <c r="BC49" s="3">
        <v>9.940715879201889E-2</v>
      </c>
      <c r="BD49" s="3">
        <v>-3.0834527686238289E-2</v>
      </c>
      <c r="BE49" s="3">
        <v>-0.35936957597732544</v>
      </c>
      <c r="BF49" s="3">
        <v>-2.188095124438405E-3</v>
      </c>
      <c r="BG49" s="3">
        <v>-0.15058183670043945</v>
      </c>
      <c r="BH49" s="3">
        <v>-0.33351337909698486</v>
      </c>
      <c r="BI49" s="3">
        <v>0.22367332875728607</v>
      </c>
      <c r="BJ49" s="3">
        <v>-2.6294344570487738E-3</v>
      </c>
      <c r="BK49" s="3">
        <v>-0.20172660052776337</v>
      </c>
      <c r="BL49" s="3">
        <v>0.22887401282787323</v>
      </c>
      <c r="BM49" s="3">
        <v>-4.9806907773017883E-2</v>
      </c>
      <c r="BN49" s="3">
        <v>0.3737010657787323</v>
      </c>
      <c r="BO49" s="3">
        <v>-0.32541859149932861</v>
      </c>
      <c r="BP49" s="3">
        <v>-9.9119536578655243E-2</v>
      </c>
      <c r="BQ49" s="3">
        <v>-0.32235291600227356</v>
      </c>
      <c r="BT49" t="str">
        <f>BT2</f>
        <v>Linear 2</v>
      </c>
      <c r="EI49" s="3"/>
      <c r="EJ49" s="3"/>
    </row>
    <row r="50" spans="2:140">
      <c r="B50" s="25">
        <v>44</v>
      </c>
      <c r="C50" s="3">
        <v>-0.26970914006233215</v>
      </c>
      <c r="D50" s="3">
        <v>-6.3292033970355988E-2</v>
      </c>
      <c r="E50" s="3">
        <v>-5.3785964846611023E-2</v>
      </c>
      <c r="F50" s="3">
        <v>0.19105963408946991</v>
      </c>
      <c r="G50" s="3">
        <v>4.1085399687290192E-2</v>
      </c>
      <c r="H50" s="3">
        <v>0.50202608108520508</v>
      </c>
      <c r="I50" s="3">
        <v>0.20883071422576904</v>
      </c>
      <c r="J50" s="3">
        <v>-0.24159850180149078</v>
      </c>
      <c r="K50" s="3">
        <v>7.1326568722724915E-2</v>
      </c>
      <c r="L50" s="3">
        <v>0.12552593648433685</v>
      </c>
      <c r="M50" s="3">
        <v>4.8311103135347366E-2</v>
      </c>
      <c r="N50" s="3">
        <v>-0.24641257524490356</v>
      </c>
      <c r="O50" s="3">
        <v>-0.24823503196239471</v>
      </c>
      <c r="P50" s="3">
        <v>4.4834889471530914E-2</v>
      </c>
      <c r="Q50" s="3">
        <v>-2.6480555534362793E-2</v>
      </c>
      <c r="R50" s="3">
        <v>0.12310103327035904</v>
      </c>
      <c r="S50" s="3">
        <v>1.8671682104468346E-2</v>
      </c>
      <c r="T50" s="3"/>
      <c r="U50" s="3"/>
      <c r="V50" s="1">
        <v>12</v>
      </c>
      <c r="W50" s="3">
        <v>2.1276306792787087</v>
      </c>
      <c r="X50" s="3">
        <v>-4.9272980078659545E-2</v>
      </c>
      <c r="Y50" s="3">
        <v>0.46667733109083365</v>
      </c>
      <c r="Z50" s="3">
        <v>0.16183343963911456</v>
      </c>
      <c r="AW50" s="3"/>
      <c r="AX50" s="3"/>
      <c r="AZ50" s="25">
        <v>44</v>
      </c>
      <c r="BA50" s="3">
        <v>-0.19283598661422729</v>
      </c>
      <c r="BB50" s="3">
        <v>-0.11828642338514328</v>
      </c>
      <c r="BC50" s="3">
        <v>-0.23126325011253357</v>
      </c>
      <c r="BD50" s="3">
        <v>0.22804933786392212</v>
      </c>
      <c r="BE50" s="3">
        <v>0.21667690575122833</v>
      </c>
      <c r="BF50" s="3">
        <v>0.33089050650596619</v>
      </c>
      <c r="BG50" s="3">
        <v>8.2872167229652405E-2</v>
      </c>
      <c r="BH50" s="3">
        <v>4.5329175889492035E-2</v>
      </c>
      <c r="BI50" s="3">
        <v>0.25098830461502075</v>
      </c>
      <c r="BJ50" s="3">
        <v>-0.31375947594642639</v>
      </c>
      <c r="BK50" s="3">
        <v>0.28539076447486877</v>
      </c>
      <c r="BL50" s="3">
        <v>0.16842404007911682</v>
      </c>
      <c r="BM50" s="3">
        <v>0.27693977952003479</v>
      </c>
      <c r="BN50" s="3">
        <v>0.12167486548423767</v>
      </c>
      <c r="BO50" s="3">
        <v>-0.2097899466753006</v>
      </c>
      <c r="BP50" s="3">
        <v>0.25951835513114929</v>
      </c>
      <c r="BQ50" s="3">
        <v>-0.29677093029022217</v>
      </c>
      <c r="EI50" s="3"/>
      <c r="EJ50" s="3"/>
    </row>
    <row r="51" spans="2:140">
      <c r="B51" s="25">
        <v>45</v>
      </c>
      <c r="C51" s="3">
        <v>-4.7942364471964538E-4</v>
      </c>
      <c r="D51" s="3">
        <v>0.14687037467956543</v>
      </c>
      <c r="E51" s="3">
        <v>-0.18450927734375</v>
      </c>
      <c r="F51" s="3">
        <v>-0.1774531751871109</v>
      </c>
      <c r="G51" s="3">
        <v>2.265685610473156E-2</v>
      </c>
      <c r="H51" s="3">
        <v>-0.19692668318748474</v>
      </c>
      <c r="I51" s="3">
        <v>-3.4702118486166E-2</v>
      </c>
      <c r="J51" s="3">
        <v>4.588313028216362E-2</v>
      </c>
      <c r="K51" s="3">
        <v>4.3857324868440628E-2</v>
      </c>
      <c r="L51" s="3">
        <v>-0.1354430764913559</v>
      </c>
      <c r="M51" s="3">
        <v>-3.461557999253273E-2</v>
      </c>
      <c r="N51" s="3">
        <v>0.1443251371383667</v>
      </c>
      <c r="O51" s="3">
        <v>0.25742676854133606</v>
      </c>
      <c r="P51" s="3">
        <v>5.2915886044502258E-2</v>
      </c>
      <c r="Q51" s="3">
        <v>-0.17007377743721008</v>
      </c>
      <c r="R51" s="3">
        <v>-0.2213071882724762</v>
      </c>
      <c r="S51" s="3">
        <v>-2.2864729166030884E-2</v>
      </c>
      <c r="T51" s="3"/>
      <c r="U51" s="3"/>
      <c r="V51" s="1">
        <v>13</v>
      </c>
      <c r="W51" s="3">
        <v>-1.8175804033598471</v>
      </c>
      <c r="X51" s="3">
        <v>-0.27839965883353956</v>
      </c>
      <c r="Y51" s="3">
        <v>-0.38630474769992462</v>
      </c>
      <c r="Z51" s="3">
        <v>-0.22566583198365098</v>
      </c>
      <c r="AC51" s="4" t="s">
        <v>155</v>
      </c>
      <c r="AD51" s="11"/>
      <c r="AW51" s="3"/>
      <c r="AX51" s="3"/>
      <c r="AZ51" s="25">
        <v>45</v>
      </c>
      <c r="BA51" s="3">
        <v>-1.6480820253491402E-2</v>
      </c>
      <c r="BB51" s="3">
        <v>-0.27157366275787354</v>
      </c>
      <c r="BC51" s="3">
        <v>-7.3255084455013275E-2</v>
      </c>
      <c r="BD51" s="3">
        <v>0.37531822919845581</v>
      </c>
      <c r="BE51" s="3">
        <v>5.7294327765703201E-2</v>
      </c>
      <c r="BF51" s="3">
        <v>7.5715862214565277E-2</v>
      </c>
      <c r="BG51" s="3">
        <v>-0.20617245137691498</v>
      </c>
      <c r="BH51" s="3">
        <v>0.11140485852956772</v>
      </c>
      <c r="BI51" s="3">
        <v>5.0993330776691437E-2</v>
      </c>
      <c r="BJ51" s="3">
        <v>-0.1719563901424408</v>
      </c>
      <c r="BK51" s="3">
        <v>0.28911846876144409</v>
      </c>
      <c r="BL51" s="3">
        <v>2.9359800741076469E-2</v>
      </c>
      <c r="BM51" s="3">
        <v>0.14284004271030426</v>
      </c>
      <c r="BN51" s="3">
        <v>-7.2430521249771118E-2</v>
      </c>
      <c r="BO51" s="3">
        <v>-0.2069178968667984</v>
      </c>
      <c r="BP51" s="3">
        <v>-0.16565448045730591</v>
      </c>
      <c r="BQ51" s="3">
        <v>-0.39223864674568176</v>
      </c>
      <c r="BS51" t="s">
        <v>171</v>
      </c>
      <c r="BT51" s="1" cm="1">
        <f t="array" ref="BT51:CI51">BT27:CI27</f>
        <v>0</v>
      </c>
      <c r="BU51" s="1">
        <v>1</v>
      </c>
      <c r="BV51" s="1">
        <v>2</v>
      </c>
      <c r="BW51" s="1">
        <v>3</v>
      </c>
      <c r="BX51" s="1">
        <v>4</v>
      </c>
      <c r="BY51" s="1">
        <v>5</v>
      </c>
      <c r="BZ51" s="1">
        <v>6</v>
      </c>
      <c r="CA51" s="1">
        <v>7</v>
      </c>
      <c r="CB51" s="1">
        <v>8</v>
      </c>
      <c r="CC51" s="1">
        <v>9</v>
      </c>
      <c r="CD51" s="1">
        <v>10</v>
      </c>
      <c r="CE51" s="1">
        <v>11</v>
      </c>
      <c r="CF51" s="1">
        <v>12</v>
      </c>
      <c r="CG51" s="1">
        <v>13</v>
      </c>
      <c r="CH51" s="1">
        <v>14</v>
      </c>
      <c r="CI51" s="1">
        <v>15</v>
      </c>
      <c r="EI51" s="3"/>
      <c r="EJ51" s="3"/>
    </row>
    <row r="52" spans="2:140">
      <c r="B52" s="25">
        <v>46</v>
      </c>
      <c r="C52" s="3">
        <v>-7.1220912039279938E-2</v>
      </c>
      <c r="D52" s="3">
        <v>-1.1857055127620697E-2</v>
      </c>
      <c r="E52" s="3">
        <v>0.1901528537273407</v>
      </c>
      <c r="F52" s="3">
        <v>-0.32203331589698792</v>
      </c>
      <c r="G52" s="3">
        <v>-6.9415941834449768E-2</v>
      </c>
      <c r="H52" s="3">
        <v>0.28052744269371033</v>
      </c>
      <c r="I52" s="3">
        <v>0.27274426817893982</v>
      </c>
      <c r="J52" s="3">
        <v>0.44895228743553162</v>
      </c>
      <c r="K52" s="3">
        <v>0.32149508595466614</v>
      </c>
      <c r="L52" s="3">
        <v>0.13920760154724121</v>
      </c>
      <c r="M52" s="3">
        <v>0.12163915485143661</v>
      </c>
      <c r="N52" s="3">
        <v>0.22640833258628845</v>
      </c>
      <c r="O52" s="3">
        <v>-0.26144871115684509</v>
      </c>
      <c r="P52" s="3">
        <v>6.260913610458374E-2</v>
      </c>
      <c r="Q52" s="3">
        <v>0.1962696760892868</v>
      </c>
      <c r="R52" s="3">
        <v>-0.38697728514671326</v>
      </c>
      <c r="S52" s="3">
        <v>-2.0376615226268768E-2</v>
      </c>
      <c r="T52" s="3"/>
      <c r="U52" s="3"/>
      <c r="V52" s="1">
        <v>14</v>
      </c>
      <c r="W52" s="3">
        <v>0.84551197137379586</v>
      </c>
      <c r="X52" s="3">
        <v>7.4557924626546423E-2</v>
      </c>
      <c r="Y52" s="3">
        <v>1.5870309566892236</v>
      </c>
      <c r="Z52" s="3">
        <v>0.15274353608701374</v>
      </c>
      <c r="AC52" s="22" t="s">
        <v>186</v>
      </c>
      <c r="AW52" s="3"/>
      <c r="AX52" s="3"/>
      <c r="AZ52" s="25">
        <v>46</v>
      </c>
      <c r="BA52" s="3">
        <v>-0.31679666042327881</v>
      </c>
      <c r="BB52" s="3">
        <v>0.15423125028610229</v>
      </c>
      <c r="BC52" s="3">
        <v>-5.5690035223960876E-2</v>
      </c>
      <c r="BD52" s="3">
        <v>4.335075244307518E-2</v>
      </c>
      <c r="BE52" s="3">
        <v>0.21821904182434082</v>
      </c>
      <c r="BF52" s="3">
        <v>-0.29300856590270996</v>
      </c>
      <c r="BG52" s="3">
        <v>0.27736556529998779</v>
      </c>
      <c r="BH52" s="3">
        <v>-0.1014946773648262</v>
      </c>
      <c r="BI52" s="3">
        <v>-1.9624520093202591E-2</v>
      </c>
      <c r="BJ52" s="3">
        <v>-0.10232602059841156</v>
      </c>
      <c r="BK52" s="3">
        <v>7.4201196432113647E-2</v>
      </c>
      <c r="BL52" s="3">
        <v>-9.8800823092460632E-2</v>
      </c>
      <c r="BM52" s="3">
        <v>-6.2070626765489578E-2</v>
      </c>
      <c r="BN52" s="3">
        <v>-7.6185695827007294E-2</v>
      </c>
      <c r="BO52" s="3">
        <v>-0.17538478970527649</v>
      </c>
      <c r="BP52" s="3">
        <v>-0.10834559053182602</v>
      </c>
      <c r="BQ52" s="3">
        <v>-0.19775117933750153</v>
      </c>
      <c r="BS52" s="1" cm="1">
        <f t="array" ref="BS52:BS55">_xlfn.ANCHORARRAY(BS44)</f>
        <v>0</v>
      </c>
      <c r="BT52" s="3" cm="1">
        <f t="array" ref="BT52:CI55">TRANSPOSE(MMULT(BT6:EF21,TRANSPOSE(BT44:EF47)))</f>
        <v>-7.515505222046423E-2</v>
      </c>
      <c r="BU52" s="3">
        <v>4.4356232982622167E-3</v>
      </c>
      <c r="BV52" s="3">
        <v>-6.1480152150176701E-2</v>
      </c>
      <c r="BW52" s="3">
        <v>-6.4851028639949918E-2</v>
      </c>
      <c r="BX52" s="3">
        <v>0.15946339614661448</v>
      </c>
      <c r="BY52" s="3">
        <v>-0.15879660813758389</v>
      </c>
      <c r="BZ52" s="3">
        <v>2.4543325836583259E-2</v>
      </c>
      <c r="CA52" s="3">
        <v>0.10977882312867564</v>
      </c>
      <c r="CB52" s="3">
        <v>7.5236198270797056E-2</v>
      </c>
      <c r="CC52" s="3">
        <v>2.9061892732665254E-2</v>
      </c>
      <c r="CD52" s="3">
        <v>9.3608188530386174E-2</v>
      </c>
      <c r="CE52" s="3">
        <v>-2.1277972347913017E-2</v>
      </c>
      <c r="CF52" s="3">
        <v>2.6645835292202859E-2</v>
      </c>
      <c r="CG52" s="3">
        <v>4.3450127509185955E-2</v>
      </c>
      <c r="CH52" s="3">
        <v>-8.7027233347698602E-2</v>
      </c>
      <c r="CI52" s="3">
        <v>4.0849669198656513E-2</v>
      </c>
      <c r="EI52" s="3"/>
      <c r="EJ52" s="3"/>
    </row>
    <row r="53" spans="2:140">
      <c r="B53" s="25">
        <v>47</v>
      </c>
      <c r="C53" s="3">
        <v>-0.10359825193881989</v>
      </c>
      <c r="D53" s="3">
        <v>-0.13261739909648895</v>
      </c>
      <c r="E53" s="3">
        <v>4.2030133306980133E-2</v>
      </c>
      <c r="F53" s="3">
        <v>4.2888656258583069E-2</v>
      </c>
      <c r="G53" s="3">
        <v>8.5939550772309303E-3</v>
      </c>
      <c r="H53" s="3">
        <v>0.1558021605014801</v>
      </c>
      <c r="I53" s="3">
        <v>-7.1878314018249512E-2</v>
      </c>
      <c r="J53" s="3">
        <v>-2.5099407881498337E-2</v>
      </c>
      <c r="K53" s="3">
        <v>6.7271381616592407E-2</v>
      </c>
      <c r="L53" s="3">
        <v>-0.10806123912334442</v>
      </c>
      <c r="M53" s="3">
        <v>0.15021950006484985</v>
      </c>
      <c r="N53" s="3">
        <v>0.19037599861621857</v>
      </c>
      <c r="O53" s="3">
        <v>-9.5908947288990021E-2</v>
      </c>
      <c r="P53" s="3">
        <v>0.16180652379989624</v>
      </c>
      <c r="Q53" s="3">
        <v>4.3652445077896118E-2</v>
      </c>
      <c r="R53" s="3">
        <v>-3.2056398689746857E-2</v>
      </c>
      <c r="S53" s="3">
        <v>0.10966488718986513</v>
      </c>
      <c r="T53" s="3"/>
      <c r="U53" s="3"/>
      <c r="V53" s="1">
        <v>15</v>
      </c>
      <c r="W53" s="3">
        <v>0.15868733519550615</v>
      </c>
      <c r="X53" s="3">
        <v>0.30238524126983052</v>
      </c>
      <c r="Y53" s="3">
        <v>0.16274445512250252</v>
      </c>
      <c r="Z53" s="3">
        <v>-0.14179132275618628</v>
      </c>
      <c r="AB53" t="s">
        <v>171</v>
      </c>
      <c r="AC53" s="1" cm="1">
        <f t="array" ref="AC53:AR53">_xlfn.ANCHORARRAY(C57)</f>
        <v>0</v>
      </c>
      <c r="AD53" s="1">
        <v>1</v>
      </c>
      <c r="AE53" s="1">
        <v>2</v>
      </c>
      <c r="AF53" s="1">
        <v>3</v>
      </c>
      <c r="AG53" s="1">
        <v>4</v>
      </c>
      <c r="AH53" s="1">
        <v>5</v>
      </c>
      <c r="AI53" s="1">
        <v>6</v>
      </c>
      <c r="AJ53" s="1">
        <v>7</v>
      </c>
      <c r="AK53" s="1">
        <v>8</v>
      </c>
      <c r="AL53" s="1">
        <v>9</v>
      </c>
      <c r="AM53" s="1">
        <v>10</v>
      </c>
      <c r="AN53" s="1">
        <v>11</v>
      </c>
      <c r="AO53" s="1">
        <v>12</v>
      </c>
      <c r="AP53" s="1">
        <v>13</v>
      </c>
      <c r="AQ53" s="1">
        <v>14</v>
      </c>
      <c r="AR53" s="1">
        <v>15</v>
      </c>
      <c r="AS53" s="1" t="s">
        <v>152</v>
      </c>
      <c r="AT53" s="20" t="s">
        <v>151</v>
      </c>
      <c r="AW53" s="3"/>
      <c r="AX53" s="3"/>
      <c r="AZ53" s="25">
        <v>47</v>
      </c>
      <c r="BA53" s="3">
        <v>-4.8883285373449326E-2</v>
      </c>
      <c r="BB53" s="3">
        <v>-0.12358245253562927</v>
      </c>
      <c r="BC53" s="3">
        <v>-7.6960660517215729E-2</v>
      </c>
      <c r="BD53" s="3">
        <v>-6.8839468061923981E-2</v>
      </c>
      <c r="BE53" s="3">
        <v>8.7407097220420837E-2</v>
      </c>
      <c r="BF53" s="3">
        <v>9.3230947852134705E-2</v>
      </c>
      <c r="BG53" s="3">
        <v>-1.8854059278964996E-2</v>
      </c>
      <c r="BH53" s="3">
        <v>0.13214610517024994</v>
      </c>
      <c r="BI53" s="3">
        <v>9.7974598407745361E-2</v>
      </c>
      <c r="BJ53" s="3">
        <v>-6.9464050233364105E-2</v>
      </c>
      <c r="BK53" s="3">
        <v>9.7629539668560028E-2</v>
      </c>
      <c r="BL53" s="3">
        <v>-0.10957964509725571</v>
      </c>
      <c r="BM53" s="3">
        <v>7.885248214006424E-2</v>
      </c>
      <c r="BN53" s="3">
        <v>7.6649941504001617E-2</v>
      </c>
      <c r="BO53" s="3">
        <v>-9.9440932273864746E-2</v>
      </c>
      <c r="BP53" s="3">
        <v>7.9898424446582794E-2</v>
      </c>
      <c r="BQ53" s="3">
        <v>-0.33419305086135864</v>
      </c>
      <c r="BS53" s="1">
        <v>1</v>
      </c>
      <c r="BT53" s="3">
        <v>0.70735570776532164</v>
      </c>
      <c r="BU53" s="3">
        <v>1.3819472544147022</v>
      </c>
      <c r="BV53" s="3">
        <v>0.64924693020446855</v>
      </c>
      <c r="BW53" s="3">
        <v>1.0109937916749476</v>
      </c>
      <c r="BX53" s="3">
        <v>-0.41617472629407448</v>
      </c>
      <c r="BY53" s="3">
        <v>0.66261079898300346</v>
      </c>
      <c r="BZ53" s="3">
        <v>-0.23819700610609978</v>
      </c>
      <c r="CA53" s="3">
        <v>-0.52010745125419022</v>
      </c>
      <c r="CB53" s="3">
        <v>-1.1675816746682375</v>
      </c>
      <c r="CC53" s="3">
        <v>5.5261479187718093E-2</v>
      </c>
      <c r="CD53" s="3">
        <v>-1.0679861143505653</v>
      </c>
      <c r="CE53" s="3">
        <v>0.37378457579694296</v>
      </c>
      <c r="CF53" s="3">
        <v>-0.14548744236533756</v>
      </c>
      <c r="CG53" s="3">
        <v>0.14873385872182052</v>
      </c>
      <c r="CH53" s="3">
        <v>0.64402914668713684</v>
      </c>
      <c r="CI53" s="3">
        <v>-0.62746424232887743</v>
      </c>
      <c r="EI53" s="3"/>
      <c r="EJ53" s="3"/>
    </row>
    <row r="54" spans="2:140">
      <c r="AB54" s="1" cm="1">
        <f t="array" ref="AB54:AB57">_xlfn.ANCHORARRAY(B58)</f>
        <v>0</v>
      </c>
      <c r="AC54" s="3" cm="1">
        <f t="array" ref="AC54:AR57">MMULT(AC45:AF48,TRANSPOSE(W38:Z53))</f>
        <v>7.5655164775863259E-2</v>
      </c>
      <c r="AD54" s="3">
        <v>6.6494946530222504E-2</v>
      </c>
      <c r="AE54" s="3">
        <v>0.37303095705496953</v>
      </c>
      <c r="AF54" s="3">
        <v>-9.9959046354160266E-2</v>
      </c>
      <c r="AG54" s="3">
        <v>0.22184841035720687</v>
      </c>
      <c r="AH54" s="3">
        <v>0.22414638398356085</v>
      </c>
      <c r="AI54" s="3">
        <v>-0.17793653648341781</v>
      </c>
      <c r="AJ54" s="3">
        <v>0.11057895355798536</v>
      </c>
      <c r="AK54" s="3">
        <v>-0.37417064112335352</v>
      </c>
      <c r="AL54" s="3">
        <v>0.2902713337936822</v>
      </c>
      <c r="AM54" s="3">
        <v>-7.0872542279642681E-2</v>
      </c>
      <c r="AN54" s="3">
        <v>3.8929558485071014E-2</v>
      </c>
      <c r="AO54" s="3">
        <v>0.41811158553853162</v>
      </c>
      <c r="AP54" s="3">
        <v>-0.48935661213141624</v>
      </c>
      <c r="AQ54" s="3">
        <v>0.50455725850608446</v>
      </c>
      <c r="AR54" s="3">
        <v>0.10443180622827652</v>
      </c>
      <c r="AS54" s="7">
        <v>1</v>
      </c>
      <c r="AW54" s="3"/>
      <c r="AX54" s="3"/>
      <c r="AZ54" s="25">
        <v>48</v>
      </c>
      <c r="BA54" s="3">
        <v>-6.3450358808040619E-2</v>
      </c>
      <c r="BB54" s="3">
        <v>0.13175305724143982</v>
      </c>
      <c r="BC54" s="3">
        <v>-3.7096638232469559E-2</v>
      </c>
      <c r="BD54" s="3">
        <v>0.22408866882324219</v>
      </c>
      <c r="BE54" s="3">
        <v>-0.14454135298728943</v>
      </c>
      <c r="BF54" s="3">
        <v>0.27981993556022644</v>
      </c>
      <c r="BG54" s="3">
        <v>9.0634725987911224E-2</v>
      </c>
      <c r="BH54" s="3">
        <v>3.3924739807844162E-2</v>
      </c>
      <c r="BI54" s="3">
        <v>-1.5804344788193703E-2</v>
      </c>
      <c r="BJ54" s="3">
        <v>7.7924706041812897E-2</v>
      </c>
      <c r="BK54" s="3">
        <v>-0.16774134337902069</v>
      </c>
      <c r="BL54" s="3">
        <v>-2.6876099873334169E-3</v>
      </c>
      <c r="BM54" s="3">
        <v>0.24354872107505798</v>
      </c>
      <c r="BN54" s="3">
        <v>4.5056797564029694E-2</v>
      </c>
      <c r="BO54" s="3">
        <v>-3.0119238421320915E-2</v>
      </c>
      <c r="BP54" s="3">
        <v>4.540768638253212E-2</v>
      </c>
      <c r="BQ54" s="3">
        <v>-0.3944011926651001</v>
      </c>
      <c r="BS54" s="1">
        <v>2</v>
      </c>
      <c r="BT54" s="3">
        <v>-3.6059908396155457E-2</v>
      </c>
      <c r="BU54" s="3">
        <v>-0.10534455984315885</v>
      </c>
      <c r="BV54" s="3">
        <v>1.3382151619170793E-2</v>
      </c>
      <c r="BW54" s="3">
        <v>-0.10411791036748888</v>
      </c>
      <c r="BX54" s="3">
        <v>4.8953220480694906E-2</v>
      </c>
      <c r="BY54" s="3">
        <v>-4.3323290376535567E-2</v>
      </c>
      <c r="BZ54" s="3">
        <v>-8.5202350417094938E-2</v>
      </c>
      <c r="CA54" s="3">
        <v>0.18068389674421775</v>
      </c>
      <c r="CB54" s="3">
        <v>0.18955357508882764</v>
      </c>
      <c r="CC54" s="3">
        <v>-0.1131793143393543</v>
      </c>
      <c r="CD54" s="3">
        <v>2.4996741811528424E-2</v>
      </c>
      <c r="CE54" s="3">
        <v>9.6914121343290166E-2</v>
      </c>
      <c r="CF54" s="3">
        <v>0.13806949689190648</v>
      </c>
      <c r="CG54" s="3">
        <v>9.3191075639299764E-2</v>
      </c>
      <c r="CH54" s="3">
        <v>-0.23463898294759411</v>
      </c>
      <c r="CI54" s="3">
        <v>-4.4802025639467183E-2</v>
      </c>
      <c r="EI54" s="3"/>
      <c r="EJ54" s="3"/>
    </row>
    <row r="55" spans="2:140">
      <c r="C55" t="s">
        <v>146</v>
      </c>
      <c r="AB55" s="1">
        <v>1</v>
      </c>
      <c r="AC55" s="3">
        <v>0.37599342860340218</v>
      </c>
      <c r="AD55" s="3">
        <v>0.51044097897311691</v>
      </c>
      <c r="AE55" s="3">
        <v>0.84515790845931726</v>
      </c>
      <c r="AF55" s="3">
        <v>0.55636033244229832</v>
      </c>
      <c r="AG55" s="3">
        <v>0.77445957615167793</v>
      </c>
      <c r="AH55" s="3">
        <v>7.8307450627144254E-2</v>
      </c>
      <c r="AI55" s="3">
        <v>9.2899259196443637E-2</v>
      </c>
      <c r="AJ55" s="3">
        <v>-1.0037242544195892</v>
      </c>
      <c r="AK55" s="3">
        <v>-0.63480400998078534</v>
      </c>
      <c r="AL55" s="3">
        <v>-0.3464572636629763</v>
      </c>
      <c r="AM55" s="3">
        <v>0.20841938602226762</v>
      </c>
      <c r="AN55" s="3">
        <v>5.1009399941579138E-2</v>
      </c>
      <c r="AO55" s="3">
        <v>0.46106369733793628</v>
      </c>
      <c r="AP55" s="3">
        <v>-0.3916670903190535</v>
      </c>
      <c r="AQ55" s="3">
        <v>1.4781542318445375</v>
      </c>
      <c r="AR55" s="3">
        <v>0.14743006929584312</v>
      </c>
      <c r="AS55" s="7">
        <v>1</v>
      </c>
      <c r="AW55" s="3"/>
      <c r="AX55" s="3"/>
      <c r="AZ55" s="25">
        <v>49</v>
      </c>
      <c r="BA55" s="3">
        <v>-0.1843750923871994</v>
      </c>
      <c r="BB55" s="3">
        <v>-0.10428924858570099</v>
      </c>
      <c r="BC55" s="3">
        <v>0.10241737961769104</v>
      </c>
      <c r="BD55" s="3">
        <v>0.14668101072311401</v>
      </c>
      <c r="BE55" s="3">
        <v>-2.1119767799973488E-2</v>
      </c>
      <c r="BF55" s="3">
        <v>8.5499152541160583E-2</v>
      </c>
      <c r="BG55" s="3">
        <v>-0.10070081800222397</v>
      </c>
      <c r="BH55" s="3">
        <v>-7.8490853309631348E-2</v>
      </c>
      <c r="BI55" s="3">
        <v>0.3587474524974823</v>
      </c>
      <c r="BJ55" s="3">
        <v>4.0508922189474106E-2</v>
      </c>
      <c r="BK55" s="3">
        <v>0.14687488973140717</v>
      </c>
      <c r="BL55" s="3">
        <v>7.541387528181076E-2</v>
      </c>
      <c r="BM55" s="3">
        <v>0.18651244044303894</v>
      </c>
      <c r="BN55" s="3">
        <v>0.37854933738708496</v>
      </c>
      <c r="BO55" s="3">
        <v>-0.16621468961238861</v>
      </c>
      <c r="BP55" s="3">
        <v>0.23120307922363281</v>
      </c>
      <c r="BQ55" s="3">
        <v>-0.35700637102127075</v>
      </c>
      <c r="BS55" s="1">
        <v>3</v>
      </c>
      <c r="BT55" s="3">
        <v>1.235786556310422</v>
      </c>
      <c r="BU55" s="3">
        <v>1.123481501364495</v>
      </c>
      <c r="BV55" s="3">
        <v>0.52253404031140294</v>
      </c>
      <c r="BW55" s="3">
        <v>1.2333278931200824</v>
      </c>
      <c r="BX55" s="3">
        <v>-0.85150163534715551</v>
      </c>
      <c r="BY55" s="3">
        <v>0.63470033048181429</v>
      </c>
      <c r="BZ55" s="3">
        <v>-7.116563735587568E-2</v>
      </c>
      <c r="CA55" s="3">
        <v>-1.712029231314752</v>
      </c>
      <c r="CB55" s="3">
        <v>-3.1724436746392501</v>
      </c>
      <c r="CC55" s="3">
        <v>-0.240210307845592</v>
      </c>
      <c r="CD55" s="3">
        <v>-0.57013310211270907</v>
      </c>
      <c r="CE55" s="3">
        <v>-4.7529971048880994E-2</v>
      </c>
      <c r="CF55" s="3">
        <v>0.103975001951678</v>
      </c>
      <c r="CG55" s="3">
        <v>0.61601354712921896</v>
      </c>
      <c r="CH55" s="3">
        <v>1.0040321139384396</v>
      </c>
      <c r="CI55" s="3">
        <v>-2.3475488927859667</v>
      </c>
      <c r="EI55" s="3"/>
      <c r="EJ55" s="3"/>
    </row>
    <row r="56" spans="2:140">
      <c r="AB56" s="1">
        <v>2</v>
      </c>
      <c r="AC56" s="3">
        <v>8.1704768412780307E-2</v>
      </c>
      <c r="AD56" s="3">
        <v>0.17718075356118382</v>
      </c>
      <c r="AE56" s="3">
        <v>0.4273276125577678</v>
      </c>
      <c r="AF56" s="3">
        <v>0.13587500576413342</v>
      </c>
      <c r="AG56" s="3">
        <v>0.15919145971538418</v>
      </c>
      <c r="AH56" s="3">
        <v>-1.9591827460161942E-2</v>
      </c>
      <c r="AI56" s="3">
        <v>3.9372707509954617E-3</v>
      </c>
      <c r="AJ56" s="3">
        <v>-0.13627345006900426</v>
      </c>
      <c r="AK56" s="3">
        <v>-0.57112512464845189</v>
      </c>
      <c r="AL56" s="3">
        <v>0.33420038716786715</v>
      </c>
      <c r="AM56" s="3">
        <v>-3.4861848392321107E-3</v>
      </c>
      <c r="AN56" s="3">
        <v>-6.240697295500793E-3</v>
      </c>
      <c r="AO56" s="3">
        <v>0.92635541317063763</v>
      </c>
      <c r="AP56" s="3">
        <v>-0.8956487974115831</v>
      </c>
      <c r="AQ56" s="3">
        <v>0.57126362636928207</v>
      </c>
      <c r="AR56" s="3">
        <v>0.13337743300803984</v>
      </c>
      <c r="AS56" s="7">
        <v>1</v>
      </c>
      <c r="AW56" s="3"/>
      <c r="AX56" s="3"/>
      <c r="AZ56" s="25">
        <v>50</v>
      </c>
      <c r="BA56" s="3">
        <v>0.18915571272373199</v>
      </c>
      <c r="BB56" s="3">
        <v>9.7560130059719086E-2</v>
      </c>
      <c r="BC56" s="3">
        <v>-0.28514605760574341</v>
      </c>
      <c r="BD56" s="3">
        <v>0.24064238369464874</v>
      </c>
      <c r="BE56" s="3">
        <v>-0.30027267336845398</v>
      </c>
      <c r="BF56" s="3">
        <v>-5.4275646805763245E-2</v>
      </c>
      <c r="BG56" s="3">
        <v>6.3530564308166504E-2</v>
      </c>
      <c r="BH56" s="3">
        <v>0.16891220211982727</v>
      </c>
      <c r="BI56" s="3">
        <v>8.5165597498416901E-2</v>
      </c>
      <c r="BJ56" s="3">
        <v>-8.8524289429187775E-2</v>
      </c>
      <c r="BK56" s="3">
        <v>-4.4259000569581985E-2</v>
      </c>
      <c r="BL56" s="3">
        <v>-0.42170962691307068</v>
      </c>
      <c r="BM56" s="3">
        <v>0.16340212523937225</v>
      </c>
      <c r="BN56" s="3">
        <v>0.11750595271587372</v>
      </c>
      <c r="BO56" s="3">
        <v>-0.21211548149585724</v>
      </c>
      <c r="BP56" s="3">
        <v>-0.15159024298191071</v>
      </c>
      <c r="BQ56" s="3">
        <v>-0.14579588174819946</v>
      </c>
      <c r="EI56" s="3"/>
      <c r="EJ56" s="3"/>
    </row>
    <row r="57" spans="2:140">
      <c r="B57" t="s">
        <v>170</v>
      </c>
      <c r="C57" s="1" cm="1">
        <f t="array" ref="C57:R57">emb!AA4:AP4</f>
        <v>0</v>
      </c>
      <c r="D57" s="1">
        <v>1</v>
      </c>
      <c r="E57" s="1">
        <v>2</v>
      </c>
      <c r="F57" s="1">
        <v>3</v>
      </c>
      <c r="G57" s="1">
        <v>4</v>
      </c>
      <c r="H57" s="1">
        <v>5</v>
      </c>
      <c r="I57" s="1">
        <v>6</v>
      </c>
      <c r="J57" s="1">
        <v>7</v>
      </c>
      <c r="K57" s="1">
        <v>8</v>
      </c>
      <c r="L57" s="1">
        <v>9</v>
      </c>
      <c r="M57" s="1">
        <v>10</v>
      </c>
      <c r="N57" s="1">
        <v>11</v>
      </c>
      <c r="O57" s="1">
        <v>12</v>
      </c>
      <c r="P57" s="1">
        <v>13</v>
      </c>
      <c r="Q57" s="1">
        <v>14</v>
      </c>
      <c r="R57" s="1">
        <v>15</v>
      </c>
      <c r="S57" s="1" t="s">
        <v>152</v>
      </c>
      <c r="AB57" s="1">
        <v>3</v>
      </c>
      <c r="AC57" s="3">
        <v>0.37131752614085867</v>
      </c>
      <c r="AD57" s="3">
        <v>0.50911219179745715</v>
      </c>
      <c r="AE57" s="3">
        <v>0.84017009580335</v>
      </c>
      <c r="AF57" s="3">
        <v>0.55852913554641959</v>
      </c>
      <c r="AG57" s="3">
        <v>0.7619605299638893</v>
      </c>
      <c r="AH57" s="3">
        <v>6.6886128150745974E-2</v>
      </c>
      <c r="AI57" s="3">
        <v>9.8161757053050858E-2</v>
      </c>
      <c r="AJ57" s="3">
        <v>-0.99858694996552166</v>
      </c>
      <c r="AK57" s="3">
        <v>-0.64098746366417314</v>
      </c>
      <c r="AL57" s="3">
        <v>-0.33351040705218243</v>
      </c>
      <c r="AM57" s="3">
        <v>0.20742791270198191</v>
      </c>
      <c r="AN57" s="3">
        <v>4.8395352740141957E-2</v>
      </c>
      <c r="AO57" s="3">
        <v>0.48843861816041423</v>
      </c>
      <c r="AP57" s="3">
        <v>-0.4158561377969256</v>
      </c>
      <c r="AQ57" s="3">
        <v>1.4654830219227768</v>
      </c>
      <c r="AR57" s="3">
        <v>0.14849369144044583</v>
      </c>
      <c r="AS57" s="7">
        <v>1</v>
      </c>
      <c r="AW57" s="3"/>
      <c r="AX57" s="3"/>
      <c r="AZ57" s="25">
        <v>51</v>
      </c>
      <c r="BA57" s="3">
        <v>-0.14696043729782104</v>
      </c>
      <c r="BB57" s="3">
        <v>0.21129938960075378</v>
      </c>
      <c r="BC57" s="3">
        <v>-0.28569641709327698</v>
      </c>
      <c r="BD57" s="3">
        <v>4.4454321265220642E-2</v>
      </c>
      <c r="BE57" s="3">
        <v>-0.12767387926578522</v>
      </c>
      <c r="BF57" s="3">
        <v>-0.13763405382633209</v>
      </c>
      <c r="BG57" s="3">
        <v>2.6354299858212471E-2</v>
      </c>
      <c r="BH57" s="3">
        <v>-3.4689921885728836E-2</v>
      </c>
      <c r="BI57" s="3">
        <v>4.064067080616951E-2</v>
      </c>
      <c r="BJ57" s="3">
        <v>0.20662614703178406</v>
      </c>
      <c r="BK57" s="3">
        <v>-3.0267460271716118E-2</v>
      </c>
      <c r="BL57" s="3">
        <v>-0.50105577707290649</v>
      </c>
      <c r="BM57" s="3">
        <v>4.9925312399864197E-2</v>
      </c>
      <c r="BN57" s="3">
        <v>-2.2277327254414558E-2</v>
      </c>
      <c r="BO57" s="3">
        <v>-3.0213922262191772E-2</v>
      </c>
      <c r="BP57" s="3">
        <v>-0.29745212197303772</v>
      </c>
      <c r="BQ57" s="3">
        <v>-0.41812616586685181</v>
      </c>
      <c r="BT57" t="s">
        <v>156</v>
      </c>
      <c r="BV57" t="s">
        <v>167</v>
      </c>
      <c r="EI57" s="3"/>
      <c r="EJ57" s="3"/>
    </row>
    <row r="58" spans="2:140">
      <c r="B58" s="1" cm="1">
        <f t="array" ref="B58:B61">emb!Z6:Z9</f>
        <v>0</v>
      </c>
      <c r="C58" s="3" cm="1">
        <f t="array" ref="C58:R61">emb!AA6:AP9</f>
        <v>-4.8784006386995316E-2</v>
      </c>
      <c r="D58" s="3">
        <v>-1.673155665397644</v>
      </c>
      <c r="E58" s="3">
        <v>-1.2706668376922607</v>
      </c>
      <c r="F58" s="3">
        <v>0.64716160297393799</v>
      </c>
      <c r="G58" s="3">
        <v>-0.47105696797370911</v>
      </c>
      <c r="H58" s="3">
        <v>1.2065360546112061</v>
      </c>
      <c r="I58" s="3">
        <v>0.28206348419189453</v>
      </c>
      <c r="J58" s="3">
        <v>-0.21687436103820801</v>
      </c>
      <c r="K58" s="3">
        <v>-0.85765600204467773</v>
      </c>
      <c r="L58" s="3">
        <v>2.8574509620666504</v>
      </c>
      <c r="M58" s="3">
        <v>-0.17468298971652985</v>
      </c>
      <c r="N58" s="3">
        <v>-0.54988741874694824</v>
      </c>
      <c r="O58" s="3">
        <v>-3.0830926895141602</v>
      </c>
      <c r="P58" s="3">
        <v>-0.96225082874298096</v>
      </c>
      <c r="Q58" s="3">
        <v>0.65079385042190552</v>
      </c>
      <c r="R58" s="3">
        <v>-0.23778744041919708</v>
      </c>
      <c r="S58" s="7">
        <v>1</v>
      </c>
      <c r="AB58" s="20" t="s">
        <v>149</v>
      </c>
      <c r="AW58" s="3"/>
      <c r="AX58" s="3"/>
      <c r="AZ58" s="25">
        <v>52</v>
      </c>
      <c r="BA58" s="3">
        <v>-0.14368471503257751</v>
      </c>
      <c r="BB58" s="3">
        <v>-6.4093591645359993E-3</v>
      </c>
      <c r="BC58" s="3">
        <v>-6.1919055879116058E-2</v>
      </c>
      <c r="BD58" s="3">
        <v>1.470184326171875E-2</v>
      </c>
      <c r="BE58" s="3">
        <v>0.1023322120308876</v>
      </c>
      <c r="BF58" s="3">
        <v>-0.15721294283866882</v>
      </c>
      <c r="BG58" s="3">
        <v>3.717939555644989E-2</v>
      </c>
      <c r="BH58" s="3">
        <v>0.12064483761787415</v>
      </c>
      <c r="BI58" s="3">
        <v>0.24136187136173248</v>
      </c>
      <c r="BJ58" s="3">
        <v>-6.285328883677721E-3</v>
      </c>
      <c r="BK58" s="3">
        <v>8.318917453289032E-2</v>
      </c>
      <c r="BL58" s="3">
        <v>2.7845803648233414E-2</v>
      </c>
      <c r="BM58" s="3">
        <v>-6.2573179602622986E-2</v>
      </c>
      <c r="BN58" s="3">
        <v>-9.0828575193881989E-2</v>
      </c>
      <c r="BO58" s="3">
        <v>8.5206359624862671E-2</v>
      </c>
      <c r="BP58" s="3">
        <v>3.2551340758800507E-2</v>
      </c>
      <c r="BQ58" s="3">
        <v>-0.55360662937164307</v>
      </c>
      <c r="EI58" s="3"/>
      <c r="EJ58" s="3"/>
    </row>
    <row r="59" spans="2:140">
      <c r="B59" s="1">
        <v>1</v>
      </c>
      <c r="C59" s="3">
        <v>0.50986337661743164</v>
      </c>
      <c r="D59" s="3">
        <v>-0.78686362504959106</v>
      </c>
      <c r="E59" s="3">
        <v>0.55190771818161011</v>
      </c>
      <c r="F59" s="3">
        <v>0.76185441017150879</v>
      </c>
      <c r="G59" s="3">
        <v>-0.96944421529769897</v>
      </c>
      <c r="H59" s="3">
        <v>0.28187394142150879</v>
      </c>
      <c r="I59" s="3">
        <v>0.25554654002189636</v>
      </c>
      <c r="J59" s="3">
        <v>-0.42892038822174072</v>
      </c>
      <c r="K59" s="3">
        <v>-1.5496909618377686</v>
      </c>
      <c r="L59" s="3">
        <v>0.34662199020385742</v>
      </c>
      <c r="M59" s="3">
        <v>0.69097393751144409</v>
      </c>
      <c r="N59" s="3">
        <v>-0.67152750492095947</v>
      </c>
      <c r="O59" s="3">
        <v>1.1822701692581177</v>
      </c>
      <c r="P59" s="3">
        <v>1.2769012451171875</v>
      </c>
      <c r="Q59" s="3">
        <v>1.7592946290969849</v>
      </c>
      <c r="R59" s="3">
        <v>-1.6554657220840454</v>
      </c>
      <c r="S59" s="7">
        <v>1</v>
      </c>
      <c r="AW59" s="3"/>
      <c r="AX59" s="3"/>
      <c r="AZ59" s="25">
        <v>53</v>
      </c>
      <c r="BA59" s="3">
        <v>-0.21562045812606812</v>
      </c>
      <c r="BB59" s="3">
        <v>-5.3048208355903625E-2</v>
      </c>
      <c r="BC59" s="3">
        <v>4.0823720395565033E-2</v>
      </c>
      <c r="BD59" s="3">
        <v>-0.21856814622879028</v>
      </c>
      <c r="BE59" s="3">
        <v>-0.25559136271476746</v>
      </c>
      <c r="BF59" s="3">
        <v>0.1241317018866539</v>
      </c>
      <c r="BG59" s="3">
        <v>0.19823119044303894</v>
      </c>
      <c r="BH59" s="3">
        <v>4.2969644069671631E-2</v>
      </c>
      <c r="BI59" s="3">
        <v>-0.11933401972055435</v>
      </c>
      <c r="BJ59" s="3">
        <v>4.2119797319173813E-2</v>
      </c>
      <c r="BK59" s="3">
        <v>-0.13750818371772766</v>
      </c>
      <c r="BL59" s="3">
        <v>0.1036066934466362</v>
      </c>
      <c r="BM59" s="3">
        <v>3.8957621902227402E-2</v>
      </c>
      <c r="BN59" s="3">
        <v>0.35537347197532654</v>
      </c>
      <c r="BO59" s="3">
        <v>8.6998403072357178E-2</v>
      </c>
      <c r="BP59" s="3">
        <v>-2.5811038911342621E-2</v>
      </c>
      <c r="BQ59" s="3">
        <v>-0.27287513017654419</v>
      </c>
      <c r="BS59" t="s">
        <v>171</v>
      </c>
      <c r="BT59" s="1" cm="1">
        <f t="array" ref="BT59:CI59">BT35:CI35</f>
        <v>0</v>
      </c>
      <c r="BU59" s="1">
        <v>1</v>
      </c>
      <c r="BV59" s="1">
        <v>2</v>
      </c>
      <c r="BW59" s="1">
        <v>3</v>
      </c>
      <c r="BX59" s="1">
        <v>4</v>
      </c>
      <c r="BY59" s="1">
        <v>5</v>
      </c>
      <c r="BZ59" s="1">
        <v>6</v>
      </c>
      <c r="CA59" s="1">
        <v>7</v>
      </c>
      <c r="CB59" s="1">
        <v>8</v>
      </c>
      <c r="CC59" s="1">
        <v>9</v>
      </c>
      <c r="CD59" s="1">
        <v>10</v>
      </c>
      <c r="CE59" s="1">
        <v>11</v>
      </c>
      <c r="CF59" s="1">
        <v>12</v>
      </c>
      <c r="CG59" s="1">
        <v>13</v>
      </c>
      <c r="CH59" s="1">
        <v>14</v>
      </c>
      <c r="CI59" s="1">
        <v>15</v>
      </c>
      <c r="EI59" s="3"/>
      <c r="EJ59" s="3"/>
    </row>
    <row r="60" spans="2:140">
      <c r="B60" s="1">
        <v>2</v>
      </c>
      <c r="C60" s="3">
        <v>0.7700989842414856</v>
      </c>
      <c r="D60" s="3">
        <v>0.76089257001876831</v>
      </c>
      <c r="E60" s="3">
        <v>0.50394141674041748</v>
      </c>
      <c r="F60" s="3">
        <v>-0.78617817163467407</v>
      </c>
      <c r="G60" s="3">
        <v>-1.6348012685775757</v>
      </c>
      <c r="H60" s="3">
        <v>1.3495539426803589</v>
      </c>
      <c r="I60" s="3">
        <v>0.86460059881210327</v>
      </c>
      <c r="J60" s="3">
        <v>0.23226775228977203</v>
      </c>
      <c r="K60" s="3">
        <v>0.1897861659526825</v>
      </c>
      <c r="L60" s="3">
        <v>0.25662386417388916</v>
      </c>
      <c r="M60" s="3">
        <v>1.5262194871902466</v>
      </c>
      <c r="N60" s="3">
        <v>0.19874754548072815</v>
      </c>
      <c r="O60" s="3">
        <v>-0.63871991634368896</v>
      </c>
      <c r="P60" s="3">
        <v>-1.2206783294677734</v>
      </c>
      <c r="Q60" s="3">
        <v>-0.13859103620052338</v>
      </c>
      <c r="R60" s="3">
        <v>-0.2567693293094635</v>
      </c>
      <c r="S60" s="7">
        <v>1</v>
      </c>
      <c r="AC60" t="s">
        <v>159</v>
      </c>
      <c r="AW60" s="3"/>
      <c r="AX60" s="3"/>
      <c r="AZ60" s="25">
        <v>54</v>
      </c>
      <c r="BA60" s="3">
        <v>-0.43598702549934387</v>
      </c>
      <c r="BB60" s="3">
        <v>-0.20868165791034698</v>
      </c>
      <c r="BC60" s="3">
        <v>0.12167166173458099</v>
      </c>
      <c r="BD60" s="3">
        <v>9.0133093297481537E-2</v>
      </c>
      <c r="BE60" s="3">
        <v>-0.2475210428237915</v>
      </c>
      <c r="BF60" s="3">
        <v>-0.26034462451934814</v>
      </c>
      <c r="BG60" s="3">
        <v>-0.10825315862894058</v>
      </c>
      <c r="BH60" s="3">
        <v>0.11955676227807999</v>
      </c>
      <c r="BI60" s="3">
        <v>-0.16973704099655151</v>
      </c>
      <c r="BJ60" s="3">
        <v>-0.13472186028957367</v>
      </c>
      <c r="BK60" s="3">
        <v>0.11295159906148911</v>
      </c>
      <c r="BL60" s="3">
        <v>4.9499154090881348E-2</v>
      </c>
      <c r="BM60" s="3">
        <v>-8.3371259272098541E-2</v>
      </c>
      <c r="BN60" s="3">
        <v>8.6730912327766418E-2</v>
      </c>
      <c r="BO60" s="3">
        <v>-5.118730291724205E-2</v>
      </c>
      <c r="BP60" s="3">
        <v>0.15449407696723938</v>
      </c>
      <c r="BQ60" s="3">
        <v>-0.26258936524391174</v>
      </c>
      <c r="BS60" s="1" cm="1">
        <f t="array" ref="BS60:BS63">_xlfn.ANCHORARRAY(BS52)</f>
        <v>0</v>
      </c>
      <c r="BT60" s="3" cm="1">
        <f t="array" ref="BT60:CI63">_xlfn.ANCHORARRAY(BT52)</f>
        <v>-7.515505222046423E-2</v>
      </c>
      <c r="BU60" s="3">
        <v>4.4356232982622167E-3</v>
      </c>
      <c r="BV60" s="3">
        <v>-6.1480152150176701E-2</v>
      </c>
      <c r="BW60" s="3">
        <v>-6.4851028639949918E-2</v>
      </c>
      <c r="BX60" s="3">
        <v>0.15946339614661448</v>
      </c>
      <c r="BY60" s="3">
        <v>-0.15879660813758389</v>
      </c>
      <c r="BZ60" s="3">
        <v>2.4543325836583259E-2</v>
      </c>
      <c r="CA60" s="3">
        <v>0.10977882312867564</v>
      </c>
      <c r="CB60" s="3">
        <v>7.5236198270797056E-2</v>
      </c>
      <c r="CC60" s="3">
        <v>2.9061892732665254E-2</v>
      </c>
      <c r="CD60" s="3">
        <v>9.3608188530386174E-2</v>
      </c>
      <c r="CE60" s="3">
        <v>-2.1277972347913017E-2</v>
      </c>
      <c r="CF60" s="3">
        <v>2.6645835292202859E-2</v>
      </c>
      <c r="CG60" s="3">
        <v>4.3450127509185955E-2</v>
      </c>
      <c r="CH60" s="3">
        <v>-8.7027233347698602E-2</v>
      </c>
      <c r="CI60" s="3">
        <v>4.0849669198656513E-2</v>
      </c>
      <c r="EI60" s="3"/>
      <c r="EJ60" s="3"/>
    </row>
    <row r="61" spans="2:140">
      <c r="B61" s="1">
        <v>3</v>
      </c>
      <c r="C61" s="3">
        <v>2.4354653358459473</v>
      </c>
      <c r="D61" s="3">
        <v>1.3569852113723755</v>
      </c>
      <c r="E61" s="3">
        <v>0.78495025634765625</v>
      </c>
      <c r="F61" s="3">
        <v>0.93250501155853271</v>
      </c>
      <c r="G61" s="3">
        <v>-0.586742103099823</v>
      </c>
      <c r="H61" s="3">
        <v>1.3499795198440552</v>
      </c>
      <c r="I61" s="3">
        <v>0.22885403037071228</v>
      </c>
      <c r="J61" s="3">
        <v>-0.45796436071395874</v>
      </c>
      <c r="K61" s="3">
        <v>0.74038082361221313</v>
      </c>
      <c r="L61" s="3">
        <v>0.90186059474945068</v>
      </c>
      <c r="M61" s="3">
        <v>-0.34251168370246887</v>
      </c>
      <c r="N61" s="3">
        <v>0.15284909307956696</v>
      </c>
      <c r="O61" s="3">
        <v>0.66806358098983765</v>
      </c>
      <c r="P61" s="3">
        <v>0.27612897753715515</v>
      </c>
      <c r="Q61" s="3">
        <v>-0.229288250207901</v>
      </c>
      <c r="R61" s="3">
        <v>-0.21529312431812286</v>
      </c>
      <c r="S61" s="7">
        <v>1</v>
      </c>
      <c r="AC61" s="22" t="s">
        <v>185</v>
      </c>
      <c r="AW61" s="3"/>
      <c r="AX61" s="3"/>
      <c r="AZ61" s="25">
        <v>55</v>
      </c>
      <c r="BA61" s="3">
        <v>-0.25800451636314392</v>
      </c>
      <c r="BB61" s="3">
        <v>-0.12319942563772202</v>
      </c>
      <c r="BC61" s="3">
        <v>-8.1925749778747559E-2</v>
      </c>
      <c r="BD61" s="3">
        <v>-0.11136986315250397</v>
      </c>
      <c r="BE61" s="3">
        <v>0.11680161207914352</v>
      </c>
      <c r="BF61" s="3">
        <v>4.3919950723648071E-2</v>
      </c>
      <c r="BG61" s="3">
        <v>-0.12900468707084656</v>
      </c>
      <c r="BH61" s="3">
        <v>0.22732755541801453</v>
      </c>
      <c r="BI61" s="3">
        <v>0.59781122207641602</v>
      </c>
      <c r="BJ61" s="3">
        <v>-3.1948260962963104E-2</v>
      </c>
      <c r="BK61" s="3">
        <v>6.1224784702062607E-2</v>
      </c>
      <c r="BL61" s="3">
        <v>-0.11404839158058167</v>
      </c>
      <c r="BM61" s="3">
        <v>-1.9380329176783562E-2</v>
      </c>
      <c r="BN61" s="3">
        <v>-7.1661680936813354E-2</v>
      </c>
      <c r="BO61" s="3">
        <v>-1.8870791420340538E-2</v>
      </c>
      <c r="BP61" s="3">
        <v>-8.3921946585178375E-2</v>
      </c>
      <c r="BQ61" s="3">
        <v>-0.24183730781078339</v>
      </c>
      <c r="BS61" s="1">
        <v>1</v>
      </c>
      <c r="BT61" s="3">
        <v>0.70735570776532164</v>
      </c>
      <c r="BU61" s="3">
        <v>1.3819472544147022</v>
      </c>
      <c r="BV61" s="3">
        <v>0.64924693020446855</v>
      </c>
      <c r="BW61" s="3">
        <v>1.0109937916749476</v>
      </c>
      <c r="BX61" s="3">
        <v>-0.41617472629407448</v>
      </c>
      <c r="BY61" s="3">
        <v>0.66261079898300346</v>
      </c>
      <c r="BZ61" s="3">
        <v>-0.23819700610609978</v>
      </c>
      <c r="CA61" s="3">
        <v>-0.52010745125419022</v>
      </c>
      <c r="CB61" s="3">
        <v>-1.1675816746682375</v>
      </c>
      <c r="CC61" s="3">
        <v>5.5261479187718093E-2</v>
      </c>
      <c r="CD61" s="3">
        <v>-1.0679861143505653</v>
      </c>
      <c r="CE61" s="3">
        <v>0.37378457579694296</v>
      </c>
      <c r="CF61" s="3">
        <v>-0.14548744236533756</v>
      </c>
      <c r="CG61" s="3">
        <v>0.14873385872182052</v>
      </c>
      <c r="CH61" s="3">
        <v>0.64402914668713684</v>
      </c>
      <c r="CI61" s="3">
        <v>-0.62746424232887743</v>
      </c>
      <c r="EI61" s="3"/>
      <c r="EJ61" s="3"/>
    </row>
    <row r="62" spans="2:140">
      <c r="AB62" t="s">
        <v>171</v>
      </c>
      <c r="AC62" s="1" cm="1">
        <f t="array" ref="AC62:AR62">_xlfn.ANCHORARRAY(C57)</f>
        <v>0</v>
      </c>
      <c r="AD62" s="1">
        <v>1</v>
      </c>
      <c r="AE62" s="1">
        <v>2</v>
      </c>
      <c r="AF62" s="1">
        <v>3</v>
      </c>
      <c r="AG62" s="1">
        <v>4</v>
      </c>
      <c r="AH62" s="1">
        <v>5</v>
      </c>
      <c r="AI62" s="1">
        <v>6</v>
      </c>
      <c r="AJ62" s="1">
        <v>7</v>
      </c>
      <c r="AK62" s="1">
        <v>8</v>
      </c>
      <c r="AL62" s="1">
        <v>9</v>
      </c>
      <c r="AM62" s="1">
        <v>10</v>
      </c>
      <c r="AN62" s="1">
        <v>11</v>
      </c>
      <c r="AO62" s="1">
        <v>12</v>
      </c>
      <c r="AP62" s="1">
        <v>13</v>
      </c>
      <c r="AQ62" s="1">
        <v>14</v>
      </c>
      <c r="AR62" s="1">
        <v>15</v>
      </c>
      <c r="AS62" s="2"/>
      <c r="AW62" s="3"/>
      <c r="AX62" s="3"/>
      <c r="AZ62" s="25">
        <v>56</v>
      </c>
      <c r="BA62" s="3">
        <v>-8.1875823438167572E-2</v>
      </c>
      <c r="BB62" s="3">
        <v>0.21190175414085388</v>
      </c>
      <c r="BC62" s="3">
        <v>-8.2256585359573364E-2</v>
      </c>
      <c r="BD62" s="3">
        <v>5.1975980401039124E-2</v>
      </c>
      <c r="BE62" s="3">
        <v>5.547444149851799E-2</v>
      </c>
      <c r="BF62" s="3">
        <v>-3.4544657915830612E-2</v>
      </c>
      <c r="BG62" s="3">
        <v>5.6846171617507935E-2</v>
      </c>
      <c r="BH62" s="3">
        <v>-1.4722599647939205E-2</v>
      </c>
      <c r="BI62" s="3">
        <v>-4.4104527682065964E-2</v>
      </c>
      <c r="BJ62" s="3">
        <v>0.10166241228580475</v>
      </c>
      <c r="BK62" s="3">
        <v>4.7273024916648865E-2</v>
      </c>
      <c r="BL62" s="3">
        <v>-3.6614630371332169E-2</v>
      </c>
      <c r="BM62" s="3">
        <v>6.8723216652870178E-2</v>
      </c>
      <c r="BN62" s="3">
        <v>0.11833181232213974</v>
      </c>
      <c r="BO62" s="3">
        <v>-1.7842609435319901E-2</v>
      </c>
      <c r="BP62" s="3">
        <v>0.11237224191427231</v>
      </c>
      <c r="BQ62" s="3">
        <v>-0.30837345123291016</v>
      </c>
      <c r="BS62" s="1">
        <v>2</v>
      </c>
      <c r="BT62" s="3">
        <v>-3.6059908396155457E-2</v>
      </c>
      <c r="BU62" s="3">
        <v>-0.10534455984315885</v>
      </c>
      <c r="BV62" s="3">
        <v>1.3382151619170793E-2</v>
      </c>
      <c r="BW62" s="3">
        <v>-0.10411791036748888</v>
      </c>
      <c r="BX62" s="3">
        <v>4.8953220480694906E-2</v>
      </c>
      <c r="BY62" s="3">
        <v>-4.3323290376535567E-2</v>
      </c>
      <c r="BZ62" s="3">
        <v>-8.5202350417094938E-2</v>
      </c>
      <c r="CA62" s="3">
        <v>0.18068389674421775</v>
      </c>
      <c r="CB62" s="3">
        <v>0.18955357508882764</v>
      </c>
      <c r="CC62" s="3">
        <v>-0.1131793143393543</v>
      </c>
      <c r="CD62" s="3">
        <v>2.4996741811528424E-2</v>
      </c>
      <c r="CE62" s="3">
        <v>9.6914121343290166E-2</v>
      </c>
      <c r="CF62" s="3">
        <v>0.13806949689190648</v>
      </c>
      <c r="CG62" s="3">
        <v>9.3191075639299764E-2</v>
      </c>
      <c r="CH62" s="3">
        <v>-0.23463898294759411</v>
      </c>
      <c r="CI62" s="3">
        <v>-4.4802025639467183E-2</v>
      </c>
      <c r="EI62" s="3"/>
      <c r="EJ62" s="3"/>
    </row>
    <row r="63" spans="2:140">
      <c r="C63" s="15" t="s">
        <v>168</v>
      </c>
      <c r="AB63" s="1" cm="1">
        <f t="array" ref="AB63:AB66">_xlfn.ANCHORARRAY(B58)</f>
        <v>0</v>
      </c>
      <c r="AC63" s="3" cm="1">
        <f t="array" ref="AC63:AR66">MMULT(AC54:AS57,TRANSPOSE(AC6:AS21))</f>
        <v>2.8469511833094693E-2</v>
      </c>
      <c r="AD63" s="3">
        <v>-0.46751644939435189</v>
      </c>
      <c r="AE63" s="3">
        <v>0.11479968081985631</v>
      </c>
      <c r="AF63" s="3">
        <v>-0.26461629208274456</v>
      </c>
      <c r="AG63" s="3">
        <v>0.14235324062201454</v>
      </c>
      <c r="AH63" s="3">
        <v>0.15678540386371648</v>
      </c>
      <c r="AI63" s="3">
        <v>-0.1073621382848102</v>
      </c>
      <c r="AJ63" s="3">
        <v>-0.20829240636264232</v>
      </c>
      <c r="AK63" s="3">
        <v>0.55916947855817523</v>
      </c>
      <c r="AL63" s="3">
        <v>-0.12773756355693017</v>
      </c>
      <c r="AM63" s="3">
        <v>-0.13743116293275007</v>
      </c>
      <c r="AN63" s="3">
        <v>0.20590468150263574</v>
      </c>
      <c r="AO63" s="3">
        <v>-0.26090698587573213</v>
      </c>
      <c r="AP63" s="3">
        <v>4.2361189950621519E-2</v>
      </c>
      <c r="AQ63" s="3">
        <v>0.18261064266571617</v>
      </c>
      <c r="AR63" s="3">
        <v>4.5831871860919637E-3</v>
      </c>
      <c r="AS63" s="7"/>
      <c r="AW63" s="3"/>
      <c r="AX63" s="3"/>
      <c r="AZ63" s="25">
        <v>57</v>
      </c>
      <c r="BA63" s="3">
        <v>-1.557211740873754E-3</v>
      </c>
      <c r="BB63" s="3">
        <v>-0.15435467660427094</v>
      </c>
      <c r="BC63" s="3">
        <v>-3.7077646702528E-2</v>
      </c>
      <c r="BD63" s="3">
        <v>-0.10347659140825272</v>
      </c>
      <c r="BE63" s="3">
        <v>0.17702215909957886</v>
      </c>
      <c r="BF63" s="3">
        <v>-4.6645984053611755E-2</v>
      </c>
      <c r="BG63" s="3">
        <v>0.28649282455444336</v>
      </c>
      <c r="BH63" s="3">
        <v>-0.182228684425354</v>
      </c>
      <c r="BI63" s="3">
        <v>0.23744188249111176</v>
      </c>
      <c r="BJ63" s="3">
        <v>7.0873409509658813E-2</v>
      </c>
      <c r="BK63" s="3">
        <v>0.19548395276069641</v>
      </c>
      <c r="BL63" s="3">
        <v>-0.1957840770483017</v>
      </c>
      <c r="BM63" s="3">
        <v>-8.5048660635948181E-2</v>
      </c>
      <c r="BN63" s="3">
        <v>-9.0545766055583954E-2</v>
      </c>
      <c r="BO63" s="3">
        <v>-0.11715531349182129</v>
      </c>
      <c r="BP63" s="3">
        <v>-0.26255032420158386</v>
      </c>
      <c r="BQ63" s="3">
        <v>-0.48274391889572144</v>
      </c>
      <c r="BS63" s="1">
        <v>3</v>
      </c>
      <c r="BT63" s="3">
        <v>1.235786556310422</v>
      </c>
      <c r="BU63" s="3">
        <v>1.123481501364495</v>
      </c>
      <c r="BV63" s="3">
        <v>0.52253404031140294</v>
      </c>
      <c r="BW63" s="3">
        <v>1.2333278931200824</v>
      </c>
      <c r="BX63" s="3">
        <v>-0.85150163534715551</v>
      </c>
      <c r="BY63" s="3">
        <v>0.63470033048181429</v>
      </c>
      <c r="BZ63" s="3">
        <v>-7.116563735587568E-2</v>
      </c>
      <c r="CA63" s="3">
        <v>-1.712029231314752</v>
      </c>
      <c r="CB63" s="3">
        <v>-3.1724436746392501</v>
      </c>
      <c r="CC63" s="3">
        <v>-0.240210307845592</v>
      </c>
      <c r="CD63" s="3">
        <v>-0.57013310211270907</v>
      </c>
      <c r="CE63" s="3">
        <v>-4.7529971048880994E-2</v>
      </c>
      <c r="CF63" s="3">
        <v>0.103975001951678</v>
      </c>
      <c r="CG63" s="3">
        <v>0.61601354712921896</v>
      </c>
      <c r="CH63" s="3">
        <v>1.0040321139384396</v>
      </c>
      <c r="CI63" s="3">
        <v>-2.3475488927859667</v>
      </c>
      <c r="EI63" s="3"/>
      <c r="EJ63" s="3"/>
    </row>
    <row r="64" spans="2:140">
      <c r="AB64" s="1">
        <v>1</v>
      </c>
      <c r="AC64" s="3">
        <v>-4.3988345454168673E-2</v>
      </c>
      <c r="AD64" s="3">
        <v>-1.4057659336255153</v>
      </c>
      <c r="AE64" s="3">
        <v>-2.0427841548054632E-2</v>
      </c>
      <c r="AF64" s="3">
        <v>-0.41869389381125899</v>
      </c>
      <c r="AG64" s="3">
        <v>-0.12532247891085427</v>
      </c>
      <c r="AH64" s="3">
        <v>0.64295214568518178</v>
      </c>
      <c r="AI64" s="3">
        <v>-0.41009081289320531</v>
      </c>
      <c r="AJ64" s="3">
        <v>0.32909040614345225</v>
      </c>
      <c r="AK64" s="3">
        <v>0.48152560865894678</v>
      </c>
      <c r="AL64" s="3">
        <v>-0.32631680733043306</v>
      </c>
      <c r="AM64" s="3">
        <v>0.19370744990333885</v>
      </c>
      <c r="AN64" s="3">
        <v>0.35511320684687209</v>
      </c>
      <c r="AO64" s="3">
        <v>-0.44015559296282009</v>
      </c>
      <c r="AP64" s="3">
        <v>0.57419651770497504</v>
      </c>
      <c r="AQ64" s="3">
        <v>-0.36243961918482909</v>
      </c>
      <c r="AR64" s="3">
        <v>0.11876659640628444</v>
      </c>
      <c r="AS64" s="7"/>
      <c r="AW64" s="3"/>
      <c r="AX64" s="3"/>
      <c r="AZ64" s="25">
        <v>58</v>
      </c>
      <c r="BA64" s="3">
        <v>1.9994728267192841E-2</v>
      </c>
      <c r="BB64" s="3">
        <v>-4.6242937445640564E-2</v>
      </c>
      <c r="BC64" s="3">
        <v>0.12119053304195404</v>
      </c>
      <c r="BD64" s="3">
        <v>5.2441969513893127E-2</v>
      </c>
      <c r="BE64" s="3">
        <v>-0.12007152289152145</v>
      </c>
      <c r="BF64" s="3">
        <v>0.21344120800495148</v>
      </c>
      <c r="BG64" s="3">
        <v>-0.13274724781513214</v>
      </c>
      <c r="BH64" s="3">
        <v>9.1045171022415161E-2</v>
      </c>
      <c r="BI64" s="3">
        <v>0.39011213183403015</v>
      </c>
      <c r="BJ64" s="3">
        <v>-5.9078354388475418E-2</v>
      </c>
      <c r="BK64" s="3">
        <v>-3.261277824640274E-2</v>
      </c>
      <c r="BL64" s="3">
        <v>0.19739584624767303</v>
      </c>
      <c r="BM64" s="3">
        <v>0.12920604646205902</v>
      </c>
      <c r="BN64" s="3">
        <v>0.19292378425598145</v>
      </c>
      <c r="BO64" s="3">
        <v>-0.30473822355270386</v>
      </c>
      <c r="BP64" s="3">
        <v>8.6570195853710175E-2</v>
      </c>
      <c r="BQ64" s="3">
        <v>-0.48838141560554504</v>
      </c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EI64" s="3"/>
      <c r="EJ64" s="3"/>
    </row>
    <row r="65" spans="2:140">
      <c r="C65" s="13" t="s">
        <v>172</v>
      </c>
      <c r="AB65" s="1">
        <v>2</v>
      </c>
      <c r="AC65" s="3">
        <v>-6.2103792416399697E-2</v>
      </c>
      <c r="AD65" s="3">
        <v>-0.69624617108735221</v>
      </c>
      <c r="AE65" s="3">
        <v>4.7123999706661701E-2</v>
      </c>
      <c r="AF65" s="3">
        <v>-0.40012014551548747</v>
      </c>
      <c r="AG65" s="3">
        <v>-4.131612893291417E-2</v>
      </c>
      <c r="AH65" s="3">
        <v>0.11735632277871744</v>
      </c>
      <c r="AI65" s="3">
        <v>-0.23750105507892161</v>
      </c>
      <c r="AJ65" s="3">
        <v>-0.13869601511041457</v>
      </c>
      <c r="AK65" s="3">
        <v>0.83392207006665986</v>
      </c>
      <c r="AL65" s="3">
        <v>5.6539913615935022E-2</v>
      </c>
      <c r="AM65" s="3">
        <v>-0.20989605408937495</v>
      </c>
      <c r="AN65" s="3">
        <v>0.23830222310777185</v>
      </c>
      <c r="AO65" s="3">
        <v>-0.48929066388239911</v>
      </c>
      <c r="AP65" s="3">
        <v>0.22741887927498922</v>
      </c>
      <c r="AQ65" s="3">
        <v>0.35189134719988546</v>
      </c>
      <c r="AR65" s="3">
        <v>-7.56970910640727E-2</v>
      </c>
      <c r="AS65" s="7"/>
      <c r="AW65" s="3"/>
      <c r="AX65" s="3"/>
      <c r="AZ65" s="25">
        <v>59</v>
      </c>
      <c r="BA65" s="3">
        <v>2.2677524015307426E-2</v>
      </c>
      <c r="BB65" s="3">
        <v>-0.13556100428104401</v>
      </c>
      <c r="BC65" s="3">
        <v>-0.13648536801338196</v>
      </c>
      <c r="BD65" s="3">
        <v>1.6109589487314224E-2</v>
      </c>
      <c r="BE65" s="3">
        <v>9.3324072659015656E-2</v>
      </c>
      <c r="BF65" s="3">
        <v>0.10390294343233109</v>
      </c>
      <c r="BG65" s="3">
        <v>-6.3506416976451874E-2</v>
      </c>
      <c r="BH65" s="3">
        <v>0.24248151481151581</v>
      </c>
      <c r="BI65" s="3">
        <v>0.14231424033641815</v>
      </c>
      <c r="BJ65" s="3">
        <v>-0.17739957571029663</v>
      </c>
      <c r="BK65" s="3">
        <v>3.4267239272594452E-2</v>
      </c>
      <c r="BL65" s="3">
        <v>-6.6244609653949738E-2</v>
      </c>
      <c r="BM65" s="3">
        <v>5.6910254061222076E-2</v>
      </c>
      <c r="BN65" s="3">
        <v>0.17348793148994446</v>
      </c>
      <c r="BO65" s="3">
        <v>-1.6450170427560806E-2</v>
      </c>
      <c r="BP65" s="3">
        <v>8.085990697145462E-2</v>
      </c>
      <c r="BQ65" s="3">
        <v>-0.27449131011962891</v>
      </c>
      <c r="EI65" s="3"/>
      <c r="EJ65" s="3"/>
    </row>
    <row r="66" spans="2:140">
      <c r="AB66" s="1">
        <v>3</v>
      </c>
      <c r="AC66" s="3">
        <v>-4.7792440654283549E-2</v>
      </c>
      <c r="AD66" s="3">
        <v>-1.4025728078135589</v>
      </c>
      <c r="AE66" s="3">
        <v>-2.2063893346632529E-2</v>
      </c>
      <c r="AF66" s="3">
        <v>-0.42347916757285342</v>
      </c>
      <c r="AG66" s="3">
        <v>-0.13086321982748944</v>
      </c>
      <c r="AH66" s="3">
        <v>0.63261561338795613</v>
      </c>
      <c r="AI66" s="3">
        <v>-0.41222437558500491</v>
      </c>
      <c r="AJ66" s="3">
        <v>0.32407436199319406</v>
      </c>
      <c r="AK66" s="3">
        <v>0.49801730345955486</v>
      </c>
      <c r="AL66" s="3">
        <v>-0.31284319307517811</v>
      </c>
      <c r="AM66" s="3">
        <v>0.18418205859886161</v>
      </c>
      <c r="AN66" s="3">
        <v>0.3544263496427042</v>
      </c>
      <c r="AO66" s="3">
        <v>-0.44972000557435038</v>
      </c>
      <c r="AP66" s="3">
        <v>0.57542162134805852</v>
      </c>
      <c r="AQ66" s="3">
        <v>-0.34413738667592525</v>
      </c>
      <c r="AR66" s="3">
        <v>0.11227461756837916</v>
      </c>
      <c r="AS66" s="7"/>
      <c r="AW66" s="3"/>
      <c r="AX66" s="3"/>
      <c r="AZ66" s="25">
        <v>60</v>
      </c>
      <c r="BA66" s="3">
        <v>0.11857971549034119</v>
      </c>
      <c r="BB66" s="3">
        <v>0.15403851866722107</v>
      </c>
      <c r="BC66" s="3">
        <v>0.1415729820728302</v>
      </c>
      <c r="BD66" s="3">
        <v>1.7724402248859406E-2</v>
      </c>
      <c r="BE66" s="3">
        <v>-0.35032778978347778</v>
      </c>
      <c r="BF66" s="3">
        <v>7.1876600384712219E-2</v>
      </c>
      <c r="BG66" s="3">
        <v>-5.0854131579399109E-2</v>
      </c>
      <c r="BH66" s="3">
        <v>-0.16754990816116333</v>
      </c>
      <c r="BI66" s="3">
        <v>6.9094806909561157E-2</v>
      </c>
      <c r="BJ66" s="3">
        <v>1.7100198194384575E-2</v>
      </c>
      <c r="BK66" s="3">
        <v>-0.24773913621902466</v>
      </c>
      <c r="BL66" s="3">
        <v>0.21497818827629089</v>
      </c>
      <c r="BM66" s="3">
        <v>-0.13203439116477966</v>
      </c>
      <c r="BN66" s="3">
        <v>0.31268104910850525</v>
      </c>
      <c r="BO66" s="3">
        <v>-0.11594823002815247</v>
      </c>
      <c r="BP66" s="3">
        <v>0.17576834559440613</v>
      </c>
      <c r="BQ66" s="3">
        <v>-0.31985634565353394</v>
      </c>
      <c r="EI66" s="3"/>
      <c r="EJ66" s="3"/>
    </row>
    <row r="67" spans="2:140">
      <c r="B67" t="s">
        <v>171</v>
      </c>
      <c r="C67" s="1" cm="1">
        <f t="array" ref="C67:R67">_xlfn.ANCHORARRAY(AC70)</f>
        <v>0</v>
      </c>
      <c r="D67" s="1">
        <v>1</v>
      </c>
      <c r="E67" s="1">
        <v>2</v>
      </c>
      <c r="F67" s="1">
        <v>3</v>
      </c>
      <c r="G67" s="1">
        <v>4</v>
      </c>
      <c r="H67" s="1">
        <v>5</v>
      </c>
      <c r="I67" s="1">
        <v>6</v>
      </c>
      <c r="J67" s="1">
        <v>7</v>
      </c>
      <c r="K67" s="1">
        <v>8</v>
      </c>
      <c r="L67" s="1">
        <v>9</v>
      </c>
      <c r="M67" s="1">
        <v>10</v>
      </c>
      <c r="N67" s="1">
        <v>11</v>
      </c>
      <c r="O67" s="1">
        <v>12</v>
      </c>
      <c r="P67" s="1">
        <v>13</v>
      </c>
      <c r="Q67" s="1">
        <v>14</v>
      </c>
      <c r="R67" s="1">
        <v>15</v>
      </c>
      <c r="S67" s="9" t="s">
        <v>160</v>
      </c>
      <c r="T67" s="1" t="s">
        <v>161</v>
      </c>
      <c r="AW67" s="3"/>
      <c r="AX67" s="3"/>
      <c r="AZ67" s="25">
        <v>61</v>
      </c>
      <c r="BA67" s="3">
        <v>0.1134815588593483</v>
      </c>
      <c r="BB67" s="3">
        <v>0.14483565092086792</v>
      </c>
      <c r="BC67" s="3">
        <v>-0.2913215160369873</v>
      </c>
      <c r="BD67" s="3">
        <v>-5.5609151721000671E-2</v>
      </c>
      <c r="BE67" s="3">
        <v>-2.0388304255902767E-3</v>
      </c>
      <c r="BF67" s="3">
        <v>-0.12151600420475006</v>
      </c>
      <c r="BG67" s="3">
        <v>0.17600263655185699</v>
      </c>
      <c r="BH67" s="3">
        <v>0.17338140308856964</v>
      </c>
      <c r="BI67" s="3">
        <v>-3.7509012967348099E-2</v>
      </c>
      <c r="BJ67" s="3">
        <v>-0.24595345556735992</v>
      </c>
      <c r="BK67" s="3">
        <v>-0.10590586066246033</v>
      </c>
      <c r="BL67" s="3">
        <v>6.0500567778944969E-3</v>
      </c>
      <c r="BM67" s="3">
        <v>0.20643720030784607</v>
      </c>
      <c r="BN67" s="3">
        <v>0.11269368231296539</v>
      </c>
      <c r="BO67" s="3">
        <v>-7.4753902852535248E-2</v>
      </c>
      <c r="BP67" s="3">
        <v>2.4529878050088882E-2</v>
      </c>
      <c r="BQ67" s="3">
        <v>-0.2958490252494812</v>
      </c>
      <c r="EI67" s="3"/>
      <c r="EJ67" s="3"/>
    </row>
    <row r="68" spans="2:140">
      <c r="B68" s="1" cm="1">
        <f t="array" ref="B68:B71">_xlfn.ANCHORARRAY(AB71)</f>
        <v>0</v>
      </c>
      <c r="C68" s="3" cm="1">
        <f t="array" ref="C68:R71">_xlfn.ANCHORARRAY(AC71)+_xlfn.ANCHORARRAY(C58)</f>
        <v>-2.0314494553900622E-2</v>
      </c>
      <c r="D68" s="3">
        <v>-2.1406721147919958</v>
      </c>
      <c r="E68" s="3">
        <v>-1.1558671568724044</v>
      </c>
      <c r="F68" s="3">
        <v>0.38254531089119342</v>
      </c>
      <c r="G68" s="3">
        <v>-0.32870372735169456</v>
      </c>
      <c r="H68" s="3">
        <v>1.3633214584749225</v>
      </c>
      <c r="I68" s="3">
        <v>0.17470134590708433</v>
      </c>
      <c r="J68" s="3">
        <v>-0.42516676740085035</v>
      </c>
      <c r="K68" s="3">
        <v>-0.29848652348650251</v>
      </c>
      <c r="L68" s="3">
        <v>2.7297133985097202</v>
      </c>
      <c r="M68" s="3">
        <v>-0.31211415264927989</v>
      </c>
      <c r="N68" s="3">
        <v>-0.3439827372443125</v>
      </c>
      <c r="O68" s="3">
        <v>-3.3439996753898922</v>
      </c>
      <c r="P68" s="3">
        <v>-0.91988963879235941</v>
      </c>
      <c r="Q68" s="3">
        <v>0.83340449308762166</v>
      </c>
      <c r="R68" s="3">
        <v>-0.23320425323310512</v>
      </c>
      <c r="S68" s="10">
        <f>AVERAGE(C68:R68)</f>
        <v>-0.2524197021809847</v>
      </c>
      <c r="T68" s="3">
        <f>STDEV(C68:S68)</f>
        <v>1.31713310887585</v>
      </c>
      <c r="AC68" s="13" t="s">
        <v>156</v>
      </c>
      <c r="AW68" s="3"/>
      <c r="AX68" s="3"/>
      <c r="AZ68" s="25">
        <v>62</v>
      </c>
      <c r="BA68" s="3">
        <v>2.4008311331272125E-2</v>
      </c>
      <c r="BB68" s="3">
        <v>-0.10502730309963226</v>
      </c>
      <c r="BC68" s="3">
        <v>0.2412668764591217</v>
      </c>
      <c r="BD68" s="3">
        <v>0.13087517023086548</v>
      </c>
      <c r="BE68" s="3">
        <v>-0.22333572804927826</v>
      </c>
      <c r="BF68" s="3">
        <v>-0.13806881010532379</v>
      </c>
      <c r="BG68" s="3">
        <v>3.3372849225997925E-2</v>
      </c>
      <c r="BH68" s="3">
        <v>2.7709437999874353E-3</v>
      </c>
      <c r="BI68" s="3">
        <v>0.16362708806991577</v>
      </c>
      <c r="BJ68" s="3">
        <v>-3.9936281740665436E-2</v>
      </c>
      <c r="BK68" s="3">
        <v>2.3915933445096016E-2</v>
      </c>
      <c r="BL68" s="3">
        <v>-0.22802004218101501</v>
      </c>
      <c r="BM68" s="3">
        <v>-0.13477194309234619</v>
      </c>
      <c r="BN68" s="3">
        <v>0.25705045461654663</v>
      </c>
      <c r="BO68" s="3">
        <v>-0.16836784780025482</v>
      </c>
      <c r="BP68" s="3">
        <v>4.7595154494047165E-2</v>
      </c>
      <c r="BQ68" s="3">
        <v>-0.46968311071395874</v>
      </c>
      <c r="EI68" s="3"/>
      <c r="EJ68" s="3"/>
    </row>
    <row r="69" spans="2:140">
      <c r="B69" s="1">
        <v>1</v>
      </c>
      <c r="C69" s="3">
        <v>0.46587503116326295</v>
      </c>
      <c r="D69" s="3">
        <v>-2.1926295586751063</v>
      </c>
      <c r="E69" s="3">
        <v>0.53147987663355545</v>
      </c>
      <c r="F69" s="3">
        <v>0.3431605163602498</v>
      </c>
      <c r="G69" s="3">
        <v>-1.0947666942085532</v>
      </c>
      <c r="H69" s="3">
        <v>0.92482608710669056</v>
      </c>
      <c r="I69" s="3">
        <v>-0.15454427287130895</v>
      </c>
      <c r="J69" s="3">
        <v>-9.9829982078288471E-2</v>
      </c>
      <c r="K69" s="3">
        <v>-1.0681653531788218</v>
      </c>
      <c r="L69" s="3">
        <v>2.0305182873424366E-2</v>
      </c>
      <c r="M69" s="3">
        <v>0.88468138741478297</v>
      </c>
      <c r="N69" s="3">
        <v>-0.31641429807408739</v>
      </c>
      <c r="O69" s="3">
        <v>0.74211457629529765</v>
      </c>
      <c r="P69" s="3">
        <v>1.8510977628221625</v>
      </c>
      <c r="Q69" s="3">
        <v>1.3968550099121557</v>
      </c>
      <c r="R69" s="3">
        <v>-1.5366991256777609</v>
      </c>
      <c r="S69" s="10">
        <f>AVERAGE(C69:R69)</f>
        <v>4.3584134113603443E-2</v>
      </c>
      <c r="T69" s="3">
        <f>STDEV(C69:S69)</f>
        <v>1.0546409887429533</v>
      </c>
      <c r="AW69" s="3"/>
      <c r="AX69" s="3"/>
      <c r="AZ69" s="25">
        <v>63</v>
      </c>
      <c r="BA69" s="3">
        <v>-0.15678994357585907</v>
      </c>
      <c r="BB69" s="3">
        <v>-0.11441247165203094</v>
      </c>
      <c r="BC69" s="3">
        <v>6.1185184866189957E-2</v>
      </c>
      <c r="BD69" s="3">
        <v>0.11813226342201233</v>
      </c>
      <c r="BE69" s="3">
        <v>0.21240709722042084</v>
      </c>
      <c r="BF69" s="3">
        <v>0.21218946576118469</v>
      </c>
      <c r="BG69" s="3">
        <v>-0.11028518527746201</v>
      </c>
      <c r="BH69" s="3">
        <v>0.41109123826026917</v>
      </c>
      <c r="BI69" s="3">
        <v>-0.13341347873210907</v>
      </c>
      <c r="BJ69" s="3">
        <v>-7.193901389837265E-2</v>
      </c>
      <c r="BK69" s="3">
        <v>0.28793931007385254</v>
      </c>
      <c r="BL69" s="3">
        <v>0.11806623637676239</v>
      </c>
      <c r="BM69" s="3">
        <v>-8.0164909362792969E-2</v>
      </c>
      <c r="BN69" s="3">
        <v>1.8792520277202129E-3</v>
      </c>
      <c r="BO69" s="3">
        <v>-0.36402305960655212</v>
      </c>
      <c r="BP69" s="3">
        <v>7.4259288609027863E-2</v>
      </c>
      <c r="BQ69" s="3">
        <v>-0.32265180349349976</v>
      </c>
      <c r="EI69" s="3"/>
      <c r="EJ69" s="3"/>
    </row>
    <row r="70" spans="2:140">
      <c r="B70" s="1">
        <v>2</v>
      </c>
      <c r="C70" s="3">
        <v>0.70799519182508586</v>
      </c>
      <c r="D70" s="3">
        <v>6.4646398931416105E-2</v>
      </c>
      <c r="E70" s="3">
        <v>0.55106541644707918</v>
      </c>
      <c r="F70" s="3">
        <v>-1.1862983171501615</v>
      </c>
      <c r="G70" s="3">
        <v>-1.6761173975104899</v>
      </c>
      <c r="H70" s="3">
        <v>1.4669102654590764</v>
      </c>
      <c r="I70" s="3">
        <v>0.62709954373318166</v>
      </c>
      <c r="J70" s="3">
        <v>9.3571737179357461E-2</v>
      </c>
      <c r="K70" s="3">
        <v>1.0237082360193424</v>
      </c>
      <c r="L70" s="3">
        <v>0.31316377778982418</v>
      </c>
      <c r="M70" s="3">
        <v>1.3163234331008717</v>
      </c>
      <c r="N70" s="3">
        <v>0.43704976858849998</v>
      </c>
      <c r="O70" s="3">
        <v>-1.128010580226088</v>
      </c>
      <c r="P70" s="3">
        <v>-0.99325945019278428</v>
      </c>
      <c r="Q70" s="3">
        <v>0.21330031099936209</v>
      </c>
      <c r="R70" s="3">
        <v>-0.33246642037353619</v>
      </c>
      <c r="S70" s="10">
        <f>AVERAGE(C70:R70)</f>
        <v>9.3667619663752297E-2</v>
      </c>
      <c r="T70" s="3">
        <f>STDEV(C70:S70)</f>
        <v>0.89874958515826608</v>
      </c>
      <c r="AB70" t="s">
        <v>171</v>
      </c>
      <c r="AC70" s="1" cm="1">
        <f t="array" ref="AC70:AR70">_xlfn.ANCHORARRAY(AC62)</f>
        <v>0</v>
      </c>
      <c r="AD70" s="1">
        <v>1</v>
      </c>
      <c r="AE70" s="1">
        <v>2</v>
      </c>
      <c r="AF70" s="1">
        <v>3</v>
      </c>
      <c r="AG70" s="1">
        <v>4</v>
      </c>
      <c r="AH70" s="1">
        <v>5</v>
      </c>
      <c r="AI70" s="1">
        <v>6</v>
      </c>
      <c r="AJ70" s="1">
        <v>7</v>
      </c>
      <c r="AK70" s="1">
        <v>8</v>
      </c>
      <c r="AL70" s="1">
        <v>9</v>
      </c>
      <c r="AM70" s="1">
        <v>10</v>
      </c>
      <c r="AN70" s="1">
        <v>11</v>
      </c>
      <c r="AO70" s="1">
        <v>12</v>
      </c>
      <c r="AP70" s="1">
        <v>13</v>
      </c>
      <c r="AQ70" s="1">
        <v>14</v>
      </c>
      <c r="AR70" s="1">
        <v>15</v>
      </c>
      <c r="AS70" s="2"/>
      <c r="AW70" s="3"/>
      <c r="AX70" s="3"/>
    </row>
    <row r="71" spans="2:140">
      <c r="B71" s="1">
        <v>3</v>
      </c>
      <c r="C71" s="3">
        <v>2.3876728951916637</v>
      </c>
      <c r="D71" s="3">
        <v>-4.5587596441183376E-2</v>
      </c>
      <c r="E71" s="3">
        <v>0.76288636300102375</v>
      </c>
      <c r="F71" s="3">
        <v>0.50902584398567929</v>
      </c>
      <c r="G71" s="3">
        <v>-0.71760532292731249</v>
      </c>
      <c r="H71" s="3">
        <v>1.9825951332320113</v>
      </c>
      <c r="I71" s="3">
        <v>-0.18337034521429263</v>
      </c>
      <c r="J71" s="3">
        <v>-0.13388999872076468</v>
      </c>
      <c r="K71" s="3">
        <v>1.2383981270717679</v>
      </c>
      <c r="L71" s="3">
        <v>0.58901740167427263</v>
      </c>
      <c r="M71" s="3">
        <v>-0.15832962510360726</v>
      </c>
      <c r="N71" s="3">
        <v>0.50727544272227121</v>
      </c>
      <c r="O71" s="3">
        <v>0.21834357541548727</v>
      </c>
      <c r="P71" s="3">
        <v>0.85155059888521367</v>
      </c>
      <c r="Q71" s="3">
        <v>-0.5734256368838262</v>
      </c>
      <c r="R71" s="3">
        <v>-0.10301850674974371</v>
      </c>
      <c r="S71" s="10">
        <f>AVERAGE(C71:R71)</f>
        <v>0.44572114682116626</v>
      </c>
      <c r="T71" s="3">
        <f>STDEV(C71:S71)</f>
        <v>0.83433685494505361</v>
      </c>
      <c r="AB71" s="1" cm="1">
        <f t="array" ref="AB71:AB74">_xlfn.ANCHORARRAY(AB63)</f>
        <v>0</v>
      </c>
      <c r="AC71" s="3" cm="1">
        <f t="array" ref="AC71:AR74">_xlfn.ANCHORARRAY(AC63)</f>
        <v>2.8469511833094693E-2</v>
      </c>
      <c r="AD71" s="3">
        <v>-0.46751644939435189</v>
      </c>
      <c r="AE71" s="3">
        <v>0.11479968081985631</v>
      </c>
      <c r="AF71" s="3">
        <v>-0.26461629208274456</v>
      </c>
      <c r="AG71" s="3">
        <v>0.14235324062201454</v>
      </c>
      <c r="AH71" s="3">
        <v>0.15678540386371648</v>
      </c>
      <c r="AI71" s="3">
        <v>-0.1073621382848102</v>
      </c>
      <c r="AJ71" s="3">
        <v>-0.20829240636264232</v>
      </c>
      <c r="AK71" s="3">
        <v>0.55916947855817523</v>
      </c>
      <c r="AL71" s="3">
        <v>-0.12773756355693017</v>
      </c>
      <c r="AM71" s="3">
        <v>-0.13743116293275007</v>
      </c>
      <c r="AN71" s="3">
        <v>0.20590468150263574</v>
      </c>
      <c r="AO71" s="3">
        <v>-0.26090698587573213</v>
      </c>
      <c r="AP71" s="3">
        <v>4.2361189950621519E-2</v>
      </c>
      <c r="AQ71" s="3">
        <v>0.18261064266571617</v>
      </c>
      <c r="AR71" s="3">
        <v>4.5831871860919637E-3</v>
      </c>
      <c r="AS71" s="7"/>
      <c r="AW71" s="3"/>
      <c r="AX71" s="3"/>
    </row>
    <row r="72" spans="2:140">
      <c r="AB72" s="1">
        <v>1</v>
      </c>
      <c r="AC72" s="3">
        <v>-4.3988345454168673E-2</v>
      </c>
      <c r="AD72" s="3">
        <v>-1.4057659336255153</v>
      </c>
      <c r="AE72" s="3">
        <v>-2.0427841548054632E-2</v>
      </c>
      <c r="AF72" s="3">
        <v>-0.41869389381125899</v>
      </c>
      <c r="AG72" s="3">
        <v>-0.12532247891085427</v>
      </c>
      <c r="AH72" s="3">
        <v>0.64295214568518178</v>
      </c>
      <c r="AI72" s="3">
        <v>-0.41009081289320531</v>
      </c>
      <c r="AJ72" s="3">
        <v>0.32909040614345225</v>
      </c>
      <c r="AK72" s="3">
        <v>0.48152560865894678</v>
      </c>
      <c r="AL72" s="3">
        <v>-0.32631680733043306</v>
      </c>
      <c r="AM72" s="3">
        <v>0.19370744990333885</v>
      </c>
      <c r="AN72" s="3">
        <v>0.35511320684687209</v>
      </c>
      <c r="AO72" s="3">
        <v>-0.44015559296282009</v>
      </c>
      <c r="AP72" s="3">
        <v>0.57419651770497504</v>
      </c>
      <c r="AQ72" s="3">
        <v>-0.36243961918482909</v>
      </c>
      <c r="AR72" s="3">
        <v>0.11876659640628444</v>
      </c>
      <c r="AS72" s="7"/>
      <c r="AW72" s="3"/>
      <c r="AX72" s="3"/>
    </row>
    <row r="73" spans="2:140">
      <c r="C73" s="14" t="s">
        <v>164</v>
      </c>
      <c r="AB73" s="1">
        <v>2</v>
      </c>
      <c r="AC73" s="3">
        <v>-6.2103792416399697E-2</v>
      </c>
      <c r="AD73" s="3">
        <v>-0.69624617108735221</v>
      </c>
      <c r="AE73" s="3">
        <v>4.7123999706661701E-2</v>
      </c>
      <c r="AF73" s="3">
        <v>-0.40012014551548747</v>
      </c>
      <c r="AG73" s="3">
        <v>-4.131612893291417E-2</v>
      </c>
      <c r="AH73" s="3">
        <v>0.11735632277871744</v>
      </c>
      <c r="AI73" s="3">
        <v>-0.23750105507892161</v>
      </c>
      <c r="AJ73" s="3">
        <v>-0.13869601511041457</v>
      </c>
      <c r="AK73" s="3">
        <v>0.83392207006665986</v>
      </c>
      <c r="AL73" s="3">
        <v>5.6539913615935022E-2</v>
      </c>
      <c r="AM73" s="3">
        <v>-0.20989605408937495</v>
      </c>
      <c r="AN73" s="3">
        <v>0.23830222310777185</v>
      </c>
      <c r="AO73" s="3">
        <v>-0.48929066388239911</v>
      </c>
      <c r="AP73" s="3">
        <v>0.22741887927498922</v>
      </c>
      <c r="AQ73" s="3">
        <v>0.35189134719988546</v>
      </c>
      <c r="AR73" s="3">
        <v>-7.56970910640727E-2</v>
      </c>
      <c r="AS73" s="7"/>
      <c r="AW73" s="3"/>
      <c r="AX73" s="3"/>
    </row>
    <row r="74" spans="2:140">
      <c r="AB74" s="1">
        <v>3</v>
      </c>
      <c r="AC74" s="3">
        <v>-4.7792440654283549E-2</v>
      </c>
      <c r="AD74" s="3">
        <v>-1.4025728078135589</v>
      </c>
      <c r="AE74" s="3">
        <v>-2.2063893346632529E-2</v>
      </c>
      <c r="AF74" s="3">
        <v>-0.42347916757285342</v>
      </c>
      <c r="AG74" s="3">
        <v>-0.13086321982748944</v>
      </c>
      <c r="AH74" s="3">
        <v>0.63261561338795613</v>
      </c>
      <c r="AI74" s="3">
        <v>-0.41222437558500491</v>
      </c>
      <c r="AJ74" s="3">
        <v>0.32407436199319406</v>
      </c>
      <c r="AK74" s="3">
        <v>0.49801730345955486</v>
      </c>
      <c r="AL74" s="3">
        <v>-0.31284319307517811</v>
      </c>
      <c r="AM74" s="3">
        <v>0.18418205859886161</v>
      </c>
      <c r="AN74" s="3">
        <v>0.3544263496427042</v>
      </c>
      <c r="AO74" s="3">
        <v>-0.44972000557435038</v>
      </c>
      <c r="AP74" s="3">
        <v>0.57542162134805852</v>
      </c>
      <c r="AQ74" s="3">
        <v>-0.34413738667592525</v>
      </c>
      <c r="AR74" s="3">
        <v>0.11227461756837916</v>
      </c>
      <c r="AS74" s="7"/>
      <c r="AW74" s="3"/>
      <c r="AX74" s="3"/>
    </row>
    <row r="75" spans="2:140">
      <c r="B75" t="s">
        <v>171</v>
      </c>
      <c r="C75" s="1" cm="1">
        <f t="array" ref="C75:R75">_xlfn.ANCHORARRAY(C67)</f>
        <v>0</v>
      </c>
      <c r="D75" s="1">
        <v>1</v>
      </c>
      <c r="E75" s="1">
        <v>2</v>
      </c>
      <c r="F75" s="1">
        <v>3</v>
      </c>
      <c r="G75" s="1">
        <v>4</v>
      </c>
      <c r="H75" s="1">
        <v>5</v>
      </c>
      <c r="I75" s="1">
        <v>6</v>
      </c>
      <c r="J75" s="1">
        <v>7</v>
      </c>
      <c r="K75" s="1">
        <v>8</v>
      </c>
      <c r="L75" s="1">
        <v>9</v>
      </c>
      <c r="M75" s="1">
        <v>10</v>
      </c>
      <c r="N75" s="1">
        <v>11</v>
      </c>
      <c r="O75" s="1">
        <v>12</v>
      </c>
      <c r="P75" s="1">
        <v>13</v>
      </c>
      <c r="Q75" s="1">
        <v>14</v>
      </c>
      <c r="R75" s="1">
        <v>15</v>
      </c>
      <c r="S75" s="9" t="s">
        <v>160</v>
      </c>
      <c r="T75" s="1" t="s">
        <v>161</v>
      </c>
      <c r="AW75" s="3"/>
      <c r="AX75" s="3"/>
    </row>
    <row r="76" spans="2:140">
      <c r="B76" s="1" cm="1">
        <f t="array" ref="B76:B79">_xlfn.ANCHORARRAY(B68)</f>
        <v>0</v>
      </c>
      <c r="C76" s="3" cm="1">
        <f t="array" ref="C76:R79">(_xlfn.ANCHORARRAY(C68)-S68:S71)/T68:T71</f>
        <v>0.17622000848887764</v>
      </c>
      <c r="D76" s="3">
        <v>-1.4336078866186892</v>
      </c>
      <c r="E76" s="3">
        <v>-0.68591962999282308</v>
      </c>
      <c r="F76" s="3">
        <v>0.48208112664794345</v>
      </c>
      <c r="G76" s="3">
        <v>-5.7916716736258297E-2</v>
      </c>
      <c r="H76" s="3">
        <v>1.2267106109229262</v>
      </c>
      <c r="I76" s="3">
        <v>0.32428085302070142</v>
      </c>
      <c r="J76" s="3">
        <v>-0.13115384015158668</v>
      </c>
      <c r="K76" s="3">
        <v>-3.4975068954750548E-2</v>
      </c>
      <c r="L76" s="3">
        <v>2.2641091326266203</v>
      </c>
      <c r="M76" s="3">
        <v>-4.5321501726764239E-2</v>
      </c>
      <c r="N76" s="3">
        <v>-6.9516918560702828E-2</v>
      </c>
      <c r="O76" s="3">
        <v>-2.3472039024571454</v>
      </c>
      <c r="P76" s="3">
        <v>-0.50675966773096204</v>
      </c>
      <c r="Q76" s="3">
        <v>0.82438455760582785</v>
      </c>
      <c r="R76" s="3">
        <v>1.4588843616784962E-2</v>
      </c>
      <c r="S76" s="16">
        <f>AVERAGE(C76:R76)</f>
        <v>-4.2283884726934673E-18</v>
      </c>
      <c r="T76" s="7">
        <f>STDEV(C76:S76)</f>
        <v>0.99999999999999989</v>
      </c>
      <c r="AW76" s="3"/>
      <c r="AX76" s="3"/>
    </row>
    <row r="77" spans="2:140">
      <c r="B77" s="1">
        <v>1</v>
      </c>
      <c r="C77" s="3">
        <v>0.40041199001092881</v>
      </c>
      <c r="D77" s="3">
        <v>-2.1203553784251223</v>
      </c>
      <c r="E77" s="3">
        <v>0.4626178460041499</v>
      </c>
      <c r="F77" s="3">
        <v>0.28405531877128837</v>
      </c>
      <c r="G77" s="3">
        <v>-1.0793728296858429</v>
      </c>
      <c r="H77" s="3">
        <v>0.83558477472363013</v>
      </c>
      <c r="I77" s="3">
        <v>-0.18786336687052665</v>
      </c>
      <c r="J77" s="3">
        <v>-0.13598382551282209</v>
      </c>
      <c r="K77" s="3">
        <v>-1.0541497051214941</v>
      </c>
      <c r="L77" s="3">
        <v>-2.2072867913019104E-2</v>
      </c>
      <c r="M77" s="3">
        <v>0.79751997341170988</v>
      </c>
      <c r="N77" s="3">
        <v>-0.34134690006385948</v>
      </c>
      <c r="O77" s="3">
        <v>0.66233955406406686</v>
      </c>
      <c r="P77" s="3">
        <v>1.7138662805652651</v>
      </c>
      <c r="Q77" s="3">
        <v>1.2831578615311943</v>
      </c>
      <c r="R77" s="3">
        <v>-1.4984087254895468</v>
      </c>
      <c r="S77" s="16">
        <f>AVERAGE(C77:R77)</f>
        <v>0</v>
      </c>
      <c r="T77" s="7">
        <f>STDEV(C77:S77)</f>
        <v>1.0000000000000002</v>
      </c>
      <c r="AW77" s="3"/>
      <c r="AX77" s="3"/>
    </row>
    <row r="78" spans="2:140">
      <c r="B78" s="1">
        <v>2</v>
      </c>
      <c r="C78" s="3">
        <v>0.68353586171965031</v>
      </c>
      <c r="D78" s="3">
        <v>-3.2290663841837187E-2</v>
      </c>
      <c r="E78" s="3">
        <v>0.50892685163552098</v>
      </c>
      <c r="F78" s="3">
        <v>-1.4241630348997791</v>
      </c>
      <c r="G78" s="3">
        <v>-1.9691636540367252</v>
      </c>
      <c r="H78" s="3">
        <v>1.5279480163025632</v>
      </c>
      <c r="I78" s="3">
        <v>0.59352675414642253</v>
      </c>
      <c r="J78" s="3">
        <v>-1.0668431560716743E-4</v>
      </c>
      <c r="K78" s="3">
        <v>1.0348161843010073</v>
      </c>
      <c r="L78" s="3">
        <v>0.24422393261791547</v>
      </c>
      <c r="M78" s="3">
        <v>1.3603965260488158</v>
      </c>
      <c r="N78" s="3">
        <v>0.38206654511476573</v>
      </c>
      <c r="O78" s="3">
        <v>-1.359308777510821</v>
      </c>
      <c r="P78" s="3">
        <v>-1.2093769919962001</v>
      </c>
      <c r="Q78" s="3">
        <v>0.13311014915744632</v>
      </c>
      <c r="R78" s="3">
        <v>-0.47414101444313661</v>
      </c>
      <c r="S78" s="16">
        <f>AVERAGE(C78:R78)</f>
        <v>7.6327832942979512E-17</v>
      </c>
      <c r="T78" s="7">
        <f>STDEV(C78:S78)</f>
        <v>1</v>
      </c>
      <c r="AW78" s="3"/>
      <c r="AX78" s="3"/>
    </row>
    <row r="79" spans="2:140">
      <c r="B79" s="1">
        <v>3</v>
      </c>
      <c r="C79" s="3">
        <v>2.3275392149593914</v>
      </c>
      <c r="D79" s="3">
        <v>-0.58886136978175974</v>
      </c>
      <c r="E79" s="3">
        <v>0.38014048438594367</v>
      </c>
      <c r="F79" s="3">
        <v>7.5874266837561738E-2</v>
      </c>
      <c r="G79" s="3">
        <v>-1.3943126961892285</v>
      </c>
      <c r="H79" s="3">
        <v>1.8420305627180498</v>
      </c>
      <c r="I79" s="3">
        <v>-0.75400180191834931</v>
      </c>
      <c r="J79" s="3">
        <v>-0.69469680274414103</v>
      </c>
      <c r="K79" s="3">
        <v>0.95006827943948902</v>
      </c>
      <c r="L79" s="3">
        <v>0.17174868160719492</v>
      </c>
      <c r="M79" s="3">
        <v>-0.72398907988375283</v>
      </c>
      <c r="N79" s="3">
        <v>7.3776311733416949E-2</v>
      </c>
      <c r="O79" s="3">
        <v>-0.27252490412958352</v>
      </c>
      <c r="P79" s="3">
        <v>0.48640959542746542</v>
      </c>
      <c r="Q79" s="3">
        <v>-1.2215051722389871</v>
      </c>
      <c r="R79" s="3">
        <v>-0.65769557022271052</v>
      </c>
      <c r="S79" s="16">
        <f>AVERAGE(C79:R79)</f>
        <v>0</v>
      </c>
      <c r="T79" s="7">
        <f>STDEV(C79:S79)</f>
        <v>1</v>
      </c>
      <c r="AW79" s="3"/>
      <c r="AX79" s="3"/>
    </row>
    <row r="80" spans="2:140">
      <c r="AW80" s="3"/>
      <c r="AX80" s="3"/>
      <c r="BP80" s="11"/>
    </row>
    <row r="81" spans="2:50">
      <c r="C81" s="13" t="s">
        <v>163</v>
      </c>
      <c r="AW81" s="3"/>
      <c r="AX81" s="3"/>
    </row>
    <row r="82" spans="2:50">
      <c r="AW82" s="3"/>
      <c r="AX82" s="3"/>
    </row>
    <row r="83" spans="2:50">
      <c r="B83" t="s">
        <v>171</v>
      </c>
      <c r="C83" s="25" cm="1">
        <f t="array" ref="C83:R83">_xlfn.ANCHORARRAY(C75)</f>
        <v>0</v>
      </c>
      <c r="D83" s="25">
        <v>1</v>
      </c>
      <c r="E83" s="25">
        <v>2</v>
      </c>
      <c r="F83" s="25">
        <v>3</v>
      </c>
      <c r="G83" s="25">
        <v>4</v>
      </c>
      <c r="H83" s="25">
        <v>5</v>
      </c>
      <c r="I83" s="25">
        <v>6</v>
      </c>
      <c r="J83" s="25">
        <v>7</v>
      </c>
      <c r="K83" s="25">
        <v>8</v>
      </c>
      <c r="L83" s="25">
        <v>9</v>
      </c>
      <c r="M83" s="25">
        <v>10</v>
      </c>
      <c r="N83" s="25">
        <v>11</v>
      </c>
      <c r="O83" s="25">
        <v>12</v>
      </c>
      <c r="P83" s="25">
        <v>13</v>
      </c>
      <c r="Q83" s="25">
        <v>14</v>
      </c>
      <c r="R83" s="25">
        <v>15</v>
      </c>
      <c r="AW83" s="3"/>
      <c r="AX83" s="3"/>
    </row>
    <row r="84" spans="2:50">
      <c r="B84" s="25" t="str">
        <f>$AW$4</f>
        <v>γ</v>
      </c>
      <c r="C84" s="3" cm="1">
        <f t="array" ref="C84:R85">TRANSPOSE(AW6:AX21)</f>
        <v>1.1192055940628052</v>
      </c>
      <c r="D84" s="3">
        <v>0.86082082986831665</v>
      </c>
      <c r="E84" s="3">
        <v>1.0572700500488279</v>
      </c>
      <c r="F84" s="3">
        <v>0.8781314492225647</v>
      </c>
      <c r="G84" s="3">
        <v>0.95569074153900158</v>
      </c>
      <c r="H84" s="3">
        <v>1.0827968120574951</v>
      </c>
      <c r="I84" s="3">
        <v>1.1410024166107178</v>
      </c>
      <c r="J84" s="3">
        <v>1.1178809404373169</v>
      </c>
      <c r="K84" s="3">
        <v>0.85792571306228638</v>
      </c>
      <c r="L84" s="3">
        <v>1.0377262830734253</v>
      </c>
      <c r="M84" s="3">
        <v>1.1539965867996216</v>
      </c>
      <c r="N84" s="3">
        <v>1.1498873233795166</v>
      </c>
      <c r="O84" s="3">
        <v>0.90063852071762085</v>
      </c>
      <c r="P84" s="3">
        <v>0.98039257526397705</v>
      </c>
      <c r="Q84" s="3">
        <v>0.86861306428909302</v>
      </c>
      <c r="R84" s="3">
        <v>1.0136861801147461</v>
      </c>
      <c r="AW84" s="3"/>
      <c r="AX84" s="3"/>
    </row>
    <row r="85" spans="2:50">
      <c r="B85" s="25" t="str">
        <f>$AX$4</f>
        <v>β</v>
      </c>
      <c r="C85" s="3">
        <v>0.12571527063846588</v>
      </c>
      <c r="D85" s="3">
        <v>-2.5986108928918839E-2</v>
      </c>
      <c r="E85" s="3">
        <v>0.12757594883441925</v>
      </c>
      <c r="F85" s="3">
        <v>-3.6053996533155441E-2</v>
      </c>
      <c r="G85" s="3">
        <v>0.26967734098434448</v>
      </c>
      <c r="H85" s="3">
        <v>-0.10552643239498138</v>
      </c>
      <c r="I85" s="3">
        <v>-5.4479636251926422E-2</v>
      </c>
      <c r="J85" s="3">
        <v>-5.1797356456518173E-2</v>
      </c>
      <c r="K85" s="3">
        <v>-0.14955177903175354</v>
      </c>
      <c r="L85" s="3">
        <v>-4.1828160174190998E-3</v>
      </c>
      <c r="M85" s="3">
        <v>-1.778627373278141E-2</v>
      </c>
      <c r="N85" s="3">
        <v>-5.216609314084053E-2</v>
      </c>
      <c r="O85" s="3">
        <v>-2.0695403218269348E-2</v>
      </c>
      <c r="P85" s="3">
        <v>-7.8954160213470459E-2</v>
      </c>
      <c r="Q85" s="3">
        <v>0.20603212714195251</v>
      </c>
      <c r="R85" s="3">
        <v>-5.9616051614284515E-2</v>
      </c>
      <c r="AW85" s="3"/>
      <c r="AX85" s="3"/>
    </row>
    <row r="86" spans="2:50">
      <c r="AW86" s="3"/>
      <c r="AX86" s="3"/>
    </row>
    <row r="87" spans="2:50">
      <c r="C87" s="13" t="s">
        <v>162</v>
      </c>
      <c r="AW87" s="3"/>
      <c r="AX87" s="3"/>
    </row>
    <row r="88" spans="2:50">
      <c r="AW88" s="3"/>
      <c r="AX88" s="3"/>
    </row>
    <row r="89" spans="2:50">
      <c r="B89" t="s">
        <v>171</v>
      </c>
      <c r="C89" s="1" cm="1">
        <f t="array" ref="C89:R89">_xlfn.ANCHORARRAY(C75)</f>
        <v>0</v>
      </c>
      <c r="D89" s="1">
        <v>1</v>
      </c>
      <c r="E89" s="1">
        <v>2</v>
      </c>
      <c r="F89" s="1">
        <v>3</v>
      </c>
      <c r="G89" s="1">
        <v>4</v>
      </c>
      <c r="H89" s="1">
        <v>5</v>
      </c>
      <c r="I89" s="1">
        <v>6</v>
      </c>
      <c r="J89" s="1">
        <v>7</v>
      </c>
      <c r="K89" s="1">
        <v>8</v>
      </c>
      <c r="L89" s="1">
        <v>9</v>
      </c>
      <c r="M89" s="1">
        <v>10</v>
      </c>
      <c r="N89" s="1">
        <v>11</v>
      </c>
      <c r="O89" s="1">
        <v>12</v>
      </c>
      <c r="P89" s="1">
        <v>13</v>
      </c>
      <c r="Q89" s="1">
        <v>14</v>
      </c>
      <c r="R89" s="1">
        <v>15</v>
      </c>
      <c r="S89" s="1" t="s">
        <v>152</v>
      </c>
      <c r="AW89" s="3"/>
      <c r="AX89" s="3"/>
    </row>
    <row r="90" spans="2:50">
      <c r="B90" s="1" cm="1">
        <f t="array" ref="B90:B93">_xlfn.ANCHORARRAY(B76)</f>
        <v>0</v>
      </c>
      <c r="C90" s="3">
        <f t="shared" ref="C90:R90" si="3">C76*C$84+C$85</f>
        <v>0.32294168992501276</v>
      </c>
      <c r="D90" s="3">
        <f t="shared" si="3"/>
        <v>-1.2600656395937826</v>
      </c>
      <c r="E90" s="3">
        <f t="shared" si="3"/>
        <v>-0.59762633269756638</v>
      </c>
      <c r="F90" s="3">
        <f t="shared" si="3"/>
        <v>0.38727660185304991</v>
      </c>
      <c r="G90" s="3">
        <f t="shared" si="3"/>
        <v>0.21432687101916548</v>
      </c>
      <c r="H90" s="3">
        <f t="shared" si="3"/>
        <v>1.2227519064294654</v>
      </c>
      <c r="I90" s="3">
        <f t="shared" si="3"/>
        <v>0.31552560070527885</v>
      </c>
      <c r="J90" s="3">
        <f t="shared" si="3"/>
        <v>-0.19841173462713943</v>
      </c>
      <c r="K90" s="3">
        <f t="shared" si="3"/>
        <v>-0.17955779000416053</v>
      </c>
      <c r="L90" s="3">
        <f t="shared" si="3"/>
        <v>2.3453427386558006</v>
      </c>
      <c r="M90" s="3">
        <f t="shared" si="3"/>
        <v>-7.0087132034100497E-2</v>
      </c>
      <c r="N90" s="3">
        <f t="shared" si="3"/>
        <v>-0.13210271655419895</v>
      </c>
      <c r="O90" s="3">
        <f t="shared" si="3"/>
        <v>-2.1346776537498995</v>
      </c>
      <c r="P90" s="3">
        <f t="shared" si="3"/>
        <v>-0.57577757590014567</v>
      </c>
      <c r="Q90" s="3">
        <f t="shared" si="3"/>
        <v>0.92210332387655902</v>
      </c>
      <c r="R90" s="3">
        <f t="shared" si="3"/>
        <v>-4.4827542456094369E-2</v>
      </c>
      <c r="S90" s="7">
        <v>1</v>
      </c>
    </row>
    <row r="91" spans="2:50">
      <c r="B91" s="1">
        <v>1</v>
      </c>
      <c r="C91" s="3">
        <f t="shared" ref="C91:R91" si="4">C77*C$84+C$85</f>
        <v>0.57385860978851744</v>
      </c>
      <c r="D91" s="3">
        <f t="shared" si="4"/>
        <v>-1.8512321854005813</v>
      </c>
      <c r="E91" s="3">
        <f t="shared" si="4"/>
        <v>0.61668794203270783</v>
      </c>
      <c r="F91" s="3">
        <f t="shared" si="4"/>
        <v>0.21338391219885361</v>
      </c>
      <c r="G91" s="3">
        <f t="shared" si="4"/>
        <v>-0.7618692790151691</v>
      </c>
      <c r="H91" s="3">
        <f t="shared" si="4"/>
        <v>0.79924209787954559</v>
      </c>
      <c r="I91" s="3">
        <f t="shared" si="4"/>
        <v>-0.26883219184382323</v>
      </c>
      <c r="J91" s="3">
        <f t="shared" si="4"/>
        <v>-0.20381108320505575</v>
      </c>
      <c r="K91" s="3">
        <f t="shared" si="4"/>
        <v>-1.0539339164725101</v>
      </c>
      <c r="L91" s="3">
        <f t="shared" si="4"/>
        <v>-2.7088411193567089E-2</v>
      </c>
      <c r="M91" s="3">
        <f t="shared" si="4"/>
        <v>0.90254905348885672</v>
      </c>
      <c r="N91" s="3">
        <f t="shared" si="4"/>
        <v>-0.44467656639916725</v>
      </c>
      <c r="O91" s="3">
        <f t="shared" si="4"/>
        <v>0.57583311296676054</v>
      </c>
      <c r="P91" s="3">
        <f t="shared" si="4"/>
        <v>1.6013076162480036</v>
      </c>
      <c r="Q91" s="3">
        <f t="shared" si="4"/>
        <v>1.320599809213203</v>
      </c>
      <c r="R91" s="3">
        <f t="shared" si="4"/>
        <v>-1.5785322688063885</v>
      </c>
      <c r="S91" s="7">
        <v>1</v>
      </c>
    </row>
    <row r="92" spans="2:50">
      <c r="B92" s="1">
        <v>2</v>
      </c>
      <c r="C92" s="3">
        <f t="shared" ref="C92:R92" si="5">C78*C$84+C$85</f>
        <v>0.89073243081763853</v>
      </c>
      <c r="D92" s="3">
        <f t="shared" si="5"/>
        <v>-5.3782584974247968E-2</v>
      </c>
      <c r="E92" s="3">
        <f t="shared" si="5"/>
        <v>0.66564906673429891</v>
      </c>
      <c r="F92" s="3">
        <f t="shared" si="5"/>
        <v>-1.2866563462989045</v>
      </c>
      <c r="G92" s="3">
        <f t="shared" si="5"/>
        <v>-1.6122341317536635</v>
      </c>
      <c r="H92" s="3">
        <f t="shared" si="5"/>
        <v>1.5489308086470075</v>
      </c>
      <c r="I92" s="3">
        <f t="shared" si="5"/>
        <v>0.62273582455225707</v>
      </c>
      <c r="J92" s="3">
        <f t="shared" si="5"/>
        <v>-5.1916616819579028E-2</v>
      </c>
      <c r="K92" s="3">
        <f t="shared" si="5"/>
        <v>0.73824363377308255</v>
      </c>
      <c r="L92" s="3">
        <f t="shared" si="5"/>
        <v>0.24925477781574501</v>
      </c>
      <c r="M92" s="3">
        <f t="shared" si="5"/>
        <v>1.5521066740216145</v>
      </c>
      <c r="N92" s="3">
        <f t="shared" si="5"/>
        <v>0.38716738377403676</v>
      </c>
      <c r="O92" s="3">
        <f t="shared" si="5"/>
        <v>-1.2449412497940928</v>
      </c>
      <c r="P92" s="3">
        <f t="shared" si="5"/>
        <v>-1.2646183838616272</v>
      </c>
      <c r="Q92" s="3">
        <f t="shared" si="5"/>
        <v>0.32165334168958021</v>
      </c>
      <c r="R92" s="3">
        <f t="shared" si="5"/>
        <v>-0.54024624538087829</v>
      </c>
      <c r="S92" s="7">
        <v>1</v>
      </c>
    </row>
    <row r="93" spans="2:50">
      <c r="B93" s="1">
        <v>3</v>
      </c>
      <c r="C93" s="3">
        <f t="shared" ref="C93:R93" si="6">C79*C$84+C$85</f>
        <v>2.7307101804215668</v>
      </c>
      <c r="D93" s="3">
        <f t="shared" si="6"/>
        <v>-0.53289024194184698</v>
      </c>
      <c r="E93" s="3">
        <f t="shared" si="6"/>
        <v>0.52948709778673164</v>
      </c>
      <c r="F93" s="3">
        <f t="shared" si="6"/>
        <v>3.0573583363612225E-2</v>
      </c>
      <c r="G93" s="3">
        <f t="shared" si="6"/>
        <v>-1.0628543935739838</v>
      </c>
      <c r="H93" s="3">
        <f t="shared" si="6"/>
        <v>1.8890183886285967</v>
      </c>
      <c r="I93" s="3">
        <f t="shared" si="6"/>
        <v>-0.91479751436959877</v>
      </c>
      <c r="J93" s="3">
        <f t="shared" si="6"/>
        <v>-0.82838567162693577</v>
      </c>
      <c r="K93" s="3">
        <f t="shared" si="6"/>
        <v>0.66553622706422966</v>
      </c>
      <c r="L93" s="3">
        <f t="shared" si="6"/>
        <v>0.17404530496957646</v>
      </c>
      <c r="M93" s="3">
        <f t="shared" si="6"/>
        <v>-0.85326720079883078</v>
      </c>
      <c r="N93" s="3">
        <f t="shared" si="6"/>
        <v>3.2668352487111113E-2</v>
      </c>
      <c r="O93" s="3">
        <f t="shared" si="6"/>
        <v>-0.26614182973224887</v>
      </c>
      <c r="P93" s="3">
        <f t="shared" si="6"/>
        <v>0.39791819568077158</v>
      </c>
      <c r="Q93" s="3">
        <f t="shared" si="6"/>
        <v>-0.85498322356153045</v>
      </c>
      <c r="R93" s="3">
        <f t="shared" si="6"/>
        <v>-0.72631296187173366</v>
      </c>
      <c r="S93" s="7">
        <v>1</v>
      </c>
    </row>
    <row r="96" spans="2:50">
      <c r="C96" s="13" t="s">
        <v>176</v>
      </c>
    </row>
    <row r="98" spans="2:20">
      <c r="B98" t="s">
        <v>171</v>
      </c>
      <c r="C98" s="1" cm="1">
        <f t="array" ref="C98:R98">_xlfn.ANCHORARRAY(BT51)</f>
        <v>0</v>
      </c>
      <c r="D98" s="1">
        <v>1</v>
      </c>
      <c r="E98" s="1">
        <v>2</v>
      </c>
      <c r="F98" s="1">
        <v>3</v>
      </c>
      <c r="G98" s="1">
        <v>4</v>
      </c>
      <c r="H98" s="1">
        <v>5</v>
      </c>
      <c r="I98" s="1">
        <v>6</v>
      </c>
      <c r="J98" s="1">
        <v>7</v>
      </c>
      <c r="K98" s="1">
        <v>8</v>
      </c>
      <c r="L98" s="1">
        <v>9</v>
      </c>
      <c r="M98" s="1">
        <v>10</v>
      </c>
      <c r="N98" s="1">
        <v>11</v>
      </c>
      <c r="O98" s="1">
        <v>12</v>
      </c>
      <c r="P98" s="1">
        <v>13</v>
      </c>
      <c r="Q98" s="1">
        <v>14</v>
      </c>
      <c r="R98" s="1">
        <v>15</v>
      </c>
      <c r="S98" s="9" t="s">
        <v>160</v>
      </c>
      <c r="T98" s="1" t="s">
        <v>161</v>
      </c>
    </row>
    <row r="99" spans="2:20">
      <c r="B99" s="1" cm="1">
        <f t="array" ref="B99:B102">_xlfn.ANCHORARRAY(BS52)</f>
        <v>0</v>
      </c>
      <c r="C99" s="3" cm="1">
        <f t="array" ref="C99:R102">_xlfn.ANCHORARRAY(BT52)+C90:R93</f>
        <v>0.24778663770454853</v>
      </c>
      <c r="D99" s="3">
        <v>-1.2556300162955203</v>
      </c>
      <c r="E99" s="3">
        <v>-0.65910648484774303</v>
      </c>
      <c r="F99" s="3">
        <v>0.3224255732131</v>
      </c>
      <c r="G99" s="3">
        <v>0.37379026716577995</v>
      </c>
      <c r="H99" s="3">
        <v>1.0639552982918814</v>
      </c>
      <c r="I99" s="3">
        <v>0.3400689265418621</v>
      </c>
      <c r="J99" s="3">
        <v>-8.8632911498463793E-2</v>
      </c>
      <c r="K99" s="3">
        <v>-0.10432159173336347</v>
      </c>
      <c r="L99" s="3">
        <v>2.3744046313884657</v>
      </c>
      <c r="M99" s="3">
        <v>2.3521056496285678E-2</v>
      </c>
      <c r="N99" s="3">
        <v>-0.15338068890211196</v>
      </c>
      <c r="O99" s="3">
        <v>-2.1080318184576967</v>
      </c>
      <c r="P99" s="3">
        <v>-0.53232744839095969</v>
      </c>
      <c r="Q99" s="3">
        <v>0.83507609052886045</v>
      </c>
      <c r="R99" s="3">
        <v>-3.9778732574378556E-3</v>
      </c>
      <c r="S99" s="10">
        <f>AVERAGE(C99:R99)</f>
        <v>4.2226227996717929E-2</v>
      </c>
      <c r="T99" s="3">
        <f>STDEV(C99:S99)</f>
        <v>0.95656861318373299</v>
      </c>
    </row>
    <row r="100" spans="2:20">
      <c r="B100" s="1">
        <v>1</v>
      </c>
      <c r="C100" s="3">
        <v>1.2812143175538391</v>
      </c>
      <c r="D100" s="3">
        <v>-0.46928493098587909</v>
      </c>
      <c r="E100" s="3">
        <v>1.2659348722371764</v>
      </c>
      <c r="F100" s="3">
        <v>1.2243777038738013</v>
      </c>
      <c r="G100" s="3">
        <v>-1.1780440053092436</v>
      </c>
      <c r="H100" s="3">
        <v>1.461852896862549</v>
      </c>
      <c r="I100" s="3">
        <v>-0.50702919794992307</v>
      </c>
      <c r="J100" s="3">
        <v>-0.72391853445924603</v>
      </c>
      <c r="K100" s="3">
        <v>-2.2215155911407476</v>
      </c>
      <c r="L100" s="3">
        <v>2.8173067994151004E-2</v>
      </c>
      <c r="M100" s="3">
        <v>-0.16543706086170862</v>
      </c>
      <c r="N100" s="3">
        <v>-7.0891990602224286E-2</v>
      </c>
      <c r="O100" s="3">
        <v>0.43034567060142298</v>
      </c>
      <c r="P100" s="3">
        <v>1.7500414749698241</v>
      </c>
      <c r="Q100" s="3">
        <v>1.9646289559003398</v>
      </c>
      <c r="R100" s="3">
        <v>-2.205996511135266</v>
      </c>
      <c r="S100" s="10">
        <f>AVERAGE(C100:R100)</f>
        <v>0.11652819609680407</v>
      </c>
      <c r="T100" s="3">
        <f>STDEV(C100:S100)</f>
        <v>1.2746190085667792</v>
      </c>
    </row>
    <row r="101" spans="2:20">
      <c r="B101" s="1">
        <v>2</v>
      </c>
      <c r="C101" s="3">
        <v>0.85467252242148306</v>
      </c>
      <c r="D101" s="3">
        <v>-0.15912714481740681</v>
      </c>
      <c r="E101" s="3">
        <v>0.67903121835346969</v>
      </c>
      <c r="F101" s="3">
        <v>-1.3907742566663934</v>
      </c>
      <c r="G101" s="3">
        <v>-1.5632809112729686</v>
      </c>
      <c r="H101" s="3">
        <v>1.505607518270472</v>
      </c>
      <c r="I101" s="3">
        <v>0.53753347413516217</v>
      </c>
      <c r="J101" s="3">
        <v>0.12876727992463871</v>
      </c>
      <c r="K101" s="3">
        <v>0.92779720886191019</v>
      </c>
      <c r="L101" s="3">
        <v>0.13607546347639071</v>
      </c>
      <c r="M101" s="3">
        <v>1.577103415833143</v>
      </c>
      <c r="N101" s="3">
        <v>0.48408150511732695</v>
      </c>
      <c r="O101" s="3">
        <v>-1.1068717529021863</v>
      </c>
      <c r="P101" s="3">
        <v>-1.1714273082223274</v>
      </c>
      <c r="Q101" s="3">
        <v>8.7014358741986098E-2</v>
      </c>
      <c r="R101" s="3">
        <v>-0.58504827102034551</v>
      </c>
      <c r="S101" s="10">
        <f>AVERAGE(C101:R101)</f>
        <v>5.8822145014647151E-2</v>
      </c>
      <c r="T101" s="3">
        <f>STDEV(C101:S101)</f>
        <v>0.95721474244455262</v>
      </c>
    </row>
    <row r="102" spans="2:20">
      <c r="B102" s="1">
        <v>3</v>
      </c>
      <c r="C102" s="3">
        <v>3.9664967367319885</v>
      </c>
      <c r="D102" s="3">
        <v>0.59059125942264801</v>
      </c>
      <c r="E102" s="3">
        <v>1.0520211380981346</v>
      </c>
      <c r="F102" s="3">
        <v>1.2639014764836947</v>
      </c>
      <c r="G102" s="3">
        <v>-1.9143560289211394</v>
      </c>
      <c r="H102" s="3">
        <v>2.5237187191104109</v>
      </c>
      <c r="I102" s="3">
        <v>-0.98596315172547444</v>
      </c>
      <c r="J102" s="3">
        <v>-2.5404149029416878</v>
      </c>
      <c r="K102" s="3">
        <v>-2.5069074475750206</v>
      </c>
      <c r="L102" s="3">
        <v>-6.6165002876015538E-2</v>
      </c>
      <c r="M102" s="3">
        <v>-1.4234003029115398</v>
      </c>
      <c r="N102" s="3">
        <v>-1.4861618561769881E-2</v>
      </c>
      <c r="O102" s="3">
        <v>-0.16216682778057087</v>
      </c>
      <c r="P102" s="3">
        <v>1.0139317428099905</v>
      </c>
      <c r="Q102" s="3">
        <v>0.14904889037690916</v>
      </c>
      <c r="R102" s="3">
        <v>-3.0738618546577001</v>
      </c>
      <c r="S102" s="10">
        <f>AVERAGE(C102:R102)</f>
        <v>-0.13302419843232144</v>
      </c>
      <c r="T102" s="3">
        <f>STDEV(C102:S102)</f>
        <v>1.8507288968231812</v>
      </c>
    </row>
    <row r="104" spans="2:20">
      <c r="C104" s="14" t="s">
        <v>164</v>
      </c>
    </row>
    <row r="106" spans="2:20">
      <c r="B106" t="s">
        <v>171</v>
      </c>
      <c r="C106" s="1" cm="1">
        <f t="array" ref="C106:R106">_xlfn.ANCHORARRAY(C98)</f>
        <v>0</v>
      </c>
      <c r="D106" s="1">
        <v>1</v>
      </c>
      <c r="E106" s="1">
        <v>2</v>
      </c>
      <c r="F106" s="1">
        <v>3</v>
      </c>
      <c r="G106" s="1">
        <v>4</v>
      </c>
      <c r="H106" s="1">
        <v>5</v>
      </c>
      <c r="I106" s="1">
        <v>6</v>
      </c>
      <c r="J106" s="1">
        <v>7</v>
      </c>
      <c r="K106" s="1">
        <v>8</v>
      </c>
      <c r="L106" s="1">
        <v>9</v>
      </c>
      <c r="M106" s="1">
        <v>10</v>
      </c>
      <c r="N106" s="1">
        <v>11</v>
      </c>
      <c r="O106" s="1">
        <v>12</v>
      </c>
      <c r="P106" s="1">
        <v>13</v>
      </c>
      <c r="Q106" s="1">
        <v>14</v>
      </c>
      <c r="R106" s="1">
        <v>15</v>
      </c>
      <c r="S106" s="9" t="s">
        <v>160</v>
      </c>
      <c r="T106" s="1" t="s">
        <v>161</v>
      </c>
    </row>
    <row r="107" spans="2:20" ht="15" customHeight="1">
      <c r="B107" s="1" cm="1">
        <f t="array" ref="B107:B110">_xlfn.ANCHORARRAY(B99)</f>
        <v>0</v>
      </c>
      <c r="C107" s="3" cm="1">
        <f t="array" ref="C107:R110">(_xlfn.ANCHORARRAY(C99)-S99:S102)/T99:T102</f>
        <v>0.21489353390309029</v>
      </c>
      <c r="D107" s="3">
        <v>-1.3567832211979052</v>
      </c>
      <c r="E107" s="3">
        <v>-0.73317554347745717</v>
      </c>
      <c r="F107" s="3">
        <v>0.29292132457053843</v>
      </c>
      <c r="G107" s="3">
        <v>0.34661814594305201</v>
      </c>
      <c r="H107" s="3">
        <v>1.068118957922483</v>
      </c>
      <c r="I107" s="3">
        <v>0.31136574464202704</v>
      </c>
      <c r="J107" s="3">
        <v>-0.13680057832929016</v>
      </c>
      <c r="K107" s="3">
        <v>-0.15320157666717549</v>
      </c>
      <c r="L107" s="3">
        <v>2.438067035912451</v>
      </c>
      <c r="M107" s="3">
        <v>-1.9554448308915458E-2</v>
      </c>
      <c r="N107" s="3">
        <v>-0.20448811951689938</v>
      </c>
      <c r="O107" s="3">
        <v>-2.2478868915610173</v>
      </c>
      <c r="P107" s="3">
        <v>-0.60064031839326115</v>
      </c>
      <c r="Q107" s="3">
        <v>0.82884787521233028</v>
      </c>
      <c r="R107" s="3">
        <v>-4.8301920654050486E-2</v>
      </c>
      <c r="S107" s="16">
        <f>AVERAGE(C107:R107)</f>
        <v>0</v>
      </c>
      <c r="T107" s="7">
        <f>STDEV(C107:S107)</f>
        <v>1</v>
      </c>
    </row>
    <row r="108" spans="2:20" ht="15" customHeight="1">
      <c r="B108" s="1">
        <v>1</v>
      </c>
      <c r="C108" s="3">
        <v>0.91375235551103529</v>
      </c>
      <c r="D108" s="3">
        <v>-0.45959861193454932</v>
      </c>
      <c r="E108" s="3">
        <v>0.90176489477651867</v>
      </c>
      <c r="F108" s="3">
        <v>0.86916129473284509</v>
      </c>
      <c r="G108" s="3">
        <v>-1.0156542407614841</v>
      </c>
      <c r="H108" s="3">
        <v>1.0554720208342643</v>
      </c>
      <c r="I108" s="3">
        <v>-0.48921080719475091</v>
      </c>
      <c r="J108" s="3">
        <v>-0.65937093743884634</v>
      </c>
      <c r="K108" s="3">
        <v>-1.8343079551798931</v>
      </c>
      <c r="L108" s="3">
        <v>-6.9318853327004964E-2</v>
      </c>
      <c r="M108" s="3">
        <v>-0.22121532400145444</v>
      </c>
      <c r="N108" s="3">
        <v>-0.14704016293446728</v>
      </c>
      <c r="O108" s="3">
        <v>0.2462049227223474</v>
      </c>
      <c r="P108" s="3">
        <v>1.2815698400024589</v>
      </c>
      <c r="Q108" s="3">
        <v>1.4499240536837725</v>
      </c>
      <c r="R108" s="3">
        <v>-1.8221324894907913</v>
      </c>
      <c r="S108" s="16">
        <f>AVERAGE(C108:R108)</f>
        <v>0</v>
      </c>
      <c r="T108" s="7">
        <f>STDEV(C108:S108)</f>
        <v>1</v>
      </c>
    </row>
    <row r="109" spans="2:20" ht="15" customHeight="1">
      <c r="B109" s="1">
        <v>2</v>
      </c>
      <c r="C109" s="3">
        <v>0.83142302569889237</v>
      </c>
      <c r="D109" s="3">
        <v>-0.22769111273344064</v>
      </c>
      <c r="E109" s="3">
        <v>0.64793096662397953</v>
      </c>
      <c r="F109" s="3">
        <v>-1.5143899664343181</v>
      </c>
      <c r="G109" s="3">
        <v>-1.69460726455702</v>
      </c>
      <c r="H109" s="3">
        <v>1.5114532916208518</v>
      </c>
      <c r="I109" s="3">
        <v>0.50010860457286022</v>
      </c>
      <c r="J109" s="3">
        <v>7.3071518655640835E-2</v>
      </c>
      <c r="K109" s="3">
        <v>0.90781621439308235</v>
      </c>
      <c r="L109" s="3">
        <v>8.0706360899177765E-2</v>
      </c>
      <c r="M109" s="3">
        <v>1.5861448883884521</v>
      </c>
      <c r="N109" s="3">
        <v>0.44426745770405146</v>
      </c>
      <c r="O109" s="3">
        <v>-1.2177976855432282</v>
      </c>
      <c r="P109" s="3">
        <v>-1.285238723021692</v>
      </c>
      <c r="Q109" s="3">
        <v>2.9452339665539576E-2</v>
      </c>
      <c r="R109" s="3">
        <v>-0.67264991593282875</v>
      </c>
      <c r="S109" s="16">
        <f>AVERAGE(C109:R109)</f>
        <v>0</v>
      </c>
      <c r="T109" s="7">
        <f>STDEV(C109:S109)</f>
        <v>1</v>
      </c>
    </row>
    <row r="110" spans="2:20" ht="15" customHeight="1">
      <c r="B110" s="1">
        <v>3</v>
      </c>
      <c r="C110" s="3">
        <v>2.2150845227527554</v>
      </c>
      <c r="D110" s="3">
        <v>0.39098944156384657</v>
      </c>
      <c r="E110" s="3">
        <v>0.64031276464349463</v>
      </c>
      <c r="F110" s="3">
        <v>0.75479757046743656</v>
      </c>
      <c r="G110" s="3">
        <v>-0.96250284606595549</v>
      </c>
      <c r="H110" s="3">
        <v>1.4355116635954044</v>
      </c>
      <c r="I110" s="3">
        <v>-0.46086650225067671</v>
      </c>
      <c r="J110" s="3">
        <v>-1.3007797677129849</v>
      </c>
      <c r="K110" s="3">
        <v>-1.2826747630177084</v>
      </c>
      <c r="L110" s="3">
        <v>3.6125872174509868E-2</v>
      </c>
      <c r="M110" s="3">
        <v>-0.69722589121193201</v>
      </c>
      <c r="N110" s="3">
        <v>6.3846509379834271E-2</v>
      </c>
      <c r="O110" s="3">
        <v>-1.5746568499726474E-2</v>
      </c>
      <c r="P110" s="3">
        <v>0.61973201110713105</v>
      </c>
      <c r="Q110" s="3">
        <v>0.15241188987399265</v>
      </c>
      <c r="R110" s="3">
        <v>-1.5890159067994205</v>
      </c>
      <c r="S110" s="16">
        <f>AVERAGE(C110:R110)</f>
        <v>0</v>
      </c>
      <c r="T110" s="7">
        <f>STDEV(C110:S110)</f>
        <v>0.99999999999999978</v>
      </c>
    </row>
    <row r="112" spans="2:20">
      <c r="C112" s="13" t="s">
        <v>165</v>
      </c>
    </row>
    <row r="114" spans="2:18">
      <c r="B114" t="s">
        <v>171</v>
      </c>
      <c r="C114" s="25" cm="1">
        <f t="array" ref="C114:R114">_xlfn.ANCHORARRAY(C106)</f>
        <v>0</v>
      </c>
      <c r="D114" s="25">
        <v>1</v>
      </c>
      <c r="E114" s="25">
        <v>2</v>
      </c>
      <c r="F114" s="25">
        <v>3</v>
      </c>
      <c r="G114" s="25">
        <v>4</v>
      </c>
      <c r="H114" s="25">
        <v>5</v>
      </c>
      <c r="I114" s="25">
        <v>6</v>
      </c>
      <c r="J114" s="25">
        <v>7</v>
      </c>
      <c r="K114" s="25">
        <v>8</v>
      </c>
      <c r="L114" s="25">
        <v>9</v>
      </c>
      <c r="M114" s="25">
        <v>10</v>
      </c>
      <c r="N114" s="25">
        <v>11</v>
      </c>
      <c r="O114" s="25">
        <v>12</v>
      </c>
      <c r="P114" s="25">
        <v>13</v>
      </c>
      <c r="Q114" s="25">
        <v>14</v>
      </c>
      <c r="R114" s="25">
        <v>15</v>
      </c>
    </row>
    <row r="115" spans="2:18">
      <c r="B115" s="25" t="str">
        <f>$AW$25</f>
        <v>γ</v>
      </c>
      <c r="C115" s="3" cm="1">
        <f t="array" ref="C115:R116">TRANSPOSE(AW27:AX42)</f>
        <v>0.96751648187637318</v>
      </c>
      <c r="D115" s="3">
        <v>0.87008333206176758</v>
      </c>
      <c r="E115" s="3">
        <v>1.1137486696243286</v>
      </c>
      <c r="F115" s="3">
        <v>0.94452702999115001</v>
      </c>
      <c r="G115" s="3">
        <v>0.98992055654525757</v>
      </c>
      <c r="H115" s="3">
        <v>1.1451243162155151</v>
      </c>
      <c r="I115" s="3">
        <v>1.1641716957092283</v>
      </c>
      <c r="J115" s="3">
        <v>1.0550656318664551</v>
      </c>
      <c r="K115" s="3">
        <v>0.75286984443664551</v>
      </c>
      <c r="L115" s="3">
        <v>1.0562410354614258</v>
      </c>
      <c r="M115" s="3">
        <v>1.160286545753479</v>
      </c>
      <c r="N115" s="3">
        <v>1.0765928030014038</v>
      </c>
      <c r="O115" s="3">
        <v>1.0390009880065918</v>
      </c>
      <c r="P115" s="3">
        <v>0.99397230148315441</v>
      </c>
      <c r="Q115" s="3">
        <v>0.86751371622085571</v>
      </c>
      <c r="R115" s="3">
        <v>0.98892915248870839</v>
      </c>
    </row>
    <row r="116" spans="2:18">
      <c r="B116" s="25" t="str">
        <f>$AX$25</f>
        <v>β</v>
      </c>
      <c r="C116" s="3">
        <v>5.4933290928602219E-2</v>
      </c>
      <c r="D116" s="3">
        <v>-0.1550682932138443</v>
      </c>
      <c r="E116" s="3">
        <v>8.1382961943745613E-3</v>
      </c>
      <c r="F116" s="3">
        <v>-7.1106866002082825E-2</v>
      </c>
      <c r="G116" s="3">
        <v>0.2121654748916626</v>
      </c>
      <c r="H116" s="3">
        <v>-7.2892092168331146E-2</v>
      </c>
      <c r="I116" s="3">
        <v>3.1720686703920364E-2</v>
      </c>
      <c r="J116" s="3">
        <v>-1.9608216360211372E-2</v>
      </c>
      <c r="K116" s="3">
        <v>9.7533121705055237E-2</v>
      </c>
      <c r="L116" s="3">
        <v>-5.5928710848093033E-2</v>
      </c>
      <c r="M116" s="3">
        <v>-2.9157893732190132E-2</v>
      </c>
      <c r="N116" s="3">
        <v>2.4419404566287991E-2</v>
      </c>
      <c r="O116" s="3">
        <v>1.1983605101704596E-2</v>
      </c>
      <c r="P116" s="3">
        <v>5.3974989801645279E-2</v>
      </c>
      <c r="Q116" s="3">
        <v>7.9142510890960693E-2</v>
      </c>
      <c r="R116" s="3">
        <v>1.9398672506213188E-2</v>
      </c>
    </row>
    <row r="118" spans="2:18">
      <c r="C118" s="13" t="s">
        <v>147</v>
      </c>
    </row>
    <row r="120" spans="2:18">
      <c r="B120" s="18" t="s">
        <v>175</v>
      </c>
      <c r="C120" s="1" cm="1">
        <f t="array" ref="C120:R120">_xlfn.ANCHORARRAY(C106)</f>
        <v>0</v>
      </c>
      <c r="D120" s="1">
        <v>1</v>
      </c>
      <c r="E120" s="1">
        <v>2</v>
      </c>
      <c r="F120" s="1">
        <v>3</v>
      </c>
      <c r="G120" s="1">
        <v>4</v>
      </c>
      <c r="H120" s="1">
        <v>5</v>
      </c>
      <c r="I120" s="1">
        <v>6</v>
      </c>
      <c r="J120" s="1">
        <v>7</v>
      </c>
      <c r="K120" s="1">
        <v>8</v>
      </c>
      <c r="L120" s="1">
        <v>9</v>
      </c>
      <c r="M120" s="1">
        <v>10</v>
      </c>
      <c r="N120" s="1">
        <v>11</v>
      </c>
      <c r="O120" s="1">
        <v>12</v>
      </c>
      <c r="P120" s="1">
        <v>13</v>
      </c>
      <c r="Q120" s="1">
        <v>14</v>
      </c>
      <c r="R120" s="1">
        <v>15</v>
      </c>
    </row>
    <row r="121" spans="2:18">
      <c r="B121" s="1" cm="1">
        <f t="array" ref="B121:B124">_xlfn.ANCHORARRAY(B107)</f>
        <v>0</v>
      </c>
      <c r="C121" s="3">
        <f t="shared" ref="C121:R121" si="7">C107*C$115+C$116</f>
        <v>0.26284632682850129</v>
      </c>
      <c r="D121" s="3">
        <f t="shared" si="7"/>
        <v>-1.335582759199216</v>
      </c>
      <c r="E121" s="3">
        <f t="shared" si="7"/>
        <v>-0.8084349899547375</v>
      </c>
      <c r="F121" s="3">
        <f t="shared" si="7"/>
        <v>0.2055652427156015</v>
      </c>
      <c r="G121" s="3">
        <f t="shared" si="7"/>
        <v>0.55528990283229396</v>
      </c>
      <c r="H121" s="3">
        <f t="shared" si="7"/>
        <v>1.1502368991594809</v>
      </c>
      <c r="I121" s="3">
        <f t="shared" si="7"/>
        <v>0.39420387362959552</v>
      </c>
      <c r="J121" s="3">
        <f t="shared" si="7"/>
        <v>-0.16394180497490038</v>
      </c>
      <c r="K121" s="3">
        <f t="shared" si="7"/>
        <v>-1.7807725487809997E-2</v>
      </c>
      <c r="L121" s="3">
        <f t="shared" si="7"/>
        <v>2.5192577396884435</v>
      </c>
      <c r="M121" s="3">
        <f t="shared" si="7"/>
        <v>-5.1846657014656607E-2</v>
      </c>
      <c r="N121" s="3">
        <f t="shared" si="7"/>
        <v>-0.19573103320489676</v>
      </c>
      <c r="O121" s="3">
        <f t="shared" si="7"/>
        <v>-2.3235730961572587</v>
      </c>
      <c r="P121" s="3">
        <f t="shared" si="7"/>
        <v>-0.54304484983527912</v>
      </c>
      <c r="Q121" s="3">
        <f t="shared" si="7"/>
        <v>0.79817941129816938</v>
      </c>
      <c r="R121" s="3">
        <f t="shared" si="7"/>
        <v>-2.8368504949773797E-2</v>
      </c>
    </row>
    <row r="122" spans="2:18">
      <c r="B122" s="1">
        <v>1</v>
      </c>
      <c r="C122" s="3">
        <f t="shared" ref="C122:R122" si="8">C108*C$115+C$116</f>
        <v>0.93900375523888813</v>
      </c>
      <c r="D122" s="3">
        <f t="shared" si="8"/>
        <v>-0.55495738489682023</v>
      </c>
      <c r="E122" s="3">
        <f t="shared" si="8"/>
        <v>1.0124777480656448</v>
      </c>
      <c r="F122" s="3">
        <f t="shared" si="8"/>
        <v>0.74983947029519393</v>
      </c>
      <c r="G122" s="3">
        <f t="shared" si="8"/>
        <v>-0.79325153638049684</v>
      </c>
      <c r="H122" s="3">
        <f t="shared" si="8"/>
        <v>1.1357545839741137</v>
      </c>
      <c r="I122" s="3">
        <f t="shared" si="8"/>
        <v>-0.53780468826727312</v>
      </c>
      <c r="J122" s="3">
        <f t="shared" si="8"/>
        <v>-0.71528783110350458</v>
      </c>
      <c r="K122" s="3">
        <f t="shared" si="8"/>
        <v>-1.2834620231601321</v>
      </c>
      <c r="L122" s="3">
        <f t="shared" si="8"/>
        <v>-0.12914612826320745</v>
      </c>
      <c r="M122" s="3">
        <f t="shared" si="8"/>
        <v>-0.28583105788557439</v>
      </c>
      <c r="N122" s="3">
        <f t="shared" si="8"/>
        <v>-0.13388297660111326</v>
      </c>
      <c r="O122" s="3">
        <f t="shared" si="8"/>
        <v>0.26779076306231014</v>
      </c>
      <c r="P122" s="3">
        <f t="shared" si="8"/>
        <v>1.3278199131802872</v>
      </c>
      <c r="Q122" s="3">
        <f t="shared" si="8"/>
        <v>1.3369715149401777</v>
      </c>
      <c r="R122" s="3">
        <f t="shared" si="8"/>
        <v>-1.7825612660480554</v>
      </c>
    </row>
    <row r="123" spans="2:18">
      <c r="B123" s="1">
        <v>2</v>
      </c>
      <c r="C123" s="3">
        <f t="shared" ref="C123:R123" si="9">C109*C$115+C$116</f>
        <v>0.85934877170380397</v>
      </c>
      <c r="D123" s="3">
        <f t="shared" si="9"/>
        <v>-0.35317853526180787</v>
      </c>
      <c r="E123" s="3">
        <f t="shared" si="9"/>
        <v>0.72977054828023702</v>
      </c>
      <c r="F123" s="3">
        <f t="shared" si="9"/>
        <v>-1.5014891232466867</v>
      </c>
      <c r="G123" s="3">
        <f t="shared" si="9"/>
        <v>-1.4653610915642592</v>
      </c>
      <c r="H123" s="3">
        <f t="shared" si="9"/>
        <v>1.6579098248906865</v>
      </c>
      <c r="I123" s="3">
        <f t="shared" si="9"/>
        <v>0.61393296892828297</v>
      </c>
      <c r="J123" s="3">
        <f t="shared" si="9"/>
        <v>5.7487031641643788E-2</v>
      </c>
      <c r="K123" s="3">
        <f t="shared" si="9"/>
        <v>0.78100057381223953</v>
      </c>
      <c r="L123" s="3">
        <f t="shared" si="9"/>
        <v>2.9316659356378019E-2</v>
      </c>
      <c r="M123" s="3">
        <f t="shared" si="9"/>
        <v>1.8112246798805844</v>
      </c>
      <c r="N123" s="3">
        <f t="shared" si="9"/>
        <v>0.50271455213820038</v>
      </c>
      <c r="O123" s="3">
        <f t="shared" si="9"/>
        <v>-1.2533093933698503</v>
      </c>
      <c r="P123" s="3">
        <f t="shared" si="9"/>
        <v>-1.2235167016754962</v>
      </c>
      <c r="Q123" s="3">
        <f t="shared" si="9"/>
        <v>0.10469281952561185</v>
      </c>
      <c r="R123" s="3">
        <f t="shared" si="9"/>
        <v>-0.64580443877884008</v>
      </c>
    </row>
    <row r="124" spans="2:18">
      <c r="B124" s="1">
        <v>3</v>
      </c>
      <c r="C124" s="3">
        <f t="shared" ref="C124:R124" si="10">C110*C$115+C$116</f>
        <v>2.1980640754411533</v>
      </c>
      <c r="D124" s="3">
        <f t="shared" si="10"/>
        <v>0.18512510290299711</v>
      </c>
      <c r="E124" s="3">
        <f t="shared" si="10"/>
        <v>0.72128578595954251</v>
      </c>
      <c r="F124" s="3">
        <f t="shared" si="10"/>
        <v>0.64181984147606075</v>
      </c>
      <c r="G124" s="3">
        <f t="shared" si="10"/>
        <v>-0.74063587816234244</v>
      </c>
      <c r="H124" s="3">
        <f t="shared" si="10"/>
        <v>1.5709472200257528</v>
      </c>
      <c r="I124" s="3">
        <f t="shared" si="10"/>
        <v>-0.50480705071683085</v>
      </c>
      <c r="J124" s="3">
        <f t="shared" si="10"/>
        <v>-1.3920162439014123</v>
      </c>
      <c r="K124" s="3">
        <f t="shared" si="10"/>
        <v>-0.8681540275908981</v>
      </c>
      <c r="L124" s="3">
        <f t="shared" si="10"/>
        <v>-1.777108221554162E-2</v>
      </c>
      <c r="M124" s="3">
        <f t="shared" si="10"/>
        <v>-0.83813971465637371</v>
      </c>
      <c r="N124" s="3">
        <f t="shared" si="10"/>
        <v>9.3156097061379187E-2</v>
      </c>
      <c r="O124" s="3">
        <f t="shared" si="10"/>
        <v>-4.3770951272246884E-3</v>
      </c>
      <c r="P124" s="3">
        <f t="shared" si="10"/>
        <v>0.66997144318458413</v>
      </c>
      <c r="Q124" s="3">
        <f t="shared" si="10"/>
        <v>0.21136191587179187</v>
      </c>
      <c r="R124" s="3">
        <f t="shared" si="10"/>
        <v>-1.5520254814960142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8B0F4-06BE-4583-865C-B7EDD880E6EC}">
  <dimension ref="A2:EI124"/>
  <sheetViews>
    <sheetView topLeftCell="A10" workbookViewId="0">
      <selection activeCell="AF48" sqref="AF48"/>
    </sheetView>
  </sheetViews>
  <sheetFormatPr defaultRowHeight="15"/>
  <cols>
    <col min="1" max="1" width="2.85546875" customWidth="1"/>
    <col min="2" max="10" width="10.7109375" bestFit="1" customWidth="1"/>
    <col min="11" max="17" width="11.7109375" bestFit="1" customWidth="1"/>
    <col min="18" max="18" width="8.28515625" bestFit="1" customWidth="1"/>
    <col min="19" max="19" width="8.5703125" customWidth="1"/>
    <col min="20" max="21" width="2.85546875" customWidth="1"/>
    <col min="22" max="25" width="8.5703125" customWidth="1"/>
    <col min="27" max="27" width="2.85546875" customWidth="1"/>
    <col min="28" max="36" width="12" bestFit="1" customWidth="1"/>
    <col min="37" max="43" width="13" bestFit="1" customWidth="1"/>
    <col min="44" max="44" width="9.5703125" bestFit="1" customWidth="1"/>
    <col min="47" max="47" width="2.85546875" customWidth="1"/>
    <col min="48" max="48" width="9.5703125" bestFit="1" customWidth="1"/>
    <col min="49" max="49" width="8.7109375" bestFit="1" customWidth="1"/>
    <col min="51" max="51" width="2.85546875" customWidth="1"/>
    <col min="52" max="60" width="12.28515625" bestFit="1" customWidth="1"/>
    <col min="61" max="67" width="13.28515625" bestFit="1" customWidth="1"/>
    <col min="68" max="68" width="9.85546875" bestFit="1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189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  <c r="Q5" t="s">
        <v>207</v>
      </c>
      <c r="R5" t="s">
        <v>208</v>
      </c>
      <c r="V5" s="8"/>
      <c r="W5" s="8"/>
      <c r="X5" s="8"/>
      <c r="Y5" s="8"/>
      <c r="AB5" t="s">
        <v>209</v>
      </c>
      <c r="AC5" t="s">
        <v>210</v>
      </c>
      <c r="AD5" t="s">
        <v>211</v>
      </c>
      <c r="AE5" t="s">
        <v>212</v>
      </c>
      <c r="AF5" t="s">
        <v>213</v>
      </c>
      <c r="AG5" t="s">
        <v>214</v>
      </c>
      <c r="AH5" t="s">
        <v>215</v>
      </c>
      <c r="AI5" t="s">
        <v>216</v>
      </c>
      <c r="AJ5" t="s">
        <v>217</v>
      </c>
      <c r="AK5" t="s">
        <v>218</v>
      </c>
      <c r="AL5" t="s">
        <v>219</v>
      </c>
      <c r="AM5" t="s">
        <v>220</v>
      </c>
      <c r="AN5" t="s">
        <v>221</v>
      </c>
      <c r="AO5" t="s">
        <v>222</v>
      </c>
      <c r="AP5" t="s">
        <v>223</v>
      </c>
      <c r="AQ5" t="s">
        <v>224</v>
      </c>
      <c r="AR5" t="s">
        <v>225</v>
      </c>
      <c r="AV5" t="s">
        <v>226</v>
      </c>
      <c r="AW5" t="s">
        <v>227</v>
      </c>
      <c r="AZ5" t="s">
        <v>230</v>
      </c>
      <c r="BA5" t="s">
        <v>231</v>
      </c>
      <c r="BB5" t="s">
        <v>232</v>
      </c>
      <c r="BC5" t="s">
        <v>233</v>
      </c>
      <c r="BD5" t="s">
        <v>234</v>
      </c>
      <c r="BE5" t="s">
        <v>235</v>
      </c>
      <c r="BF5" t="s">
        <v>236</v>
      </c>
      <c r="BG5" t="s">
        <v>237</v>
      </c>
      <c r="BH5" t="s">
        <v>238</v>
      </c>
      <c r="BI5" t="s">
        <v>239</v>
      </c>
      <c r="BJ5" t="s">
        <v>240</v>
      </c>
      <c r="BK5" t="s">
        <v>241</v>
      </c>
      <c r="BL5" t="s">
        <v>242</v>
      </c>
      <c r="BM5" t="s">
        <v>243</v>
      </c>
      <c r="BN5" t="s">
        <v>244</v>
      </c>
      <c r="BO5" t="s">
        <v>245</v>
      </c>
      <c r="BP5" t="s">
        <v>246</v>
      </c>
      <c r="BS5" t="s">
        <v>247</v>
      </c>
      <c r="BT5" t="s">
        <v>248</v>
      </c>
      <c r="BU5" t="s">
        <v>249</v>
      </c>
      <c r="BV5" t="s">
        <v>250</v>
      </c>
      <c r="BW5" t="s">
        <v>251</v>
      </c>
      <c r="BX5" t="s">
        <v>252</v>
      </c>
      <c r="BY5" t="s">
        <v>253</v>
      </c>
      <c r="BZ5" t="s">
        <v>254</v>
      </c>
      <c r="CA5" t="s">
        <v>255</v>
      </c>
      <c r="CB5" t="s">
        <v>256</v>
      </c>
      <c r="CC5" t="s">
        <v>257</v>
      </c>
      <c r="CD5" t="s">
        <v>258</v>
      </c>
      <c r="CE5" t="s">
        <v>259</v>
      </c>
      <c r="CF5" t="s">
        <v>260</v>
      </c>
      <c r="CG5" t="s">
        <v>261</v>
      </c>
      <c r="CH5" t="s">
        <v>262</v>
      </c>
      <c r="CI5" t="s">
        <v>263</v>
      </c>
      <c r="CJ5" t="s">
        <v>264</v>
      </c>
      <c r="CK5" t="s">
        <v>265</v>
      </c>
      <c r="CL5" t="s">
        <v>266</v>
      </c>
      <c r="CM5" t="s">
        <v>267</v>
      </c>
      <c r="CN5" t="s">
        <v>268</v>
      </c>
      <c r="CO5" t="s">
        <v>269</v>
      </c>
      <c r="CP5" t="s">
        <v>270</v>
      </c>
      <c r="CQ5" t="s">
        <v>271</v>
      </c>
      <c r="CR5" t="s">
        <v>272</v>
      </c>
      <c r="CS5" t="s">
        <v>273</v>
      </c>
      <c r="CT5" t="s">
        <v>274</v>
      </c>
      <c r="CU5" t="s">
        <v>275</v>
      </c>
      <c r="CV5" t="s">
        <v>276</v>
      </c>
      <c r="CW5" t="s">
        <v>277</v>
      </c>
      <c r="CX5" t="s">
        <v>278</v>
      </c>
      <c r="CY5" t="s">
        <v>279</v>
      </c>
      <c r="CZ5" t="s">
        <v>280</v>
      </c>
      <c r="DA5" t="s">
        <v>281</v>
      </c>
      <c r="DB5" t="s">
        <v>282</v>
      </c>
      <c r="DC5" t="s">
        <v>283</v>
      </c>
      <c r="DD5" t="s">
        <v>284</v>
      </c>
      <c r="DE5" t="s">
        <v>285</v>
      </c>
      <c r="DF5" t="s">
        <v>286</v>
      </c>
      <c r="DG5" t="s">
        <v>287</v>
      </c>
      <c r="DH5" t="s">
        <v>288</v>
      </c>
      <c r="DI5" t="s">
        <v>289</v>
      </c>
      <c r="DJ5" t="s">
        <v>290</v>
      </c>
      <c r="DK5" t="s">
        <v>291</v>
      </c>
      <c r="DL5" t="s">
        <v>292</v>
      </c>
      <c r="DM5" t="s">
        <v>293</v>
      </c>
      <c r="DN5" t="s">
        <v>294</v>
      </c>
      <c r="DO5" t="s">
        <v>295</v>
      </c>
      <c r="DP5" t="s">
        <v>296</v>
      </c>
      <c r="DQ5" t="s">
        <v>297</v>
      </c>
      <c r="DR5" t="s">
        <v>298</v>
      </c>
      <c r="DS5" t="s">
        <v>299</v>
      </c>
      <c r="DT5" t="s">
        <v>300</v>
      </c>
      <c r="DU5" t="s">
        <v>301</v>
      </c>
      <c r="DV5" t="s">
        <v>302</v>
      </c>
      <c r="DW5" t="s">
        <v>303</v>
      </c>
      <c r="DX5" t="s">
        <v>304</v>
      </c>
      <c r="DY5" t="s">
        <v>305</v>
      </c>
      <c r="DZ5" t="s">
        <v>306</v>
      </c>
      <c r="EA5" t="s">
        <v>307</v>
      </c>
      <c r="EB5" t="s">
        <v>308</v>
      </c>
      <c r="EC5" t="s">
        <v>309</v>
      </c>
      <c r="ED5" t="s">
        <v>310</v>
      </c>
      <c r="EE5" t="s">
        <v>311</v>
      </c>
    </row>
    <row r="6" spans="1:135">
      <c r="A6" s="25">
        <v>0</v>
      </c>
      <c r="B6" s="3">
        <v>0.27076753973960876</v>
      </c>
      <c r="C6" s="3">
        <v>8.0776289105415344E-2</v>
      </c>
      <c r="D6" s="3">
        <v>0.38529953360557556</v>
      </c>
      <c r="E6" s="3">
        <v>8.1794552505016327E-2</v>
      </c>
      <c r="F6" s="3">
        <v>-0.14285893738269806</v>
      </c>
      <c r="G6" s="3">
        <v>-0.14471939206123352</v>
      </c>
      <c r="H6" s="3">
        <v>2.3164141923189163E-2</v>
      </c>
      <c r="I6" s="3">
        <v>-0.23293891549110413</v>
      </c>
      <c r="J6" s="3">
        <v>4.5127831399440765E-2</v>
      </c>
      <c r="K6" s="3">
        <v>0.16705572605133057</v>
      </c>
      <c r="L6" s="3">
        <v>-0.30670833587646484</v>
      </c>
      <c r="M6" s="3">
        <v>0.22849951684474945</v>
      </c>
      <c r="N6" s="3">
        <v>7.9089723527431488E-2</v>
      </c>
      <c r="O6" s="3">
        <v>0.12663167715072632</v>
      </c>
      <c r="P6" s="3">
        <v>0.16976051032543182</v>
      </c>
      <c r="Q6" s="3">
        <v>-0.18937809765338898</v>
      </c>
      <c r="R6" s="3">
        <v>3.6563176661729813E-2</v>
      </c>
      <c r="S6" s="3"/>
      <c r="T6" s="21" t="s">
        <v>149</v>
      </c>
      <c r="U6" s="6">
        <v>0</v>
      </c>
      <c r="V6" s="5" cm="1">
        <f t="array" ref="V6:Y53">MMULT(B6:R53,TRANSPOSE(B58:R61))</f>
        <v>-0.21373094024100237</v>
      </c>
      <c r="W6" s="5">
        <v>1.5319921520876651</v>
      </c>
      <c r="X6" s="5">
        <v>-0.14516765104812507</v>
      </c>
      <c r="Y6" s="5">
        <v>1.8186088557766988</v>
      </c>
      <c r="AA6" s="25">
        <v>0</v>
      </c>
      <c r="AB6" s="3">
        <v>0.19956940412521362</v>
      </c>
      <c r="AC6" s="3">
        <v>1.0081544518470764E-2</v>
      </c>
      <c r="AD6" s="3">
        <v>0.10710306465625763</v>
      </c>
      <c r="AE6" s="3">
        <v>-0.19218206405639648</v>
      </c>
      <c r="AF6" s="3">
        <v>9.4704434275627136E-2</v>
      </c>
      <c r="AG6" s="3">
        <v>-0.16713976860046387</v>
      </c>
      <c r="AH6" s="3">
        <v>0.13686290383338928</v>
      </c>
      <c r="AI6" s="3">
        <v>0.15985932946205139</v>
      </c>
      <c r="AJ6" s="3">
        <v>5.0321370363235474E-2</v>
      </c>
      <c r="AK6" s="3">
        <v>8.0283179879188538E-2</v>
      </c>
      <c r="AL6" s="3">
        <v>0.18909291923046112</v>
      </c>
      <c r="AM6" s="3">
        <v>-8.623611181974411E-2</v>
      </c>
      <c r="AN6" s="3">
        <v>3.6015741527080536E-2</v>
      </c>
      <c r="AO6" s="3">
        <v>0.30306574702262878</v>
      </c>
      <c r="AP6" s="3">
        <v>0.18369312584400177</v>
      </c>
      <c r="AQ6" s="3">
        <v>7.2971843183040619E-2</v>
      </c>
      <c r="AR6" s="3">
        <v>7.5097814202308655E-2</v>
      </c>
      <c r="AU6" s="25">
        <v>0</v>
      </c>
      <c r="AV6" s="3">
        <v>1.0162268877029419</v>
      </c>
      <c r="AW6" s="3">
        <v>9.5505557954311357E-2</v>
      </c>
      <c r="AY6" s="25">
        <v>0</v>
      </c>
      <c r="AZ6" s="3">
        <v>-0.43872660398483276</v>
      </c>
      <c r="BA6" s="3">
        <v>-0.28843790292739868</v>
      </c>
      <c r="BB6" s="3">
        <v>6.464473158121109E-2</v>
      </c>
      <c r="BC6" s="3">
        <v>4.2236321605741978E-3</v>
      </c>
      <c r="BD6" s="3">
        <v>-0.17053557932376862</v>
      </c>
      <c r="BE6" s="3">
        <v>0.15672419965267181</v>
      </c>
      <c r="BF6" s="3">
        <v>8.1348985433578491E-2</v>
      </c>
      <c r="BG6" s="3">
        <v>-0.15185610949993134</v>
      </c>
      <c r="BH6" s="3">
        <v>9.1424122452735901E-2</v>
      </c>
      <c r="BI6" s="3">
        <v>-0.16879621148109436</v>
      </c>
      <c r="BJ6" s="3">
        <v>-3.5051267594099045E-2</v>
      </c>
      <c r="BK6" s="3">
        <v>-0.2093009352684021</v>
      </c>
      <c r="BL6" s="3">
        <v>0.13123485445976257</v>
      </c>
      <c r="BM6" s="3">
        <v>-1.8205937230959535E-3</v>
      </c>
      <c r="BN6" s="3">
        <v>-3.0455486848950386E-2</v>
      </c>
      <c r="BO6" s="3">
        <v>-0.1543956845998764</v>
      </c>
      <c r="BP6" s="3">
        <v>-0.17040431499481201</v>
      </c>
      <c r="BR6" s="25">
        <v>0</v>
      </c>
      <c r="BS6" s="3">
        <v>4.0741745382547379E-2</v>
      </c>
      <c r="BT6" s="3">
        <v>6.3263244926929474E-2</v>
      </c>
      <c r="BU6" s="3">
        <v>-5.8235146105289459E-2</v>
      </c>
      <c r="BV6" s="3">
        <v>-9.5416463911533356E-2</v>
      </c>
      <c r="BW6" s="3">
        <v>6.2218373641371727E-3</v>
      </c>
      <c r="BX6" s="3">
        <v>-0.26032689213752747</v>
      </c>
      <c r="BY6" s="3">
        <v>-3.9755102246999741E-2</v>
      </c>
      <c r="BZ6" s="3">
        <v>-0.53528463840484619</v>
      </c>
      <c r="CA6" s="3">
        <v>0.11494740843772888</v>
      </c>
      <c r="CB6" s="3">
        <v>5.3381834179162979E-2</v>
      </c>
      <c r="CC6" s="3">
        <v>0.20023567974567413</v>
      </c>
      <c r="CD6" s="3">
        <v>2.5054933503270149E-2</v>
      </c>
      <c r="CE6" s="3">
        <v>3.0926842242479324E-2</v>
      </c>
      <c r="CF6" s="3">
        <v>0.17468984425067902</v>
      </c>
      <c r="CG6" s="3">
        <v>0.10579419881105423</v>
      </c>
      <c r="CH6" s="3">
        <v>-0.11745254695415497</v>
      </c>
      <c r="CI6" s="3">
        <v>-0.26279765367507935</v>
      </c>
      <c r="CJ6" s="3">
        <v>-2.2748708724975586E-2</v>
      </c>
      <c r="CK6" s="3">
        <v>-0.11279194056987762</v>
      </c>
      <c r="CL6" s="3">
        <v>4.509386420249939E-2</v>
      </c>
      <c r="CM6" s="3">
        <v>0.12801462411880493</v>
      </c>
      <c r="CN6" s="3">
        <v>3.8184422999620438E-2</v>
      </c>
      <c r="CO6" s="3">
        <v>4.0138665586709976E-2</v>
      </c>
      <c r="CP6" s="3">
        <v>0.20016570389270782</v>
      </c>
      <c r="CQ6" s="3">
        <v>4.4875419698655605E-3</v>
      </c>
      <c r="CR6" s="3">
        <v>5.5061518214643002E-3</v>
      </c>
      <c r="CS6" s="3">
        <v>0.13324744999408722</v>
      </c>
      <c r="CT6" s="3">
        <v>-9.563407301902771E-2</v>
      </c>
      <c r="CU6" s="3">
        <v>-6.7234328016638756E-3</v>
      </c>
      <c r="CV6" s="3">
        <v>-1.2935890117660165E-3</v>
      </c>
      <c r="CW6" s="3">
        <v>-6.0389250516891479E-2</v>
      </c>
      <c r="CX6" s="3">
        <v>-6.6591575741767883E-2</v>
      </c>
      <c r="CY6" s="3">
        <v>0.1102227121591568</v>
      </c>
      <c r="CZ6" s="3">
        <v>6.9330491125583649E-2</v>
      </c>
      <c r="DA6" s="3">
        <v>7.1859322488307953E-2</v>
      </c>
      <c r="DB6" s="3">
        <v>0.20216669142246246</v>
      </c>
      <c r="DC6" s="3">
        <v>-8.4516994655132294E-2</v>
      </c>
      <c r="DD6" s="3">
        <v>0.14630848169326782</v>
      </c>
      <c r="DE6" s="3">
        <v>8.8138848543167114E-2</v>
      </c>
      <c r="DF6" s="3">
        <v>-0.23704078793525696</v>
      </c>
      <c r="DG6" s="3">
        <v>-0.40373393893241882</v>
      </c>
      <c r="DH6" s="3">
        <v>-6.50896355509758E-2</v>
      </c>
      <c r="DI6" s="3">
        <v>-0.30277472734451294</v>
      </c>
      <c r="DJ6" s="3">
        <v>4.6262629330158234E-2</v>
      </c>
      <c r="DK6" s="3">
        <v>0.37687471508979797</v>
      </c>
      <c r="DL6" s="3">
        <v>0.23919121921062469</v>
      </c>
      <c r="DM6" s="3">
        <v>-0.13009718060493469</v>
      </c>
      <c r="DN6" s="3">
        <v>2.97404695302248E-2</v>
      </c>
      <c r="DO6" s="3">
        <v>6.9022804498672485E-2</v>
      </c>
      <c r="DP6" s="3">
        <v>0.10032140463590622</v>
      </c>
      <c r="DQ6" s="3">
        <v>-0.12746675312519073</v>
      </c>
      <c r="DR6" s="3">
        <v>-7.1354761719703674E-2</v>
      </c>
      <c r="DS6" s="3">
        <v>-6.19105389341712E-3</v>
      </c>
      <c r="DT6" s="3">
        <v>0.28613936901092529</v>
      </c>
      <c r="DU6" s="3">
        <v>-1.6682466492056847E-2</v>
      </c>
      <c r="DV6" s="3">
        <v>-0.19526664912700653</v>
      </c>
      <c r="DW6" s="3">
        <v>-9.213382750749588E-2</v>
      </c>
      <c r="DX6" s="3">
        <v>2.2525401785969734E-2</v>
      </c>
      <c r="DY6" s="3">
        <v>4.6026125550270081E-2</v>
      </c>
      <c r="DZ6" s="3">
        <v>-7.5192146003246307E-2</v>
      </c>
      <c r="EA6" s="3">
        <v>-8.0220669507980347E-2</v>
      </c>
      <c r="EB6" s="3">
        <v>-4.347541555762291E-2</v>
      </c>
      <c r="EC6" s="3">
        <v>0.11911691725254059</v>
      </c>
      <c r="ED6" s="3">
        <v>0.13590137660503387</v>
      </c>
      <c r="EE6" s="3">
        <v>4.1313320398330688E-2</v>
      </c>
    </row>
    <row r="7" spans="1:135">
      <c r="A7" s="25">
        <v>1</v>
      </c>
      <c r="B7" s="3">
        <v>7.9073138535022736E-2</v>
      </c>
      <c r="C7" s="3">
        <v>-0.3541189432144165</v>
      </c>
      <c r="D7" s="3">
        <v>0.42133274674415588</v>
      </c>
      <c r="E7" s="3">
        <v>-0.1396624743938446</v>
      </c>
      <c r="F7" s="3">
        <v>-0.49661645293235779</v>
      </c>
      <c r="G7" s="3">
        <v>-0.32157021760940552</v>
      </c>
      <c r="H7" s="3">
        <v>0.36283370852470398</v>
      </c>
      <c r="I7" s="3">
        <v>-0.25713491439819336</v>
      </c>
      <c r="J7" s="3">
        <v>5.9619996696710587E-2</v>
      </c>
      <c r="K7" s="3">
        <v>0.12337121367454529</v>
      </c>
      <c r="L7" s="3">
        <v>-0.26063370704650879</v>
      </c>
      <c r="M7" s="3">
        <v>0.16304565966129303</v>
      </c>
      <c r="N7" s="3">
        <v>-0.21155951917171478</v>
      </c>
      <c r="O7" s="3">
        <v>0.29314872622489929</v>
      </c>
      <c r="P7" s="3">
        <v>0.1606595516204834</v>
      </c>
      <c r="Q7" s="3">
        <v>-0.11867125332355499</v>
      </c>
      <c r="R7" s="3">
        <v>4.2637426406145096E-2</v>
      </c>
      <c r="S7" s="3"/>
      <c r="T7" s="3"/>
      <c r="U7" s="1">
        <v>1</v>
      </c>
      <c r="V7" s="3">
        <v>0.46190921656922346</v>
      </c>
      <c r="W7" s="3">
        <v>1.3719289477862626</v>
      </c>
      <c r="X7" s="3">
        <v>0.81541041397251957</v>
      </c>
      <c r="Y7" s="3">
        <v>0.99771899564858901</v>
      </c>
      <c r="AA7" s="25">
        <v>1</v>
      </c>
      <c r="AB7" s="3">
        <v>-0.16409645974636078</v>
      </c>
      <c r="AC7" s="3">
        <v>-0.3239840567111969</v>
      </c>
      <c r="AD7" s="3">
        <v>0.12636066973209381</v>
      </c>
      <c r="AE7" s="3">
        <v>-0.17594578862190247</v>
      </c>
      <c r="AF7" s="3">
        <v>-4.5083731412887573E-2</v>
      </c>
      <c r="AG7" s="3">
        <v>-0.13118498027324677</v>
      </c>
      <c r="AH7" s="3">
        <v>8.967939019203186E-2</v>
      </c>
      <c r="AI7" s="3">
        <v>0.31657072901725769</v>
      </c>
      <c r="AJ7" s="3">
        <v>6.5785318613052368E-2</v>
      </c>
      <c r="AK7" s="3">
        <v>0.11525699496269226</v>
      </c>
      <c r="AL7" s="3">
        <v>-0.17984339594841003</v>
      </c>
      <c r="AM7" s="3">
        <v>-9.7353488206863403E-2</v>
      </c>
      <c r="AN7" s="3">
        <v>-8.4264948964118958E-2</v>
      </c>
      <c r="AO7" s="3">
        <v>1.2772643007338047E-2</v>
      </c>
      <c r="AP7" s="3">
        <v>-0.26126566529273987</v>
      </c>
      <c r="AQ7" s="3">
        <v>1.5049009583890438E-2</v>
      </c>
      <c r="AR7" s="3">
        <v>-7.6307579874992371E-2</v>
      </c>
      <c r="AU7" s="25">
        <v>1</v>
      </c>
      <c r="AV7" s="3">
        <v>0.97244620323181163</v>
      </c>
      <c r="AW7" s="3">
        <v>-0.19436340034008023</v>
      </c>
      <c r="AY7" s="25">
        <v>1</v>
      </c>
      <c r="AZ7" s="3">
        <v>0.26938486099243164</v>
      </c>
      <c r="BA7" s="3">
        <v>0.39720502495765686</v>
      </c>
      <c r="BB7" s="3">
        <v>0.22886496782302856</v>
      </c>
      <c r="BC7" s="3">
        <v>0.24475391209125519</v>
      </c>
      <c r="BD7" s="3">
        <v>-6.2433160841464996E-2</v>
      </c>
      <c r="BE7" s="3">
        <v>6.2472522258758545E-2</v>
      </c>
      <c r="BF7" s="3">
        <v>7.930629700422287E-2</v>
      </c>
      <c r="BG7" s="3">
        <v>-1.0980959050357342E-2</v>
      </c>
      <c r="BH7" s="3">
        <v>-2.154998667538166E-2</v>
      </c>
      <c r="BI7" s="3">
        <v>-0.12812159955501556</v>
      </c>
      <c r="BJ7" s="3">
        <v>8.3428658545017242E-2</v>
      </c>
      <c r="BK7" s="3">
        <v>-0.21917897462844849</v>
      </c>
      <c r="BL7" s="3">
        <v>-5.7549146004021168E-3</v>
      </c>
      <c r="BM7" s="3">
        <v>0.14076635241508484</v>
      </c>
      <c r="BN7" s="3">
        <v>-0.26721185445785522</v>
      </c>
      <c r="BO7" s="3">
        <v>0.41411364078521729</v>
      </c>
      <c r="BP7" s="3">
        <v>-0.52389329671859741</v>
      </c>
      <c r="BR7" s="25">
        <v>1</v>
      </c>
      <c r="BS7" s="3">
        <v>0.40362972021102905</v>
      </c>
      <c r="BT7" s="3">
        <v>-8.4910519421100616E-2</v>
      </c>
      <c r="BU7" s="3">
        <v>-0.23706597089767456</v>
      </c>
      <c r="BV7" s="3">
        <v>-6.3900254666805267E-2</v>
      </c>
      <c r="BW7" s="3">
        <v>0.24423427879810333</v>
      </c>
      <c r="BX7" s="3">
        <v>0.18221940100193024</v>
      </c>
      <c r="BY7" s="3">
        <v>-0.36497765779495239</v>
      </c>
      <c r="BZ7" s="3">
        <v>-1.8604198470711708E-2</v>
      </c>
      <c r="CA7" s="3">
        <v>0.29720908403396606</v>
      </c>
      <c r="CB7" s="3">
        <v>-0.10095171630382538</v>
      </c>
      <c r="CC7" s="3">
        <v>-0.19289247691631317</v>
      </c>
      <c r="CD7" s="3">
        <v>-0.23029448091983795</v>
      </c>
      <c r="CE7" s="3">
        <v>7.250639796257019E-2</v>
      </c>
      <c r="CF7" s="3">
        <v>0.25327786803245544</v>
      </c>
      <c r="CG7" s="3">
        <v>-4.6487558633089066E-2</v>
      </c>
      <c r="CH7" s="3">
        <v>8.689512312412262E-2</v>
      </c>
      <c r="CI7" s="3">
        <v>-0.11899587512016296</v>
      </c>
      <c r="CJ7" s="3">
        <v>0.14430326223373413</v>
      </c>
      <c r="CK7" s="3">
        <v>-3.6183807998895645E-2</v>
      </c>
      <c r="CL7" s="3">
        <v>6.2042854726314545E-2</v>
      </c>
      <c r="CM7" s="3">
        <v>0.19268007576465607</v>
      </c>
      <c r="CN7" s="3">
        <v>-0.29489424824714661</v>
      </c>
      <c r="CO7" s="3">
        <v>-0.11157879233360291</v>
      </c>
      <c r="CP7" s="3">
        <v>-4.2059872299432755E-2</v>
      </c>
      <c r="CQ7" s="3">
        <v>-8.8880926370620728E-2</v>
      </c>
      <c r="CR7" s="3">
        <v>1.5846382826566696E-2</v>
      </c>
      <c r="CS7" s="3">
        <v>-6.9038257002830505E-2</v>
      </c>
      <c r="CT7" s="3">
        <v>-1.6413485631346703E-2</v>
      </c>
      <c r="CU7" s="3">
        <v>-0.1709597110748291</v>
      </c>
      <c r="CV7" s="3">
        <v>-0.2165372371673584</v>
      </c>
      <c r="CW7" s="3">
        <v>-8.8878214359283447E-2</v>
      </c>
      <c r="CX7" s="3">
        <v>6.8583570420742035E-2</v>
      </c>
      <c r="CY7" s="3">
        <v>-0.45503661036491394</v>
      </c>
      <c r="CZ7" s="3">
        <v>4.7315549105405807E-2</v>
      </c>
      <c r="DA7" s="3">
        <v>-8.9803613722324371E-2</v>
      </c>
      <c r="DB7" s="3">
        <v>0.21618460118770599</v>
      </c>
      <c r="DC7" s="3">
        <v>0.22237366437911987</v>
      </c>
      <c r="DD7" s="3">
        <v>0.1071101501584053</v>
      </c>
      <c r="DE7" s="3">
        <v>6.892317533493042E-2</v>
      </c>
      <c r="DF7" s="3">
        <v>0.17996266484260559</v>
      </c>
      <c r="DG7" s="3">
        <v>7.7775314450263977E-2</v>
      </c>
      <c r="DH7" s="3">
        <v>-0.27711400389671326</v>
      </c>
      <c r="DI7" s="3">
        <v>-9.0056680142879486E-2</v>
      </c>
      <c r="DJ7" s="3">
        <v>2.6737138628959656E-2</v>
      </c>
      <c r="DK7" s="3">
        <v>-7.0427380502223969E-2</v>
      </c>
      <c r="DL7" s="3">
        <v>-8.0467820167541504E-2</v>
      </c>
      <c r="DM7" s="3">
        <v>5.2135854959487915E-2</v>
      </c>
      <c r="DN7" s="3">
        <v>-2.7700364589691162E-2</v>
      </c>
      <c r="DO7" s="3">
        <v>-9.066106379032135E-2</v>
      </c>
      <c r="DP7" s="3">
        <v>-1.606510765850544E-2</v>
      </c>
      <c r="DQ7" s="3">
        <v>-0.1201959028840065</v>
      </c>
      <c r="DR7" s="3">
        <v>-0.41775122284889221</v>
      </c>
      <c r="DS7" s="3">
        <v>-0.51005584001541138</v>
      </c>
      <c r="DT7" s="3">
        <v>-0.14872166514396667</v>
      </c>
      <c r="DU7" s="3">
        <v>-2.5209832936525345E-2</v>
      </c>
      <c r="DV7" s="3">
        <v>-5.4564531892538071E-3</v>
      </c>
      <c r="DW7" s="3">
        <v>-0.21125176548957825</v>
      </c>
      <c r="DX7" s="3">
        <v>4.3980455957353115E-3</v>
      </c>
      <c r="DY7" s="3">
        <v>-0.5135340690612793</v>
      </c>
      <c r="DZ7" s="3">
        <v>0.2033664882183075</v>
      </c>
      <c r="EA7" s="3">
        <v>0.44064939022064209</v>
      </c>
      <c r="EB7" s="3">
        <v>-0.26309159398078918</v>
      </c>
      <c r="EC7" s="3">
        <v>-1.7609156668186188E-2</v>
      </c>
      <c r="ED7" s="3">
        <v>0.11282877624034882</v>
      </c>
      <c r="EE7" s="3">
        <v>5.5206712335348129E-2</v>
      </c>
    </row>
    <row r="8" spans="1:135">
      <c r="A8" s="25">
        <v>2</v>
      </c>
      <c r="B8" s="3">
        <v>-0.22913296520709991</v>
      </c>
      <c r="C8" s="3">
        <v>-0.3390238881111145</v>
      </c>
      <c r="D8" s="3">
        <v>0.28094476461410522</v>
      </c>
      <c r="E8" s="3">
        <v>4.8429239541292191E-4</v>
      </c>
      <c r="F8" s="3">
        <v>-0.15098780393600464</v>
      </c>
      <c r="G8" s="3">
        <v>-3.1027404591441154E-2</v>
      </c>
      <c r="H8" s="3">
        <v>-0.21030732989311218</v>
      </c>
      <c r="I8" s="3">
        <v>9.1996699571609497E-2</v>
      </c>
      <c r="J8" s="3">
        <v>5.3373325616121292E-2</v>
      </c>
      <c r="K8" s="3">
        <v>-9.0300574898719788E-2</v>
      </c>
      <c r="L8" s="3">
        <v>-0.11859749257564545</v>
      </c>
      <c r="M8" s="3">
        <v>-9.8727662116289139E-3</v>
      </c>
      <c r="N8" s="3">
        <v>-9.6279360353946686E-2</v>
      </c>
      <c r="O8" s="3">
        <v>-0.14171373844146729</v>
      </c>
      <c r="P8" s="3">
        <v>7.1322344243526459E-2</v>
      </c>
      <c r="Q8" s="3">
        <v>0.11201553791761398</v>
      </c>
      <c r="R8" s="3">
        <v>-9.5610059797763824E-2</v>
      </c>
      <c r="S8" s="3"/>
      <c r="T8" s="3"/>
      <c r="U8" s="1">
        <v>2</v>
      </c>
      <c r="V8" s="3">
        <v>-1.3525548960752823E-2</v>
      </c>
      <c r="W8" s="3">
        <v>-4.5869249772383047E-2</v>
      </c>
      <c r="X8" s="3">
        <v>0.12595500763025852</v>
      </c>
      <c r="Y8" s="3">
        <v>-0.61742908916828176</v>
      </c>
      <c r="AA8" s="25">
        <v>2</v>
      </c>
      <c r="AB8" s="3">
        <v>9.5941364765167236E-2</v>
      </c>
      <c r="AC8" s="3">
        <v>0.22684156894683838</v>
      </c>
      <c r="AD8" s="3">
        <v>1.6501255333423615E-2</v>
      </c>
      <c r="AE8" s="3">
        <v>-4.4406108558177948E-2</v>
      </c>
      <c r="AF8" s="3">
        <v>-0.16617898643016815</v>
      </c>
      <c r="AG8" s="3">
        <v>6.5008781850337982E-2</v>
      </c>
      <c r="AH8" s="3">
        <v>4.2332116514444351E-2</v>
      </c>
      <c r="AI8" s="3">
        <v>0.16854760050773621</v>
      </c>
      <c r="AJ8" s="3">
        <v>-0.21013668179512024</v>
      </c>
      <c r="AK8" s="3">
        <v>3.6675184965133667E-2</v>
      </c>
      <c r="AL8" s="3">
        <v>-2.7898818254470825E-2</v>
      </c>
      <c r="AM8" s="3">
        <v>-1.5533554367721081E-2</v>
      </c>
      <c r="AN8" s="3">
        <v>5.0138682126998901E-2</v>
      </c>
      <c r="AO8" s="3">
        <v>8.4170140326023102E-2</v>
      </c>
      <c r="AP8" s="3">
        <v>9.134792722761631E-3</v>
      </c>
      <c r="AQ8" s="3">
        <v>0.12629389762878418</v>
      </c>
      <c r="AR8" s="3">
        <v>5.5071424692869186E-2</v>
      </c>
      <c r="AU8" s="25">
        <v>2</v>
      </c>
      <c r="AV8" s="3">
        <v>1.0749996900558472</v>
      </c>
      <c r="AW8" s="3">
        <v>0.11930452287197112</v>
      </c>
      <c r="AY8" s="25">
        <v>2</v>
      </c>
      <c r="AZ8" s="3">
        <v>5.6354690343141556E-2</v>
      </c>
      <c r="BA8" s="3">
        <v>0.51570111513137817</v>
      </c>
      <c r="BB8" s="3">
        <v>-0.17065678536891937</v>
      </c>
      <c r="BC8" s="3">
        <v>-7.3168493807315826E-2</v>
      </c>
      <c r="BD8" s="3">
        <v>-8.6133591830730438E-2</v>
      </c>
      <c r="BE8" s="3">
        <v>8.1690937280654907E-2</v>
      </c>
      <c r="BF8" s="3">
        <v>-0.10434044897556305</v>
      </c>
      <c r="BG8" s="3">
        <v>0.20330338180065155</v>
      </c>
      <c r="BH8" s="3">
        <v>-2.5879168882966042E-2</v>
      </c>
      <c r="BI8" s="3">
        <v>-7.2463236749172211E-2</v>
      </c>
      <c r="BJ8" s="3">
        <v>-4.5856684446334839E-2</v>
      </c>
      <c r="BK8" s="3">
        <v>-0.15253598988056183</v>
      </c>
      <c r="BL8" s="3">
        <v>0.17174799740314484</v>
      </c>
      <c r="BM8" s="3">
        <v>0.21781757473945618</v>
      </c>
      <c r="BN8" s="3">
        <v>-0.2846331000328064</v>
      </c>
      <c r="BO8" s="3">
        <v>6.373315118253231E-3</v>
      </c>
      <c r="BP8" s="3">
        <v>-0.30271029472351074</v>
      </c>
      <c r="BR8" s="25">
        <v>2</v>
      </c>
      <c r="BS8" s="3">
        <v>1.286732405424118E-2</v>
      </c>
      <c r="BT8" s="3">
        <v>0.23965752124786377</v>
      </c>
      <c r="BU8" s="3">
        <v>0.14613600075244904</v>
      </c>
      <c r="BV8" s="3">
        <v>0.16967134177684784</v>
      </c>
      <c r="BW8" s="3">
        <v>0.43129220604896545</v>
      </c>
      <c r="BX8" s="3">
        <v>7.8171506524085999E-2</v>
      </c>
      <c r="BY8" s="3">
        <v>-5.5661246180534363E-2</v>
      </c>
      <c r="BZ8" s="3">
        <v>0.27667948603630066</v>
      </c>
      <c r="CA8" s="3">
        <v>1.123520266264677E-2</v>
      </c>
      <c r="CB8" s="3">
        <v>8.1986055010929704E-4</v>
      </c>
      <c r="CC8" s="3">
        <v>0.11178663372993469</v>
      </c>
      <c r="CD8" s="3">
        <v>0.2541651725769043</v>
      </c>
      <c r="CE8" s="3">
        <v>6.6441125236451626E-3</v>
      </c>
      <c r="CF8" s="3">
        <v>0.18199546635150909</v>
      </c>
      <c r="CG8" s="3">
        <v>8.1821288913488388E-3</v>
      </c>
      <c r="CH8" s="3">
        <v>7.4216678738594055E-2</v>
      </c>
      <c r="CI8" s="3">
        <v>-0.13680949807167053</v>
      </c>
      <c r="CJ8" s="3">
        <v>-0.13937021791934967</v>
      </c>
      <c r="CK8" s="3">
        <v>-0.12968385219573975</v>
      </c>
      <c r="CL8" s="3">
        <v>-2.7027266100049019E-2</v>
      </c>
      <c r="CM8" s="3">
        <v>-2.0233474671840668E-2</v>
      </c>
      <c r="CN8" s="3">
        <v>-4.9667675048112869E-2</v>
      </c>
      <c r="CO8" s="3">
        <v>-0.17654486000537872</v>
      </c>
      <c r="CP8" s="3">
        <v>-7.7729582786560059E-2</v>
      </c>
      <c r="CQ8" s="3">
        <v>2.0492460578680038E-2</v>
      </c>
      <c r="CR8" s="3">
        <v>6.4412519335746765E-2</v>
      </c>
      <c r="CS8" s="3">
        <v>6.9709151983261108E-2</v>
      </c>
      <c r="CT8" s="3">
        <v>-0.19256596267223358</v>
      </c>
      <c r="CU8" s="3">
        <v>6.1461050063371658E-2</v>
      </c>
      <c r="CV8" s="3">
        <v>8.9088473469018936E-3</v>
      </c>
      <c r="CW8" s="3">
        <v>2.7910897508263588E-2</v>
      </c>
      <c r="CX8" s="3">
        <v>-1.0229212231934071E-2</v>
      </c>
      <c r="CY8" s="3">
        <v>4.0129333734512329E-2</v>
      </c>
      <c r="CZ8" s="3">
        <v>0.41309520602226257</v>
      </c>
      <c r="DA8" s="3">
        <v>0.220447838306427</v>
      </c>
      <c r="DB8" s="3">
        <v>-7.4778653681278229E-2</v>
      </c>
      <c r="DC8" s="3">
        <v>2.7155887335538864E-2</v>
      </c>
      <c r="DD8" s="3">
        <v>4.8927873373031616E-2</v>
      </c>
      <c r="DE8" s="3">
        <v>5.5080719292163849E-2</v>
      </c>
      <c r="DF8" s="3">
        <v>0.10694299638271332</v>
      </c>
      <c r="DG8" s="3">
        <v>0.16673202812671661</v>
      </c>
      <c r="DH8" s="3">
        <v>1.1573356576263905E-2</v>
      </c>
      <c r="DI8" s="3">
        <v>0.17773789167404175</v>
      </c>
      <c r="DJ8" s="3">
        <v>1.302856020629406E-3</v>
      </c>
      <c r="DK8" s="3">
        <v>7.4836365878582001E-2</v>
      </c>
      <c r="DL8" s="3">
        <v>5.6190062314271927E-2</v>
      </c>
      <c r="DM8" s="3">
        <v>6.1303578317165375E-2</v>
      </c>
      <c r="DN8" s="3">
        <v>-0.21679791808128357</v>
      </c>
      <c r="DO8" s="3">
        <v>7.8363373875617981E-2</v>
      </c>
      <c r="DP8" s="3">
        <v>-0.26000949740409851</v>
      </c>
      <c r="DQ8" s="3">
        <v>-0.10248271375894547</v>
      </c>
      <c r="DR8" s="3">
        <v>-1.1326269246637821E-2</v>
      </c>
      <c r="DS8" s="3">
        <v>3.8563769310712814E-2</v>
      </c>
      <c r="DT8" s="3">
        <v>-5.5788516998291016E-2</v>
      </c>
      <c r="DU8" s="3">
        <v>8.0718681216239929E-2</v>
      </c>
      <c r="DV8" s="3">
        <v>9.8256543278694153E-2</v>
      </c>
      <c r="DW8" s="3">
        <v>5.0928398966789246E-2</v>
      </c>
      <c r="DX8" s="3">
        <v>-0.15455789864063263</v>
      </c>
      <c r="DY8" s="3">
        <v>-0.10367880016565323</v>
      </c>
      <c r="DZ8" s="3">
        <v>-9.3942046165466309E-2</v>
      </c>
      <c r="EA8" s="3">
        <v>5.5143438279628754E-2</v>
      </c>
      <c r="EB8" s="3">
        <v>-0.15167231857776642</v>
      </c>
      <c r="EC8" s="3">
        <v>-7.0239618420600891E-2</v>
      </c>
      <c r="ED8" s="3">
        <v>2.0675446838140488E-2</v>
      </c>
      <c r="EE8" s="3">
        <v>8.3440765738487244E-2</v>
      </c>
    </row>
    <row r="9" spans="1:135">
      <c r="A9" s="25">
        <v>3</v>
      </c>
      <c r="B9" s="3">
        <v>-0.28064015507698059</v>
      </c>
      <c r="C9" s="3">
        <v>0.37673759460449219</v>
      </c>
      <c r="D9" s="3">
        <v>9.76271852850914E-2</v>
      </c>
      <c r="E9" s="3">
        <v>0.10538531839847565</v>
      </c>
      <c r="F9" s="3">
        <v>-0.13916608691215515</v>
      </c>
      <c r="G9" s="3">
        <v>-4.2447302490472794E-2</v>
      </c>
      <c r="H9" s="3">
        <v>0.1844542920589447</v>
      </c>
      <c r="I9" s="3">
        <v>1.8088148906826973E-2</v>
      </c>
      <c r="J9" s="3">
        <v>2.1303964778780937E-2</v>
      </c>
      <c r="K9" s="3">
        <v>0.19109386205673218</v>
      </c>
      <c r="L9" s="3">
        <v>0.10716372728347778</v>
      </c>
      <c r="M9" s="3">
        <v>0.25627174973487854</v>
      </c>
      <c r="N9" s="3">
        <v>-4.2466968297958374E-2</v>
      </c>
      <c r="O9" s="3">
        <v>-0.51982975006103516</v>
      </c>
      <c r="P9" s="3">
        <v>7.3667615652084351E-2</v>
      </c>
      <c r="Q9" s="3">
        <v>0.16947856545448303</v>
      </c>
      <c r="R9" s="3">
        <v>6.8037308752536774E-2</v>
      </c>
      <c r="S9" s="3"/>
      <c r="T9" s="3"/>
      <c r="U9" s="1">
        <v>3</v>
      </c>
      <c r="V9" s="3">
        <v>0.23776837552881505</v>
      </c>
      <c r="W9" s="3">
        <v>-1.2988353452733399</v>
      </c>
      <c r="X9" s="3">
        <v>0.78733847385277489</v>
      </c>
      <c r="Y9" s="3">
        <v>-1.1063182550270119</v>
      </c>
      <c r="AA9" s="25">
        <v>3</v>
      </c>
      <c r="AB9" s="3">
        <v>-0.26715129613876343</v>
      </c>
      <c r="AC9" s="3">
        <v>-2.0357153844088316E-3</v>
      </c>
      <c r="AD9" s="3">
        <v>0.20888076722621918</v>
      </c>
      <c r="AE9" s="3">
        <v>0.18070243299007416</v>
      </c>
      <c r="AF9" s="3">
        <v>0.16236600279808044</v>
      </c>
      <c r="AG9" s="3">
        <v>-2.5996172800660133E-2</v>
      </c>
      <c r="AH9" s="3">
        <v>-0.30223101377487183</v>
      </c>
      <c r="AI9" s="3">
        <v>-0.11430566012859344</v>
      </c>
      <c r="AJ9" s="3">
        <v>0.20588861405849457</v>
      </c>
      <c r="AK9" s="3">
        <v>9.4010494649410248E-2</v>
      </c>
      <c r="AL9" s="3">
        <v>-8.1123914569616318E-3</v>
      </c>
      <c r="AM9" s="3">
        <v>-4.5289993286132813E-2</v>
      </c>
      <c r="AN9" s="3">
        <v>-0.12096543610095978</v>
      </c>
      <c r="AO9" s="3">
        <v>0.16177375614643097</v>
      </c>
      <c r="AP9" s="3">
        <v>-3.5794515162706375E-2</v>
      </c>
      <c r="AQ9" s="3">
        <v>-1.4010485261678696E-2</v>
      </c>
      <c r="AR9" s="3">
        <v>-3.0404760036617517E-3</v>
      </c>
      <c r="AU9" s="25">
        <v>3</v>
      </c>
      <c r="AV9" s="3">
        <v>1.0092084407806396</v>
      </c>
      <c r="AW9" s="3">
        <v>-9.339547902345656E-2</v>
      </c>
      <c r="AY9" s="25">
        <v>3</v>
      </c>
      <c r="AZ9" s="3">
        <v>-0.28549447655677795</v>
      </c>
      <c r="BA9" s="3">
        <v>0.11749546974897385</v>
      </c>
      <c r="BB9" s="3">
        <v>-0.10860859602689743</v>
      </c>
      <c r="BC9" s="3">
        <v>0.25428846478462219</v>
      </c>
      <c r="BD9" s="3">
        <v>-0.19121786952018738</v>
      </c>
      <c r="BE9" s="3">
        <v>-0.2283366322517395</v>
      </c>
      <c r="BF9" s="3">
        <v>0.13575832545757294</v>
      </c>
      <c r="BG9" s="3">
        <v>0.33877366781234741</v>
      </c>
      <c r="BH9" s="3">
        <v>-0.14535215497016907</v>
      </c>
      <c r="BI9" s="3">
        <v>0.23199313879013062</v>
      </c>
      <c r="BJ9" s="3">
        <v>-1.9624892622232437E-2</v>
      </c>
      <c r="BK9" s="3">
        <v>0.13327223062515259</v>
      </c>
      <c r="BL9" s="3">
        <v>-2.9053505510091782E-2</v>
      </c>
      <c r="BM9" s="3">
        <v>0.17861835658550262</v>
      </c>
      <c r="BN9" s="3">
        <v>-9.7765974700450897E-2</v>
      </c>
      <c r="BO9" s="3">
        <v>0.22154955565929413</v>
      </c>
      <c r="BP9" s="3">
        <v>-0.25193783640861511</v>
      </c>
      <c r="BR9" s="25">
        <v>3</v>
      </c>
      <c r="BS9" s="3">
        <v>1.6101846471428871E-2</v>
      </c>
      <c r="BT9" s="3">
        <v>0.13448399305343628</v>
      </c>
      <c r="BU9" s="3">
        <v>-3.5474225878715515E-2</v>
      </c>
      <c r="BV9" s="3">
        <v>-0.1800285130739212</v>
      </c>
      <c r="BW9" s="3">
        <v>2.4849977344274521E-2</v>
      </c>
      <c r="BX9" s="3">
        <v>-6.1835795640945435E-3</v>
      </c>
      <c r="BY9" s="3">
        <v>0.11724226176738739</v>
      </c>
      <c r="BZ9" s="3">
        <v>8.749079704284668E-2</v>
      </c>
      <c r="CA9" s="3">
        <v>-6.672290712594986E-2</v>
      </c>
      <c r="CB9" s="3">
        <v>9.9145621061325073E-2</v>
      </c>
      <c r="CC9" s="3">
        <v>-0.11696524918079376</v>
      </c>
      <c r="CD9" s="3">
        <v>-0.31268200278282166</v>
      </c>
      <c r="CE9" s="3">
        <v>-3.7953078746795654E-2</v>
      </c>
      <c r="CF9" s="3">
        <v>0.15940538048744202</v>
      </c>
      <c r="CG9" s="3">
        <v>-6.1621654778718948E-2</v>
      </c>
      <c r="CH9" s="3">
        <v>-0.16702456772327423</v>
      </c>
      <c r="CI9" s="3">
        <v>0.13113835453987122</v>
      </c>
      <c r="CJ9" s="3">
        <v>2.2104749456048012E-2</v>
      </c>
      <c r="CK9" s="3">
        <v>4.2037844657897949E-2</v>
      </c>
      <c r="CL9" s="3">
        <v>6.6446550190448761E-2</v>
      </c>
      <c r="CM9" s="3">
        <v>0.2308303564786911</v>
      </c>
      <c r="CN9" s="3">
        <v>0.11287684738636017</v>
      </c>
      <c r="CO9" s="3">
        <v>-6.9592669606208801E-2</v>
      </c>
      <c r="CP9" s="3">
        <v>-1.0612109676003456E-2</v>
      </c>
      <c r="CQ9" s="3">
        <v>9.8351046442985535E-2</v>
      </c>
      <c r="CR9" s="3">
        <v>-0.1462891697883606</v>
      </c>
      <c r="CS9" s="3">
        <v>0.22299078106880188</v>
      </c>
      <c r="CT9" s="3">
        <v>0.2347225546836853</v>
      </c>
      <c r="CU9" s="3">
        <v>-5.5414296686649323E-2</v>
      </c>
      <c r="CV9" s="3">
        <v>0.16851069033145905</v>
      </c>
      <c r="CW9" s="3">
        <v>-6.9716498255729675E-2</v>
      </c>
      <c r="CX9" s="3">
        <v>-0.23339956998825073</v>
      </c>
      <c r="CY9" s="3">
        <v>-3.0202832072973251E-2</v>
      </c>
      <c r="CZ9" s="3">
        <v>1.9381953403353691E-2</v>
      </c>
      <c r="DA9" s="3">
        <v>2.0752925425767899E-2</v>
      </c>
      <c r="DB9" s="3">
        <v>-0.17416864633560181</v>
      </c>
      <c r="DC9" s="3">
        <v>0.11436837166547775</v>
      </c>
      <c r="DD9" s="3">
        <v>0.10828696936368942</v>
      </c>
      <c r="DE9" s="3">
        <v>0.10106994956731796</v>
      </c>
      <c r="DF9" s="3">
        <v>6.6704630851745605E-2</v>
      </c>
      <c r="DG9" s="3">
        <v>-1.496392022818327E-2</v>
      </c>
      <c r="DH9" s="3">
        <v>-0.12378910928964615</v>
      </c>
      <c r="DI9" s="3">
        <v>5.6417565792798996E-2</v>
      </c>
      <c r="DJ9" s="3">
        <v>-0.15088963508605957</v>
      </c>
      <c r="DK9" s="3">
        <v>-6.0561500489711761E-2</v>
      </c>
      <c r="DL9" s="3">
        <v>-0.19745296239852905</v>
      </c>
      <c r="DM9" s="3">
        <v>-9.8195886239409447E-3</v>
      </c>
      <c r="DN9" s="3">
        <v>0.29849231243133545</v>
      </c>
      <c r="DO9" s="3">
        <v>0.26007717847824097</v>
      </c>
      <c r="DP9" s="3">
        <v>-0.18937405943870544</v>
      </c>
      <c r="DQ9" s="3">
        <v>-0.23830553889274597</v>
      </c>
      <c r="DR9" s="3">
        <v>0.1426967978477478</v>
      </c>
      <c r="DS9" s="3">
        <v>-0.24952995777130127</v>
      </c>
      <c r="DT9" s="3">
        <v>0.24028109014034271</v>
      </c>
      <c r="DU9" s="3">
        <v>-5.3529735654592514E-2</v>
      </c>
      <c r="DV9" s="3">
        <v>-4.4568385928869247E-2</v>
      </c>
      <c r="DW9" s="3">
        <v>4.5323655009269714E-2</v>
      </c>
      <c r="DX9" s="3">
        <v>-0.10952372848987579</v>
      </c>
      <c r="DY9" s="3">
        <v>-9.9063314497470856E-2</v>
      </c>
      <c r="DZ9" s="3">
        <v>-0.21070823073387146</v>
      </c>
      <c r="EA9" s="3">
        <v>0.11392733454704285</v>
      </c>
      <c r="EB9" s="3">
        <v>0.15658077597618103</v>
      </c>
      <c r="EC9" s="3">
        <v>7.4683248996734619E-2</v>
      </c>
      <c r="ED9" s="3">
        <v>-0.20708766579627991</v>
      </c>
      <c r="EE9" s="3">
        <v>2.9141858220100403E-2</v>
      </c>
    </row>
    <row r="10" spans="1:135">
      <c r="A10" s="25">
        <v>4</v>
      </c>
      <c r="B10" s="3">
        <v>0.31594014167785645</v>
      </c>
      <c r="C10" s="3">
        <v>0.23694875836372375</v>
      </c>
      <c r="D10" s="3">
        <v>-0.12450084090232849</v>
      </c>
      <c r="E10" s="3">
        <v>-8.0370783805847168E-2</v>
      </c>
      <c r="F10" s="3">
        <v>0.17372666299343109</v>
      </c>
      <c r="G10" s="3">
        <v>-0.27821403741836548</v>
      </c>
      <c r="H10" s="3">
        <v>5.9463566867634654E-4</v>
      </c>
      <c r="I10" s="3">
        <v>-0.13868725299835205</v>
      </c>
      <c r="J10" s="3">
        <v>-0.24090948700904846</v>
      </c>
      <c r="K10" s="3">
        <v>-4.0120925754308701E-2</v>
      </c>
      <c r="L10" s="3">
        <v>0.11873430013656616</v>
      </c>
      <c r="M10" s="3">
        <v>-0.15387262403964996</v>
      </c>
      <c r="N10" s="3">
        <v>9.1171637177467346E-2</v>
      </c>
      <c r="O10" s="3">
        <v>-7.0952601730823517E-2</v>
      </c>
      <c r="P10" s="3">
        <v>0.21420013904571533</v>
      </c>
      <c r="Q10" s="3">
        <v>-0.30956935882568359</v>
      </c>
      <c r="R10" s="3">
        <v>4.6568762511014938E-2</v>
      </c>
      <c r="S10" s="3"/>
      <c r="T10" s="3"/>
      <c r="U10" s="1">
        <v>4</v>
      </c>
      <c r="V10" s="3">
        <v>-0.36967974459574965</v>
      </c>
      <c r="W10" s="3">
        <v>0.73996254913543247</v>
      </c>
      <c r="X10" s="3">
        <v>-0.31596286519716221</v>
      </c>
      <c r="Y10" s="3">
        <v>0.84434074426383854</v>
      </c>
      <c r="AA10" s="25">
        <v>4</v>
      </c>
      <c r="AB10" s="3">
        <v>0.26508903503417969</v>
      </c>
      <c r="AC10" s="3">
        <v>-8.7143987417221069E-2</v>
      </c>
      <c r="AD10" s="3">
        <v>0.12813769280910492</v>
      </c>
      <c r="AE10" s="3">
        <v>-1.4944981783628464E-2</v>
      </c>
      <c r="AF10" s="3">
        <v>5.7295016944408417E-2</v>
      </c>
      <c r="AG10" s="3">
        <v>-0.12899968028068542</v>
      </c>
      <c r="AH10" s="3">
        <v>-0.26193413138389587</v>
      </c>
      <c r="AI10" s="3">
        <v>8.8730286806821823E-3</v>
      </c>
      <c r="AJ10" s="3">
        <v>0.18274158239364624</v>
      </c>
      <c r="AK10" s="3">
        <v>0.28932684659957886</v>
      </c>
      <c r="AL10" s="3">
        <v>-0.10852641612291336</v>
      </c>
      <c r="AM10" s="3">
        <v>5.3687002509832382E-2</v>
      </c>
      <c r="AN10" s="3">
        <v>-0.1884777843952179</v>
      </c>
      <c r="AO10" s="3">
        <v>3.1087644398212433E-2</v>
      </c>
      <c r="AP10" s="3">
        <v>-6.4975462853908539E-2</v>
      </c>
      <c r="AQ10" s="3">
        <v>3.4816592931747437E-2</v>
      </c>
      <c r="AR10" s="3">
        <v>0.14175336062908173</v>
      </c>
      <c r="AU10" s="25">
        <v>4</v>
      </c>
      <c r="AV10" s="3">
        <v>0.94188892841339122</v>
      </c>
      <c r="AW10" s="3">
        <v>0.24826544523239136</v>
      </c>
      <c r="AY10" s="25">
        <v>4</v>
      </c>
      <c r="AZ10" s="3">
        <v>-0.18449521064758301</v>
      </c>
      <c r="BA10" s="3">
        <v>0.36927786469459534</v>
      </c>
      <c r="BB10" s="3">
        <v>-9.868369996547699E-2</v>
      </c>
      <c r="BC10" s="3">
        <v>0.26831331849098206</v>
      </c>
      <c r="BD10" s="3">
        <v>0.20306611061096191</v>
      </c>
      <c r="BE10" s="3">
        <v>-6.5861344337463379E-2</v>
      </c>
      <c r="BF10" s="3">
        <v>3.555375337600708E-2</v>
      </c>
      <c r="BG10" s="3">
        <v>0.44877165555953979</v>
      </c>
      <c r="BH10" s="3">
        <v>-0.23927728831768036</v>
      </c>
      <c r="BI10" s="3">
        <v>0.19889095425605774</v>
      </c>
      <c r="BJ10" s="3">
        <v>9.4163909554481506E-2</v>
      </c>
      <c r="BK10" s="3">
        <v>-0.22557063400745392</v>
      </c>
      <c r="BL10" s="3">
        <v>-4.3896380811929703E-2</v>
      </c>
      <c r="BM10" s="3">
        <v>-0.1201653778553009</v>
      </c>
      <c r="BN10" s="3">
        <v>-0.17484657466411591</v>
      </c>
      <c r="BO10" s="3">
        <v>2.8125964105129242E-2</v>
      </c>
      <c r="BP10" s="3">
        <v>-0.35809493064880371</v>
      </c>
      <c r="BR10" s="25">
        <v>4</v>
      </c>
      <c r="BS10" s="3">
        <v>0.11390745639801025</v>
      </c>
      <c r="BT10" s="3">
        <v>-0.12847447395324707</v>
      </c>
      <c r="BU10" s="3">
        <v>-0.17354448139667511</v>
      </c>
      <c r="BV10" s="3">
        <v>8.6091615259647369E-2</v>
      </c>
      <c r="BW10" s="3">
        <v>-0.21747057139873505</v>
      </c>
      <c r="BX10" s="3">
        <v>4.1718114167451859E-2</v>
      </c>
      <c r="BY10" s="3">
        <v>0.44811657071113586</v>
      </c>
      <c r="BZ10" s="3">
        <v>-7.4754953384399414E-2</v>
      </c>
      <c r="CA10" s="3">
        <v>-0.14097954332828522</v>
      </c>
      <c r="CB10" s="3">
        <v>-0.23265184462070465</v>
      </c>
      <c r="CC10" s="3">
        <v>-6.708913017064333E-3</v>
      </c>
      <c r="CD10" s="3">
        <v>2.6288781315088272E-2</v>
      </c>
      <c r="CE10" s="3">
        <v>0.10811318457126617</v>
      </c>
      <c r="CF10" s="3">
        <v>-0.24466972053050995</v>
      </c>
      <c r="CG10" s="3">
        <v>2.3790467530488968E-2</v>
      </c>
      <c r="CH10" s="3">
        <v>-0.1431911438703537</v>
      </c>
      <c r="CI10" s="3">
        <v>2.7680719271302223E-2</v>
      </c>
      <c r="CJ10" s="3">
        <v>1.2086656875908375E-2</v>
      </c>
      <c r="CK10" s="3">
        <v>-3.5455528646707535E-2</v>
      </c>
      <c r="CL10" s="3">
        <v>-0.14619545638561249</v>
      </c>
      <c r="CM10" s="3">
        <v>-9.2623442411422729E-2</v>
      </c>
      <c r="CN10" s="3">
        <v>-0.28062739968299866</v>
      </c>
      <c r="CO10" s="3">
        <v>-5.9865105897188187E-2</v>
      </c>
      <c r="CP10" s="3">
        <v>8.3727277815341949E-2</v>
      </c>
      <c r="CQ10" s="3">
        <v>-5.9291571378707886E-2</v>
      </c>
      <c r="CR10" s="3">
        <v>4.327394999563694E-3</v>
      </c>
      <c r="CS10" s="3">
        <v>0.17189356684684753</v>
      </c>
      <c r="CT10" s="3">
        <v>7.2153814136981964E-2</v>
      </c>
      <c r="CU10" s="3">
        <v>3.0228340998291969E-2</v>
      </c>
      <c r="CV10" s="3">
        <v>0.13138964772224426</v>
      </c>
      <c r="CW10" s="3">
        <v>-0.10417582094669342</v>
      </c>
      <c r="CX10" s="3">
        <v>6.2039695680141449E-2</v>
      </c>
      <c r="CY10" s="3">
        <v>9.8217599093914032E-2</v>
      </c>
      <c r="CZ10" s="3">
        <v>-2.7665451169013977E-2</v>
      </c>
      <c r="DA10" s="3">
        <v>-6.6991612315177917E-2</v>
      </c>
      <c r="DB10" s="3">
        <v>0.12439798563718796</v>
      </c>
      <c r="DC10" s="3">
        <v>-5.7221826165914536E-2</v>
      </c>
      <c r="DD10" s="3">
        <v>-2.5437489151954651E-2</v>
      </c>
      <c r="DE10" s="3">
        <v>-4.6215992420911789E-2</v>
      </c>
      <c r="DF10" s="3">
        <v>-0.10263347625732422</v>
      </c>
      <c r="DG10" s="3">
        <v>-4.0465861558914185E-2</v>
      </c>
      <c r="DH10" s="3">
        <v>0.2319437563419342</v>
      </c>
      <c r="DI10" s="3">
        <v>-0.11970355361700058</v>
      </c>
      <c r="DJ10" s="3">
        <v>0.1729733943939209</v>
      </c>
      <c r="DK10" s="3">
        <v>-0.26351496577262878</v>
      </c>
      <c r="DL10" s="3">
        <v>4.2786203324794769E-2</v>
      </c>
      <c r="DM10" s="3">
        <v>0.12971672415733337</v>
      </c>
      <c r="DN10" s="3">
        <v>-0.29072749614715576</v>
      </c>
      <c r="DO10" s="3">
        <v>-4.2287390679121017E-2</v>
      </c>
      <c r="DP10" s="3">
        <v>9.2836052179336548E-2</v>
      </c>
      <c r="DQ10" s="3">
        <v>-6.6586330533027649E-2</v>
      </c>
      <c r="DR10" s="3">
        <v>7.2108958847820759E-3</v>
      </c>
      <c r="DS10" s="3">
        <v>-0.17534610629081726</v>
      </c>
      <c r="DT10" s="3">
        <v>-2.366306260228157E-2</v>
      </c>
      <c r="DU10" s="3">
        <v>0.1552506685256958</v>
      </c>
      <c r="DV10" s="3">
        <v>7.7711723744869232E-2</v>
      </c>
      <c r="DW10" s="3">
        <v>-0.12061287462711334</v>
      </c>
      <c r="DX10" s="3">
        <v>9.2464923858642578E-2</v>
      </c>
      <c r="DY10" s="3">
        <v>-5.1012806594371796E-2</v>
      </c>
      <c r="DZ10" s="3">
        <v>6.915777176618576E-2</v>
      </c>
      <c r="EA10" s="3">
        <v>-0.3116360604763031</v>
      </c>
      <c r="EB10" s="3">
        <v>0.1438121497631073</v>
      </c>
      <c r="EC10" s="3">
        <v>-0.14863753318786621</v>
      </c>
      <c r="ED10" s="3">
        <v>-0.1398610919713974</v>
      </c>
      <c r="EE10" s="3">
        <v>7.4679598212242126E-2</v>
      </c>
    </row>
    <row r="11" spans="1:135">
      <c r="A11" s="25">
        <v>5</v>
      </c>
      <c r="B11" s="3">
        <v>0.22907103598117828</v>
      </c>
      <c r="C11" s="3">
        <v>0.19907253980636597</v>
      </c>
      <c r="D11" s="3">
        <v>-0.30060341954231262</v>
      </c>
      <c r="E11" s="3">
        <v>-0.10333918035030365</v>
      </c>
      <c r="F11" s="3">
        <v>0.53240048885345459</v>
      </c>
      <c r="G11" s="3">
        <v>1.1289129965007305E-2</v>
      </c>
      <c r="H11" s="3">
        <v>-0.34202077984809875</v>
      </c>
      <c r="I11" s="3">
        <v>6.4179129898548126E-2</v>
      </c>
      <c r="J11" s="3">
        <v>8.6102336645126343E-2</v>
      </c>
      <c r="K11" s="3">
        <v>1.156647689640522E-2</v>
      </c>
      <c r="L11" s="3">
        <v>8.604893833398819E-2</v>
      </c>
      <c r="M11" s="3">
        <v>-1.1782558634877205E-2</v>
      </c>
      <c r="N11" s="3">
        <v>2.0644372329115868E-2</v>
      </c>
      <c r="O11" s="3">
        <v>-0.59033846855163574</v>
      </c>
      <c r="P11" s="3">
        <v>9.9024057388305664E-2</v>
      </c>
      <c r="Q11" s="3">
        <v>5.0251971930265427E-2</v>
      </c>
      <c r="R11" s="3">
        <v>-1.9725704565644264E-2</v>
      </c>
      <c r="S11" s="3"/>
      <c r="T11" s="3"/>
      <c r="U11" s="1">
        <v>5</v>
      </c>
      <c r="V11" s="3">
        <v>0.53533199313219471</v>
      </c>
      <c r="W11" s="3">
        <v>-1.4389584800520332</v>
      </c>
      <c r="X11" s="3">
        <v>-3.3276660039889612E-2</v>
      </c>
      <c r="Y11" s="3">
        <v>-0.65660683527369024</v>
      </c>
      <c r="AA11" s="25">
        <v>5</v>
      </c>
      <c r="AB11" s="3">
        <v>0.21160933375358582</v>
      </c>
      <c r="AC11" s="3">
        <v>-0.11405505985021591</v>
      </c>
      <c r="AD11" s="3">
        <v>0.15587101876735687</v>
      </c>
      <c r="AE11" s="3">
        <v>3.0439907684922218E-2</v>
      </c>
      <c r="AF11" s="3">
        <v>1.9173928303644061E-3</v>
      </c>
      <c r="AG11" s="3">
        <v>6.1457399278879166E-2</v>
      </c>
      <c r="AH11" s="3">
        <v>-6.4824089407920837E-2</v>
      </c>
      <c r="AI11" s="3">
        <v>-0.18566189706325531</v>
      </c>
      <c r="AJ11" s="3">
        <v>4.9446102231740952E-2</v>
      </c>
      <c r="AK11" s="3">
        <v>-0.10531493276357651</v>
      </c>
      <c r="AL11" s="3">
        <v>1.7936293734237552E-3</v>
      </c>
      <c r="AM11" s="3">
        <v>6.4814239740371704E-2</v>
      </c>
      <c r="AN11" s="3">
        <v>3.6802966147661209E-2</v>
      </c>
      <c r="AO11" s="3">
        <v>-2.0680101588368416E-2</v>
      </c>
      <c r="AP11" s="3">
        <v>0.29261383414268494</v>
      </c>
      <c r="AQ11" s="3">
        <v>0.10153325647115707</v>
      </c>
      <c r="AR11" s="3">
        <v>-6.3045285642147064E-2</v>
      </c>
      <c r="AU11" s="25">
        <v>5</v>
      </c>
      <c r="AV11" s="3">
        <v>1.0762249231338501</v>
      </c>
      <c r="AW11" s="3">
        <v>-9.2024728655815125E-2</v>
      </c>
      <c r="AY11" s="25">
        <v>5</v>
      </c>
      <c r="AZ11" s="3">
        <v>-0.10860974341630936</v>
      </c>
      <c r="BA11" s="3">
        <v>9.5694474875926971E-3</v>
      </c>
      <c r="BB11" s="3">
        <v>5.4806571453809738E-2</v>
      </c>
      <c r="BC11" s="3">
        <v>-0.25843316316604614</v>
      </c>
      <c r="BD11" s="3">
        <v>-0.16448770463466644</v>
      </c>
      <c r="BE11" s="3">
        <v>3.9955512620508671E-3</v>
      </c>
      <c r="BF11" s="3">
        <v>6.5913654863834381E-2</v>
      </c>
      <c r="BG11" s="3">
        <v>-0.19934014976024628</v>
      </c>
      <c r="BH11" s="3">
        <v>0.17642267048358917</v>
      </c>
      <c r="BI11" s="3">
        <v>-1.0529244318604469E-2</v>
      </c>
      <c r="BJ11" s="3">
        <v>8.2665443420410156E-2</v>
      </c>
      <c r="BK11" s="3">
        <v>-0.18075624108314514</v>
      </c>
      <c r="BL11" s="3">
        <v>0.1239876002073288</v>
      </c>
      <c r="BM11" s="3">
        <v>0.19926473498344421</v>
      </c>
      <c r="BN11" s="3">
        <v>0.11231515556573868</v>
      </c>
      <c r="BO11" s="3">
        <v>0.17190550267696381</v>
      </c>
      <c r="BP11" s="3">
        <v>-0.43239507079124451</v>
      </c>
      <c r="BR11" s="25">
        <v>5</v>
      </c>
      <c r="BS11" s="3">
        <v>0.19360791146755219</v>
      </c>
      <c r="BT11" s="3">
        <v>5.3548321127891541E-2</v>
      </c>
      <c r="BU11" s="3">
        <v>-4.914521798491478E-2</v>
      </c>
      <c r="BV11" s="3">
        <v>-1.8001502379775047E-2</v>
      </c>
      <c r="BW11" s="3">
        <v>0.10331416130065918</v>
      </c>
      <c r="BX11" s="3">
        <v>9.7699552774429321E-2</v>
      </c>
      <c r="BY11" s="3">
        <v>0.12098463624715805</v>
      </c>
      <c r="BZ11" s="3">
        <v>0.18298180401325226</v>
      </c>
      <c r="CA11" s="3">
        <v>0.29382064938545227</v>
      </c>
      <c r="CB11" s="3">
        <v>-0.16540621221065521</v>
      </c>
      <c r="CC11" s="3">
        <v>-5.8208904229104519E-3</v>
      </c>
      <c r="CD11" s="3">
        <v>-1.3841823674738407E-2</v>
      </c>
      <c r="CE11" s="3">
        <v>-5.2390474826097488E-2</v>
      </c>
      <c r="CF11" s="3">
        <v>9.1617733240127563E-2</v>
      </c>
      <c r="CG11" s="3">
        <v>8.0495081841945648E-2</v>
      </c>
      <c r="CH11" s="3">
        <v>-9.7437694668769836E-2</v>
      </c>
      <c r="CI11" s="3">
        <v>6.3579179346561432E-2</v>
      </c>
      <c r="CJ11" s="3">
        <v>-0.1413552314043045</v>
      </c>
      <c r="CK11" s="3">
        <v>1.0123267769813538E-2</v>
      </c>
      <c r="CL11" s="3">
        <v>5.1477979868650436E-2</v>
      </c>
      <c r="CM11" s="3">
        <v>-1.0971067473292351E-2</v>
      </c>
      <c r="CN11" s="3">
        <v>-0.32220199704170227</v>
      </c>
      <c r="CO11" s="3">
        <v>0.31884279847145081</v>
      </c>
      <c r="CP11" s="3">
        <v>-3.0789891257882118E-2</v>
      </c>
      <c r="CQ11" s="3">
        <v>3.5234306007623672E-2</v>
      </c>
      <c r="CR11" s="3">
        <v>0.10685571283102036</v>
      </c>
      <c r="CS11" s="3">
        <v>-0.3298165500164032</v>
      </c>
      <c r="CT11" s="3">
        <v>0.36191624402999878</v>
      </c>
      <c r="CU11" s="3">
        <v>-5.4474260658025742E-2</v>
      </c>
      <c r="CV11" s="3">
        <v>-0.22047029435634613</v>
      </c>
      <c r="CW11" s="3">
        <v>1.805360778234899E-3</v>
      </c>
      <c r="CX11" s="3">
        <v>-6.6462881863117218E-2</v>
      </c>
      <c r="CY11" s="3">
        <v>-0.29072690010070801</v>
      </c>
      <c r="CZ11" s="3">
        <v>-0.38549521565437317</v>
      </c>
      <c r="DA11" s="3">
        <v>-0.32384645938873291</v>
      </c>
      <c r="DB11" s="3">
        <v>-0.12326628714799881</v>
      </c>
      <c r="DC11" s="3">
        <v>0.11585534363985062</v>
      </c>
      <c r="DD11" s="3">
        <v>0.18093805015087128</v>
      </c>
      <c r="DE11" s="3">
        <v>-5.446755513548851E-2</v>
      </c>
      <c r="DF11" s="3">
        <v>-4.6938449144363403E-2</v>
      </c>
      <c r="DG11" s="3">
        <v>-3.1529560685157776E-2</v>
      </c>
      <c r="DH11" s="3">
        <v>-1.6519024968147278E-2</v>
      </c>
      <c r="DI11" s="3">
        <v>5.9013910591602325E-2</v>
      </c>
      <c r="DJ11" s="3">
        <v>0.19387340545654297</v>
      </c>
      <c r="DK11" s="3">
        <v>-5.386405810713768E-2</v>
      </c>
      <c r="DL11" s="3">
        <v>3.9600718766450882E-2</v>
      </c>
      <c r="DM11" s="3">
        <v>2.0107274875044823E-2</v>
      </c>
      <c r="DN11" s="3">
        <v>-0.16820152103900909</v>
      </c>
      <c r="DO11" s="3">
        <v>-0.11793648451566696</v>
      </c>
      <c r="DP11" s="3">
        <v>-1.6429109964519739E-3</v>
      </c>
      <c r="DQ11" s="3">
        <v>4.5537438243627548E-2</v>
      </c>
      <c r="DR11" s="3">
        <v>-4.6420879662036896E-2</v>
      </c>
      <c r="DS11" s="3">
        <v>-0.14153586328029633</v>
      </c>
      <c r="DT11" s="3">
        <v>6.3029147684574127E-2</v>
      </c>
      <c r="DU11" s="3">
        <v>-0.12628328800201416</v>
      </c>
      <c r="DV11" s="3">
        <v>-0.13611595332622528</v>
      </c>
      <c r="DW11" s="3">
        <v>-1.3256968930363655E-2</v>
      </c>
      <c r="DX11" s="3">
        <v>-6.5687164664268494E-2</v>
      </c>
      <c r="DY11" s="3">
        <v>-6.2414806336164474E-2</v>
      </c>
      <c r="DZ11" s="3">
        <v>0.18621662259101868</v>
      </c>
      <c r="EA11" s="3">
        <v>-0.1313764899969101</v>
      </c>
      <c r="EB11" s="3">
        <v>-9.3291476368904114E-3</v>
      </c>
      <c r="EC11" s="3">
        <v>-3.1272467225790024E-2</v>
      </c>
      <c r="ED11" s="3">
        <v>0.16974388062953949</v>
      </c>
      <c r="EE11" s="3">
        <v>5.8471251279115677E-2</v>
      </c>
    </row>
    <row r="12" spans="1:135">
      <c r="A12" s="25">
        <v>6</v>
      </c>
      <c r="B12" s="3">
        <v>-0.28648751974105835</v>
      </c>
      <c r="C12" s="3">
        <v>0.23779548704624176</v>
      </c>
      <c r="D12" s="3">
        <v>-4.9627896398305893E-2</v>
      </c>
      <c r="E12" s="3">
        <v>-6.1265677213668823E-2</v>
      </c>
      <c r="F12" s="3">
        <v>1.0264331474900246E-2</v>
      </c>
      <c r="G12" s="3">
        <v>-0.17550039291381836</v>
      </c>
      <c r="H12" s="3">
        <v>2.5411453098058701E-2</v>
      </c>
      <c r="I12" s="3">
        <v>-0.50354135036468506</v>
      </c>
      <c r="J12" s="3">
        <v>0.28959089517593384</v>
      </c>
      <c r="K12" s="3">
        <v>0.17308136820793152</v>
      </c>
      <c r="L12" s="3">
        <v>-0.15927146375179291</v>
      </c>
      <c r="M12" s="3">
        <v>6.2587283551692963E-2</v>
      </c>
      <c r="N12" s="3">
        <v>-0.13425038754940033</v>
      </c>
      <c r="O12" s="3">
        <v>-8.4371283650398254E-2</v>
      </c>
      <c r="P12" s="3">
        <v>0.12828785181045532</v>
      </c>
      <c r="Q12" s="3">
        <v>-0.36010736227035522</v>
      </c>
      <c r="R12" s="3">
        <v>3.8042761385440826E-2</v>
      </c>
      <c r="S12" s="3"/>
      <c r="T12" s="3"/>
      <c r="U12" s="1">
        <v>6</v>
      </c>
      <c r="V12" s="3">
        <v>0.46633072333914249</v>
      </c>
      <c r="W12" s="3">
        <v>-1.1516582243207507E-2</v>
      </c>
      <c r="X12" s="3">
        <v>-6.4003722710037764E-2</v>
      </c>
      <c r="Y12" s="3">
        <v>0.19694422419145374</v>
      </c>
      <c r="AA12" s="25">
        <v>6</v>
      </c>
      <c r="AB12" s="3">
        <v>1.9441863521933556E-2</v>
      </c>
      <c r="AC12" s="3">
        <v>-0.1780918687582016</v>
      </c>
      <c r="AD12" s="3">
        <v>-0.13847576081752777</v>
      </c>
      <c r="AE12" s="3">
        <v>-0.19792528450489044</v>
      </c>
      <c r="AF12" s="3">
        <v>0.10716380178928375</v>
      </c>
      <c r="AG12" s="3">
        <v>2.4430932477116585E-2</v>
      </c>
      <c r="AH12" s="3">
        <v>2.2065127268433571E-2</v>
      </c>
      <c r="AI12" s="3">
        <v>3.7487160414457321E-2</v>
      </c>
      <c r="AJ12" s="3">
        <v>-8.0306045711040497E-2</v>
      </c>
      <c r="AK12" s="3">
        <v>-0.10966553539037704</v>
      </c>
      <c r="AL12" s="3">
        <v>-9.0633928775787354E-2</v>
      </c>
      <c r="AM12" s="3">
        <v>-1.2724515981972218E-2</v>
      </c>
      <c r="AN12" s="3">
        <v>-0.10545805841684341</v>
      </c>
      <c r="AO12" s="3">
        <v>0.1454138308763504</v>
      </c>
      <c r="AP12" s="3">
        <v>-0.14209507405757904</v>
      </c>
      <c r="AQ12" s="3">
        <v>9.5271863043308258E-2</v>
      </c>
      <c r="AR12" s="3">
        <v>-2.4978069588541985E-2</v>
      </c>
      <c r="AU12" s="25">
        <v>6</v>
      </c>
      <c r="AV12" s="3">
        <v>1.0827484130859375</v>
      </c>
      <c r="AW12" s="3">
        <v>7.9998426372185349E-4</v>
      </c>
      <c r="AY12" s="25">
        <v>6</v>
      </c>
      <c r="AZ12" s="3">
        <v>-0.24180854856967926</v>
      </c>
      <c r="BA12" s="3">
        <v>-0.18744249641895294</v>
      </c>
      <c r="BB12" s="3">
        <v>-4.8391956835985184E-2</v>
      </c>
      <c r="BC12" s="3">
        <v>0.34850618243217468</v>
      </c>
      <c r="BD12" s="3">
        <v>-4.1302043944597244E-2</v>
      </c>
      <c r="BE12" s="3">
        <v>-1.3931851135566831E-3</v>
      </c>
      <c r="BF12" s="3">
        <v>0.14318205416202545</v>
      </c>
      <c r="BG12" s="3">
        <v>7.3701106011867523E-2</v>
      </c>
      <c r="BH12" s="3">
        <v>0.19874192774295807</v>
      </c>
      <c r="BI12" s="3">
        <v>-0.24765187501907349</v>
      </c>
      <c r="BJ12" s="3">
        <v>0.20988990366458893</v>
      </c>
      <c r="BK12" s="3">
        <v>0.14072190225124359</v>
      </c>
      <c r="BL12" s="3">
        <v>-0.22037272155284882</v>
      </c>
      <c r="BM12" s="3">
        <v>0.17442205548286438</v>
      </c>
      <c r="BN12" s="3">
        <v>-0.49279987812042236</v>
      </c>
      <c r="BO12" s="3">
        <v>-4.1132599115371704E-2</v>
      </c>
      <c r="BP12" s="3">
        <v>-0.1916918009519577</v>
      </c>
      <c r="BR12" s="25">
        <v>6</v>
      </c>
      <c r="BS12" s="3">
        <v>5.98626509308815E-2</v>
      </c>
      <c r="BT12" s="3">
        <v>0.13454374670982361</v>
      </c>
      <c r="BU12" s="3">
        <v>0.25644701719284058</v>
      </c>
      <c r="BV12" s="3">
        <v>3.1171850860118866E-2</v>
      </c>
      <c r="BW12" s="3">
        <v>-5.2913695573806763E-2</v>
      </c>
      <c r="BX12" s="3">
        <v>-7.3817849159240723E-2</v>
      </c>
      <c r="BY12" s="3">
        <v>-4.8439998179674149E-2</v>
      </c>
      <c r="BZ12" s="3">
        <v>-9.3947552144527435E-2</v>
      </c>
      <c r="CA12" s="3">
        <v>-7.1937546133995056E-2</v>
      </c>
      <c r="CB12" s="3">
        <v>0.19120852649211884</v>
      </c>
      <c r="CC12" s="3">
        <v>-4.7131389379501343E-2</v>
      </c>
      <c r="CD12" s="3">
        <v>3.0300305224955082E-3</v>
      </c>
      <c r="CE12" s="3">
        <v>-0.1005629226565361</v>
      </c>
      <c r="CF12" s="3">
        <v>-8.0084530636668205E-3</v>
      </c>
      <c r="CG12" s="3">
        <v>-0.10737848281860352</v>
      </c>
      <c r="CH12" s="3">
        <v>-0.19182126224040985</v>
      </c>
      <c r="CI12" s="3">
        <v>-0.11351075768470764</v>
      </c>
      <c r="CJ12" s="3">
        <v>-4.2825315147638321E-2</v>
      </c>
      <c r="CK12" s="3">
        <v>4.0009729564189911E-2</v>
      </c>
      <c r="CL12" s="3">
        <v>0.12887196242809296</v>
      </c>
      <c r="CM12" s="3">
        <v>-2.5174625217914581E-2</v>
      </c>
      <c r="CN12" s="3">
        <v>2.7397053316235542E-2</v>
      </c>
      <c r="CO12" s="3">
        <v>0.11939507722854614</v>
      </c>
      <c r="CP12" s="3">
        <v>-0.13825000822544098</v>
      </c>
      <c r="CQ12" s="3">
        <v>-7.8004715032875538E-3</v>
      </c>
      <c r="CR12" s="3">
        <v>-4.6608977019786835E-2</v>
      </c>
      <c r="CS12" s="3">
        <v>-0.11154407262802124</v>
      </c>
      <c r="CT12" s="3">
        <v>-6.7328326404094696E-2</v>
      </c>
      <c r="CU12" s="3">
        <v>0.19456924498081207</v>
      </c>
      <c r="CV12" s="3">
        <v>1.2577067129313946E-2</v>
      </c>
      <c r="CW12" s="3">
        <v>-7.8763708472251892E-2</v>
      </c>
      <c r="CX12" s="3">
        <v>-2.0266134291887283E-2</v>
      </c>
      <c r="CY12" s="3">
        <v>0.20008343458175659</v>
      </c>
      <c r="CZ12" s="3">
        <v>3.0009297654032707E-2</v>
      </c>
      <c r="DA12" s="3">
        <v>-5.5112827569246292E-2</v>
      </c>
      <c r="DB12" s="3">
        <v>-0.20112662017345428</v>
      </c>
      <c r="DC12" s="3">
        <v>-0.2124171108007431</v>
      </c>
      <c r="DD12" s="3">
        <v>-1.9431637600064278E-2</v>
      </c>
      <c r="DE12" s="3">
        <v>-6.6992603242397308E-2</v>
      </c>
      <c r="DF12" s="3">
        <v>4.9851473420858383E-2</v>
      </c>
      <c r="DG12" s="3">
        <v>-8.7326370179653168E-2</v>
      </c>
      <c r="DH12" s="3">
        <v>-0.26824036240577698</v>
      </c>
      <c r="DI12" s="3">
        <v>-0.1390291303396225</v>
      </c>
      <c r="DJ12" s="3">
        <v>-0.15580402314662933</v>
      </c>
      <c r="DK12" s="3">
        <v>-4.0360439568758011E-2</v>
      </c>
      <c r="DL12" s="3">
        <v>-5.4258024320006371E-3</v>
      </c>
      <c r="DM12" s="3">
        <v>5.2957054227590561E-2</v>
      </c>
      <c r="DN12" s="3">
        <v>-7.8723810613155365E-2</v>
      </c>
      <c r="DO12" s="3">
        <v>9.5482461154460907E-2</v>
      </c>
      <c r="DP12" s="3">
        <v>-0.19573256373405457</v>
      </c>
      <c r="DQ12" s="3">
        <v>9.252302348613739E-2</v>
      </c>
      <c r="DR12" s="3">
        <v>1.7279760912060738E-2</v>
      </c>
      <c r="DS12" s="3">
        <v>0.22047825157642365</v>
      </c>
      <c r="DT12" s="3">
        <v>-9.645245224237442E-2</v>
      </c>
      <c r="DU12" s="3">
        <v>-9.2781141400337219E-2</v>
      </c>
      <c r="DV12" s="3">
        <v>-0.19288736581802368</v>
      </c>
      <c r="DW12" s="3">
        <v>9.0749658644199371E-2</v>
      </c>
      <c r="DX12" s="3">
        <v>2.7187561616301537E-2</v>
      </c>
      <c r="DY12" s="3">
        <v>3.042907826602459E-2</v>
      </c>
      <c r="DZ12" s="3">
        <v>3.1834732741117477E-2</v>
      </c>
      <c r="EA12" s="3">
        <v>0.10589613020420074</v>
      </c>
      <c r="EB12" s="3">
        <v>0.1304623931646347</v>
      </c>
      <c r="EC12" s="3">
        <v>-0.14669892191886902</v>
      </c>
      <c r="ED12" s="3">
        <v>0.26372465491294861</v>
      </c>
      <c r="EE12" s="3">
        <v>-3.3243495970964432E-2</v>
      </c>
    </row>
    <row r="13" spans="1:135">
      <c r="A13" s="25">
        <v>7</v>
      </c>
      <c r="B13" s="3">
        <v>6.335844099521637E-2</v>
      </c>
      <c r="C13" s="3">
        <v>-5.6811172515153885E-2</v>
      </c>
      <c r="D13" s="3">
        <v>1.7956320196390152E-2</v>
      </c>
      <c r="E13" s="3">
        <v>0.32787239551544189</v>
      </c>
      <c r="F13" s="3">
        <v>-0.34564867615699768</v>
      </c>
      <c r="G13" s="3">
        <v>-8.6851850152015686E-2</v>
      </c>
      <c r="H13" s="3">
        <v>-0.16470697522163391</v>
      </c>
      <c r="I13" s="3">
        <v>0.18572722375392914</v>
      </c>
      <c r="J13" s="3">
        <v>6.9761931896209717E-2</v>
      </c>
      <c r="K13" s="3">
        <v>-0.24035453796386719</v>
      </c>
      <c r="L13" s="3">
        <v>-0.11464840918779373</v>
      </c>
      <c r="M13" s="3">
        <v>0.23709677159786224</v>
      </c>
      <c r="N13" s="3">
        <v>-9.1724753379821777E-2</v>
      </c>
      <c r="O13" s="3">
        <v>0.44045957922935486</v>
      </c>
      <c r="P13" s="3">
        <v>-0.12380912899971008</v>
      </c>
      <c r="Q13" s="3">
        <v>-0.37581858038902283</v>
      </c>
      <c r="R13" s="3">
        <v>0.23447644710540771</v>
      </c>
      <c r="S13" s="3"/>
      <c r="T13" s="3"/>
      <c r="U13" s="1">
        <v>7</v>
      </c>
      <c r="V13" s="3">
        <v>-0.76876436637165457</v>
      </c>
      <c r="W13" s="3">
        <v>1.7280150423023655</v>
      </c>
      <c r="X13" s="3">
        <v>-0.1333705497431068</v>
      </c>
      <c r="Y13" s="3">
        <v>1.445275861004311</v>
      </c>
      <c r="AA13" s="25">
        <v>7</v>
      </c>
      <c r="AB13" s="3">
        <v>-0.22646966576576233</v>
      </c>
      <c r="AC13" s="3">
        <v>9.9625512957572937E-2</v>
      </c>
      <c r="AD13" s="3">
        <v>-3.115173801779747E-2</v>
      </c>
      <c r="AE13" s="3">
        <v>-9.3923062086105347E-2</v>
      </c>
      <c r="AF13" s="3">
        <v>-1.2893236242234707E-2</v>
      </c>
      <c r="AG13" s="3">
        <v>-0.26864993572235107</v>
      </c>
      <c r="AH13" s="3">
        <v>-0.1178256943821907</v>
      </c>
      <c r="AI13" s="3">
        <v>-0.15564863383769989</v>
      </c>
      <c r="AJ13" s="3">
        <v>0.22352480888366699</v>
      </c>
      <c r="AK13" s="3">
        <v>9.1716624796390533E-2</v>
      </c>
      <c r="AL13" s="3">
        <v>0.24784673750400543</v>
      </c>
      <c r="AM13" s="3">
        <v>-5.3589295595884323E-2</v>
      </c>
      <c r="AN13" s="3">
        <v>-7.0371337234973907E-2</v>
      </c>
      <c r="AO13" s="3">
        <v>2.9140498489141464E-2</v>
      </c>
      <c r="AP13" s="3">
        <v>-5.9403114020824432E-2</v>
      </c>
      <c r="AQ13" s="3">
        <v>8.4886439144611359E-2</v>
      </c>
      <c r="AR13" s="3">
        <v>-4.0674969553947449E-2</v>
      </c>
      <c r="AU13" s="25">
        <v>7</v>
      </c>
      <c r="AV13" s="3">
        <v>1.0857341289520264</v>
      </c>
      <c r="AW13" s="3">
        <v>-0.17117050290107727</v>
      </c>
      <c r="AY13" s="25">
        <v>7</v>
      </c>
      <c r="AZ13" s="3">
        <v>-0.17310161888599396</v>
      </c>
      <c r="BA13" s="3">
        <v>8.8910020887851715E-2</v>
      </c>
      <c r="BB13" s="3">
        <v>0.15905892848968506</v>
      </c>
      <c r="BC13" s="3">
        <v>-7.0301048457622528E-2</v>
      </c>
      <c r="BD13" s="3">
        <v>7.3491215705871582E-2</v>
      </c>
      <c r="BE13" s="3">
        <v>8.9928969740867615E-2</v>
      </c>
      <c r="BF13" s="3">
        <v>0.12208280712366104</v>
      </c>
      <c r="BG13" s="3">
        <v>0.37893030047416687</v>
      </c>
      <c r="BH13" s="3">
        <v>-7.9842649400234222E-2</v>
      </c>
      <c r="BI13" s="3">
        <v>0.33106920123100281</v>
      </c>
      <c r="BJ13" s="3">
        <v>-9.7892574965953827E-2</v>
      </c>
      <c r="BK13" s="3">
        <v>-3.9655372500419617E-2</v>
      </c>
      <c r="BL13" s="3">
        <v>-9.045717865228653E-2</v>
      </c>
      <c r="BM13" s="3">
        <v>0.20558983087539673</v>
      </c>
      <c r="BN13" s="3">
        <v>-0.43502265214920044</v>
      </c>
      <c r="BO13" s="3">
        <v>-3.9258073084056377E-3</v>
      </c>
      <c r="BP13" s="3">
        <v>-0.23418639600276947</v>
      </c>
      <c r="BR13" s="25">
        <v>7</v>
      </c>
      <c r="BS13" s="3">
        <v>-5.8554794639348984E-2</v>
      </c>
      <c r="BT13" s="3">
        <v>-0.10530785471200943</v>
      </c>
      <c r="BU13" s="3">
        <v>-4.7408208250999451E-2</v>
      </c>
      <c r="BV13" s="3">
        <v>-1.0911101475358009E-2</v>
      </c>
      <c r="BW13" s="3">
        <v>-8.5554614663124084E-2</v>
      </c>
      <c r="BX13" s="3">
        <v>0.20811928808689117</v>
      </c>
      <c r="BY13" s="3">
        <v>-0.13232134282588959</v>
      </c>
      <c r="BZ13" s="3">
        <v>0.25100871920585632</v>
      </c>
      <c r="CA13" s="3">
        <v>-0.18121549487113953</v>
      </c>
      <c r="CB13" s="3">
        <v>3.8064371794462204E-2</v>
      </c>
      <c r="CC13" s="3">
        <v>-0.15032009780406952</v>
      </c>
      <c r="CD13" s="3">
        <v>-6.685967743396759E-2</v>
      </c>
      <c r="CE13" s="3">
        <v>0.14134617149829865</v>
      </c>
      <c r="CF13" s="3">
        <v>-0.23563453555107117</v>
      </c>
      <c r="CG13" s="3">
        <v>7.4057355523109436E-2</v>
      </c>
      <c r="CH13" s="3">
        <v>4.6476379036903381E-2</v>
      </c>
      <c r="CI13" s="3">
        <v>4.6004004776477814E-2</v>
      </c>
      <c r="CJ13" s="3">
        <v>-9.2976659536361694E-2</v>
      </c>
      <c r="CK13" s="3">
        <v>3.9094411768019199E-3</v>
      </c>
      <c r="CL13" s="3">
        <v>-2.0749812945723534E-2</v>
      </c>
      <c r="CM13" s="3">
        <v>-0.11662063002586365</v>
      </c>
      <c r="CN13" s="3">
        <v>0.26384797692298889</v>
      </c>
      <c r="CO13" s="3">
        <v>-9.9467553198337555E-2</v>
      </c>
      <c r="CP13" s="3">
        <v>-0.11461992561817169</v>
      </c>
      <c r="CQ13" s="3">
        <v>-0.10015012323856354</v>
      </c>
      <c r="CR13" s="3">
        <v>-7.8254379332065582E-3</v>
      </c>
      <c r="CS13" s="3">
        <v>0.26491481065750122</v>
      </c>
      <c r="CT13" s="3">
        <v>-0.37115204334259033</v>
      </c>
      <c r="CU13" s="3">
        <v>-0.11130715161561966</v>
      </c>
      <c r="CV13" s="3">
        <v>0.23875033855438232</v>
      </c>
      <c r="CW13" s="3">
        <v>4.6231608837842941E-2</v>
      </c>
      <c r="CX13" s="3">
        <v>-4.4519966468214989E-3</v>
      </c>
      <c r="CY13" s="3">
        <v>9.5685131847858429E-2</v>
      </c>
      <c r="CZ13" s="3">
        <v>0.19184036552906036</v>
      </c>
      <c r="DA13" s="3">
        <v>7.5610198080539703E-2</v>
      </c>
      <c r="DB13" s="3">
        <v>0.15818406641483307</v>
      </c>
      <c r="DC13" s="3">
        <v>0.24498602747917175</v>
      </c>
      <c r="DD13" s="3">
        <v>-0.33426538109779358</v>
      </c>
      <c r="DE13" s="3">
        <v>-6.3231304287910461E-2</v>
      </c>
      <c r="DF13" s="3">
        <v>6.6186808049678802E-2</v>
      </c>
      <c r="DG13" s="3">
        <v>0.33133599162101746</v>
      </c>
      <c r="DH13" s="3">
        <v>0.23542965948581696</v>
      </c>
      <c r="DI13" s="3">
        <v>-2.2078651934862137E-2</v>
      </c>
      <c r="DJ13" s="3">
        <v>0.16064956784248352</v>
      </c>
      <c r="DK13" s="3">
        <v>8.7025262415409088E-2</v>
      </c>
      <c r="DL13" s="3">
        <v>-4.0164235979318619E-2</v>
      </c>
      <c r="DM13" s="3">
        <v>-2.3297872394323349E-2</v>
      </c>
      <c r="DN13" s="3">
        <v>-0.34078919887542725</v>
      </c>
      <c r="DO13" s="3">
        <v>-0.15167880058288574</v>
      </c>
      <c r="DP13" s="3">
        <v>0.28335994482040405</v>
      </c>
      <c r="DQ13" s="3">
        <v>-0.14422094821929932</v>
      </c>
      <c r="DR13" s="3">
        <v>-0.12386976182460785</v>
      </c>
      <c r="DS13" s="3">
        <v>-0.17356255650520325</v>
      </c>
      <c r="DT13" s="3">
        <v>-0.15502022206783295</v>
      </c>
      <c r="DU13" s="3">
        <v>4.3383990414440632E-3</v>
      </c>
      <c r="DV13" s="3">
        <v>0.21531650424003601</v>
      </c>
      <c r="DW13" s="3">
        <v>1.0480922646820545E-2</v>
      </c>
      <c r="DX13" s="3">
        <v>-2.0430305972695351E-2</v>
      </c>
      <c r="DY13" s="3">
        <v>-0.18342335522174835</v>
      </c>
      <c r="DZ13" s="3">
        <v>-8.9338928461074829E-2</v>
      </c>
      <c r="EA13" s="3">
        <v>6.9929696619510651E-2</v>
      </c>
      <c r="EB13" s="3">
        <v>3.3147364854812622E-2</v>
      </c>
      <c r="EC13" s="3">
        <v>-3.509850800037384E-2</v>
      </c>
      <c r="ED13" s="3">
        <v>-0.26571089029312134</v>
      </c>
      <c r="EE13" s="3">
        <v>5.5356007069349289E-3</v>
      </c>
    </row>
    <row r="14" spans="1:135">
      <c r="A14" s="25">
        <v>8</v>
      </c>
      <c r="B14" s="3">
        <v>-3.8222156465053558E-2</v>
      </c>
      <c r="C14" s="3">
        <v>-3.6724906414747238E-2</v>
      </c>
      <c r="D14" s="3">
        <v>6.8379109725356102E-3</v>
      </c>
      <c r="E14" s="3">
        <v>2.6371143758296967E-2</v>
      </c>
      <c r="F14" s="3">
        <v>0.27324956655502319</v>
      </c>
      <c r="G14" s="3">
        <v>5.7873740792274475E-2</v>
      </c>
      <c r="H14" s="3">
        <v>3.060908243060112E-2</v>
      </c>
      <c r="I14" s="3">
        <v>0.43065237998962402</v>
      </c>
      <c r="J14" s="3">
        <v>6.205352395772934E-2</v>
      </c>
      <c r="K14" s="3">
        <v>-0.19039696455001831</v>
      </c>
      <c r="L14" s="3">
        <v>0.1841912567615509</v>
      </c>
      <c r="M14" s="3">
        <v>-0.48703092336654663</v>
      </c>
      <c r="N14" s="3">
        <v>4.32618148624897E-2</v>
      </c>
      <c r="O14" s="3">
        <v>-9.8058737814426422E-2</v>
      </c>
      <c r="P14" s="3">
        <v>-6.4527345821261406E-3</v>
      </c>
      <c r="Q14" s="3">
        <v>0.59598422050476074</v>
      </c>
      <c r="R14" s="3">
        <v>-0.15290971100330353</v>
      </c>
      <c r="S14" s="3"/>
      <c r="T14" s="3"/>
      <c r="U14" s="1">
        <v>8</v>
      </c>
      <c r="V14" s="3">
        <v>-0.41856461224127356</v>
      </c>
      <c r="W14" s="3">
        <v>-1.8493712131785234</v>
      </c>
      <c r="X14" s="3">
        <v>-0.6564547859338673</v>
      </c>
      <c r="Y14" s="3">
        <v>-2.1907230186167599</v>
      </c>
      <c r="AA14" s="25">
        <v>8</v>
      </c>
      <c r="AB14" s="3">
        <v>-3.4573636949062347E-2</v>
      </c>
      <c r="AC14" s="3">
        <v>5.5742949247360229E-2</v>
      </c>
      <c r="AD14" s="3">
        <v>0.19001241028308868</v>
      </c>
      <c r="AE14" s="3">
        <v>-4.2724300175905228E-2</v>
      </c>
      <c r="AF14" s="3">
        <v>8.6376026272773743E-2</v>
      </c>
      <c r="AG14" s="3">
        <v>-0.11373520642518997</v>
      </c>
      <c r="AH14" s="3">
        <v>-0.22921852767467499</v>
      </c>
      <c r="AI14" s="3">
        <v>0.1068747490644455</v>
      </c>
      <c r="AJ14" s="3">
        <v>-0.32964974641799927</v>
      </c>
      <c r="AK14" s="3">
        <v>0.29970043897628784</v>
      </c>
      <c r="AL14" s="3">
        <v>-0.1472327709197998</v>
      </c>
      <c r="AM14" s="3">
        <v>-5.7651400566101074E-2</v>
      </c>
      <c r="AN14" s="3">
        <v>9.8114281892776489E-2</v>
      </c>
      <c r="AO14" s="3">
        <v>-5.1224157214164734E-2</v>
      </c>
      <c r="AP14" s="3">
        <v>0.22508685290813446</v>
      </c>
      <c r="AQ14" s="3">
        <v>8.3271652460098267E-2</v>
      </c>
      <c r="AR14" s="3">
        <v>-4.5187089592218399E-2</v>
      </c>
      <c r="AU14" s="25">
        <v>8</v>
      </c>
      <c r="AV14" s="3">
        <v>0.9231296181678772</v>
      </c>
      <c r="AW14" s="3">
        <v>-8.1554204225540161E-2</v>
      </c>
      <c r="AY14" s="25">
        <v>8</v>
      </c>
      <c r="AZ14" s="3">
        <v>0.14990632236003876</v>
      </c>
      <c r="BA14" s="3">
        <v>-8.8947609066963196E-2</v>
      </c>
      <c r="BB14" s="3">
        <v>-0.17137151956558228</v>
      </c>
      <c r="BC14" s="3">
        <v>8.1032082438468933E-2</v>
      </c>
      <c r="BD14" s="3">
        <v>7.2432450950145721E-2</v>
      </c>
      <c r="BE14" s="3">
        <v>3.9322353899478912E-2</v>
      </c>
      <c r="BF14" s="3">
        <v>-0.11080478876829147</v>
      </c>
      <c r="BG14" s="3">
        <v>0.338767409324646</v>
      </c>
      <c r="BH14" s="3">
        <v>-0.16810421645641327</v>
      </c>
      <c r="BI14" s="3">
        <v>-0.18256017565727234</v>
      </c>
      <c r="BJ14" s="3">
        <v>-4.9653753638267517E-2</v>
      </c>
      <c r="BK14" s="3">
        <v>-0.49377292394638062</v>
      </c>
      <c r="BL14" s="3">
        <v>0.32854989171028137</v>
      </c>
      <c r="BM14" s="3">
        <v>0.17525580525398254</v>
      </c>
      <c r="BN14" s="3">
        <v>2.9714643023908138E-3</v>
      </c>
      <c r="BO14" s="3">
        <v>0.12169249355792999</v>
      </c>
      <c r="BP14" s="3">
        <v>-0.26207488775253296</v>
      </c>
      <c r="BR14" s="25">
        <v>8</v>
      </c>
      <c r="BS14" s="3">
        <v>-3.3670898526906967E-2</v>
      </c>
      <c r="BT14" s="3">
        <v>-0.28212782740592957</v>
      </c>
      <c r="BU14" s="3">
        <v>-0.14714959263801575</v>
      </c>
      <c r="BV14" s="3">
        <v>4.0023591369390488E-2</v>
      </c>
      <c r="BW14" s="3">
        <v>4.1905466467142105E-2</v>
      </c>
      <c r="BX14" s="3">
        <v>-0.21933835744857788</v>
      </c>
      <c r="BY14" s="3">
        <v>-0.20731061697006226</v>
      </c>
      <c r="BZ14" s="3">
        <v>0.1325811892747879</v>
      </c>
      <c r="CA14" s="3">
        <v>-0.22136804461479187</v>
      </c>
      <c r="CB14" s="3">
        <v>-7.4450001120567322E-2</v>
      </c>
      <c r="CC14" s="3">
        <v>-0.30631345510482788</v>
      </c>
      <c r="CD14" s="3">
        <v>0.13838125765323639</v>
      </c>
      <c r="CE14" s="3">
        <v>-2.7527056634426117E-2</v>
      </c>
      <c r="CF14" s="3">
        <v>-0.35379210114479065</v>
      </c>
      <c r="CG14" s="3">
        <v>-5.6122869253158569E-2</v>
      </c>
      <c r="CH14" s="3">
        <v>-0.15973435342311859</v>
      </c>
      <c r="CI14" s="3">
        <v>-0.15385517477989197</v>
      </c>
      <c r="CJ14" s="3">
        <v>-0.1834930032491684</v>
      </c>
      <c r="CK14" s="3">
        <v>4.3658480048179626E-2</v>
      </c>
      <c r="CL14" s="3">
        <v>3.3857103437185287E-2</v>
      </c>
      <c r="CM14" s="3">
        <v>-6.787727028131485E-2</v>
      </c>
      <c r="CN14" s="3">
        <v>0.2303992360830307</v>
      </c>
      <c r="CO14" s="3">
        <v>-0.18073730170726776</v>
      </c>
      <c r="CP14" s="3">
        <v>-7.6036274433135986E-2</v>
      </c>
      <c r="CQ14" s="3">
        <v>-0.1883605569601059</v>
      </c>
      <c r="CR14" s="3">
        <v>-8.8329903781414032E-2</v>
      </c>
      <c r="CS14" s="3">
        <v>-8.663872629404068E-2</v>
      </c>
      <c r="CT14" s="3">
        <v>-0.12632991373538971</v>
      </c>
      <c r="CU14" s="3">
        <v>5.3359277546405792E-2</v>
      </c>
      <c r="CV14" s="3">
        <v>5.6657619774341583E-2</v>
      </c>
      <c r="CW14" s="3">
        <v>3.644673153758049E-2</v>
      </c>
      <c r="CX14" s="3">
        <v>-0.12329410761594772</v>
      </c>
      <c r="CY14" s="3">
        <v>3.4565672278404236E-2</v>
      </c>
      <c r="CZ14" s="3">
        <v>-0.11212041229009628</v>
      </c>
      <c r="DA14" s="3">
        <v>1.2371146585792303E-3</v>
      </c>
      <c r="DB14" s="3">
        <v>9.4734154641628265E-2</v>
      </c>
      <c r="DC14" s="3">
        <v>0.14181558787822723</v>
      </c>
      <c r="DD14" s="3">
        <v>-0.27613559365272522</v>
      </c>
      <c r="DE14" s="3">
        <v>-0.15017075836658478</v>
      </c>
      <c r="DF14" s="3">
        <v>0.12800581753253937</v>
      </c>
      <c r="DG14" s="3">
        <v>-3.757680207490921E-2</v>
      </c>
      <c r="DH14" s="3">
        <v>0.31226572394371033</v>
      </c>
      <c r="DI14" s="3">
        <v>0.18934577703475952</v>
      </c>
      <c r="DJ14" s="3">
        <v>-0.26189208030700684</v>
      </c>
      <c r="DK14" s="3">
        <v>-1.3854583725333214E-2</v>
      </c>
      <c r="DL14" s="3">
        <v>0.1564897894859314</v>
      </c>
      <c r="DM14" s="3">
        <v>-5.0365086644887924E-2</v>
      </c>
      <c r="DN14" s="3">
        <v>0.26786598563194275</v>
      </c>
      <c r="DO14" s="3">
        <v>-0.44111314415931702</v>
      </c>
      <c r="DP14" s="3">
        <v>3.4622356295585632E-2</v>
      </c>
      <c r="DQ14" s="3">
        <v>8.972679078578949E-2</v>
      </c>
      <c r="DR14" s="3">
        <v>0.1099044606089592</v>
      </c>
      <c r="DS14" s="3">
        <v>0.23485547304153442</v>
      </c>
      <c r="DT14" s="3">
        <v>-0.28679466247558594</v>
      </c>
      <c r="DU14" s="3">
        <v>-3.4399714320898056E-2</v>
      </c>
      <c r="DV14" s="3">
        <v>-4.8350606113672256E-2</v>
      </c>
      <c r="DW14" s="3">
        <v>-9.9983289837837219E-2</v>
      </c>
      <c r="DX14" s="3">
        <v>7.772238552570343E-2</v>
      </c>
      <c r="DY14" s="3">
        <v>0.26451057195663452</v>
      </c>
      <c r="DZ14" s="3">
        <v>-4.3891263194382191E-3</v>
      </c>
      <c r="EA14" s="3">
        <v>-0.38389438390731812</v>
      </c>
      <c r="EB14" s="3">
        <v>0.15404576063156128</v>
      </c>
      <c r="EC14" s="3">
        <v>-0.18521419167518616</v>
      </c>
      <c r="ED14" s="3">
        <v>-0.14053016901016235</v>
      </c>
      <c r="EE14" s="3">
        <v>7.102280855178833E-2</v>
      </c>
    </row>
    <row r="15" spans="1:135">
      <c r="A15" s="25">
        <v>9</v>
      </c>
      <c r="B15" s="3">
        <v>-7.2064749896526337E-2</v>
      </c>
      <c r="C15" s="3">
        <v>-0.25994259119033813</v>
      </c>
      <c r="D15" s="3">
        <v>-7.1005865931510925E-2</v>
      </c>
      <c r="E15" s="3">
        <v>4.0290102362632751E-2</v>
      </c>
      <c r="F15" s="3">
        <v>-7.0310033857822418E-2</v>
      </c>
      <c r="G15" s="3">
        <v>-0.19696164131164551</v>
      </c>
      <c r="H15" s="3">
        <v>-0.24509000778198242</v>
      </c>
      <c r="I15" s="3">
        <v>-0.25341644883155823</v>
      </c>
      <c r="J15" s="3">
        <v>1.0125498287379742E-2</v>
      </c>
      <c r="K15" s="3">
        <v>0.20363894104957581</v>
      </c>
      <c r="L15" s="3">
        <v>-6.903240829706192E-2</v>
      </c>
      <c r="M15" s="3">
        <v>-0.13361109793186188</v>
      </c>
      <c r="N15" s="3">
        <v>-0.10439693927764893</v>
      </c>
      <c r="O15" s="3">
        <v>-0.21530833840370178</v>
      </c>
      <c r="P15" s="3">
        <v>0.19882836937904358</v>
      </c>
      <c r="Q15" s="3">
        <v>-6.621222198009491E-2</v>
      </c>
      <c r="R15" s="3">
        <v>-0.13897755742073059</v>
      </c>
      <c r="S15" s="3"/>
      <c r="T15" s="3"/>
      <c r="U15" s="1">
        <v>9</v>
      </c>
      <c r="V15" s="3">
        <v>0.99692098266395202</v>
      </c>
      <c r="W15" s="3">
        <v>0.10941235258768053</v>
      </c>
      <c r="X15" s="3">
        <v>-0.33043770544964857</v>
      </c>
      <c r="Y15" s="3">
        <v>-0.11772110488113144</v>
      </c>
      <c r="AA15" s="25">
        <v>9</v>
      </c>
      <c r="AB15" s="3">
        <v>-3.9960611611604691E-2</v>
      </c>
      <c r="AC15" s="3">
        <v>-0.11157849431037903</v>
      </c>
      <c r="AD15" s="3">
        <v>8.0567747354507446E-3</v>
      </c>
      <c r="AE15" s="3">
        <v>9.9549412727355957E-2</v>
      </c>
      <c r="AF15" s="3">
        <v>-0.13520558178424835</v>
      </c>
      <c r="AG15" s="3">
        <v>-7.8628890216350555E-2</v>
      </c>
      <c r="AH15" s="3">
        <v>0.10905501991510391</v>
      </c>
      <c r="AI15" s="3">
        <v>-0.19322448968887329</v>
      </c>
      <c r="AJ15" s="3">
        <v>-0.21840280294418335</v>
      </c>
      <c r="AK15" s="3">
        <v>6.3056297600269318E-2</v>
      </c>
      <c r="AL15" s="3">
        <v>-4.9483936280012131E-2</v>
      </c>
      <c r="AM15" s="3">
        <v>-8.5996411740779877E-2</v>
      </c>
      <c r="AN15" s="3">
        <v>6.6927284002304077E-2</v>
      </c>
      <c r="AO15" s="3">
        <v>-3.6838050931692123E-2</v>
      </c>
      <c r="AP15" s="3">
        <v>-0.25254511833190918</v>
      </c>
      <c r="AQ15" s="3">
        <v>-8.6713014170527458E-3</v>
      </c>
      <c r="AR15" s="3">
        <v>2.2021135315299031E-2</v>
      </c>
      <c r="AU15" s="25">
        <v>9</v>
      </c>
      <c r="AV15" s="3">
        <v>1.0466729402542114</v>
      </c>
      <c r="AW15" s="3">
        <v>-1.345240231603384E-2</v>
      </c>
      <c r="AY15" s="25">
        <v>9</v>
      </c>
      <c r="AZ15" s="3">
        <v>-4.4391300529241562E-2</v>
      </c>
      <c r="BA15" s="3">
        <v>0.62411868572235107</v>
      </c>
      <c r="BB15" s="3">
        <v>-0.10782324522733688</v>
      </c>
      <c r="BC15" s="3">
        <v>-0.20268596708774567</v>
      </c>
      <c r="BD15" s="3">
        <v>0.14000263810157776</v>
      </c>
      <c r="BE15" s="3">
        <v>9.053117036819458E-2</v>
      </c>
      <c r="BF15" s="3">
        <v>0.26284155249595642</v>
      </c>
      <c r="BG15" s="3">
        <v>-8.2474008202552795E-2</v>
      </c>
      <c r="BH15" s="3">
        <v>4.277154803276062E-2</v>
      </c>
      <c r="BI15" s="3">
        <v>0.2375611811876297</v>
      </c>
      <c r="BJ15" s="3">
        <v>0.18552009761333466</v>
      </c>
      <c r="BK15" s="3">
        <v>0.12585842609405518</v>
      </c>
      <c r="BL15" s="3">
        <v>0.24572157859802246</v>
      </c>
      <c r="BM15" s="3">
        <v>4.0273465216159821E-2</v>
      </c>
      <c r="BN15" s="3">
        <v>-0.28571039438247681</v>
      </c>
      <c r="BO15" s="3">
        <v>-0.172840416431427</v>
      </c>
      <c r="BP15" s="3">
        <v>-0.2557317316532135</v>
      </c>
      <c r="BR15" s="25">
        <v>9</v>
      </c>
      <c r="BS15" s="3">
        <v>-8.9894607663154602E-2</v>
      </c>
      <c r="BT15" s="3">
        <v>8.9696899056434631E-2</v>
      </c>
      <c r="BU15" s="3">
        <v>-4.6396669000387192E-2</v>
      </c>
      <c r="BV15" s="3">
        <v>-4.2220853269100189E-2</v>
      </c>
      <c r="BW15" s="3">
        <v>0.13839195668697357</v>
      </c>
      <c r="BX15" s="3">
        <v>-2.7195006608963013E-2</v>
      </c>
      <c r="BY15" s="3">
        <v>-0.15134398639202118</v>
      </c>
      <c r="BZ15" s="3">
        <v>0.154234379529953</v>
      </c>
      <c r="CA15" s="3">
        <v>2.8935045003890991E-2</v>
      </c>
      <c r="CB15" s="3">
        <v>9.8199658095836639E-3</v>
      </c>
      <c r="CC15" s="3">
        <v>0.24002823233604431</v>
      </c>
      <c r="CD15" s="3">
        <v>-7.2566255927085876E-2</v>
      </c>
      <c r="CE15" s="3">
        <v>0.20281195640563965</v>
      </c>
      <c r="CF15" s="3">
        <v>-1.0595542844384909E-3</v>
      </c>
      <c r="CG15" s="3">
        <v>-0.15735805034637451</v>
      </c>
      <c r="CH15" s="3">
        <v>-0.11576179414987564</v>
      </c>
      <c r="CI15" s="3">
        <v>-0.10722005367279053</v>
      </c>
      <c r="CJ15" s="3">
        <v>-7.3109433054924011E-2</v>
      </c>
      <c r="CK15" s="3">
        <v>0.18466615676879883</v>
      </c>
      <c r="CL15" s="3">
        <v>0.16352006793022156</v>
      </c>
      <c r="CM15" s="3">
        <v>0.23214730620384216</v>
      </c>
      <c r="CN15" s="3">
        <v>8.0842815339565277E-2</v>
      </c>
      <c r="CO15" s="3">
        <v>-0.1353413462638855</v>
      </c>
      <c r="CP15" s="3">
        <v>0.12693224847316742</v>
      </c>
      <c r="CQ15" s="3">
        <v>7.0163115859031677E-2</v>
      </c>
      <c r="CR15" s="3">
        <v>0.16751331090927124</v>
      </c>
      <c r="CS15" s="3">
        <v>-0.26434063911437988</v>
      </c>
      <c r="CT15" s="3">
        <v>-8.4137313067913055E-2</v>
      </c>
      <c r="CU15" s="3">
        <v>0.34552371501922607</v>
      </c>
      <c r="CV15" s="3">
        <v>-0.3064897358417511</v>
      </c>
      <c r="CW15" s="3">
        <v>6.0635846108198166E-2</v>
      </c>
      <c r="CX15" s="3">
        <v>8.0912653356790543E-3</v>
      </c>
      <c r="CY15" s="3">
        <v>0.24519628286361694</v>
      </c>
      <c r="CZ15" s="3">
        <v>-0.32430413365364075</v>
      </c>
      <c r="DA15" s="3">
        <v>-0.17499589920043945</v>
      </c>
      <c r="DB15" s="3">
        <v>0.38280022144317627</v>
      </c>
      <c r="DC15" s="3">
        <v>-0.15878728032112122</v>
      </c>
      <c r="DD15" s="3">
        <v>-1.2704914435744286E-2</v>
      </c>
      <c r="DE15" s="3">
        <v>-5.2861560136079788E-2</v>
      </c>
      <c r="DF15" s="3">
        <v>0.18427538871765137</v>
      </c>
      <c r="DG15" s="3">
        <v>0.14652521908283234</v>
      </c>
      <c r="DH15" s="3">
        <v>-0.10179168730974197</v>
      </c>
      <c r="DI15" s="3">
        <v>-4.973328486084938E-2</v>
      </c>
      <c r="DJ15" s="3">
        <v>3.5958558320999146E-2</v>
      </c>
      <c r="DK15" s="3">
        <v>0.15315192937850952</v>
      </c>
      <c r="DL15" s="3">
        <v>-5.8795187622308731E-2</v>
      </c>
      <c r="DM15" s="3">
        <v>-5.5801011621952057E-2</v>
      </c>
      <c r="DN15" s="3">
        <v>0.24378366768360138</v>
      </c>
      <c r="DO15" s="3">
        <v>-0.25331208109855652</v>
      </c>
      <c r="DP15" s="3">
        <v>-7.6826833188533783E-2</v>
      </c>
      <c r="DQ15" s="3">
        <v>4.8382427543401718E-2</v>
      </c>
      <c r="DR15" s="3">
        <v>0.31412413716316223</v>
      </c>
      <c r="DS15" s="3">
        <v>-9.83319953083992E-2</v>
      </c>
      <c r="DT15" s="3">
        <v>0.10667726397514343</v>
      </c>
      <c r="DU15" s="3">
        <v>-0.16036622226238251</v>
      </c>
      <c r="DV15" s="3">
        <v>-4.4826939702033997E-2</v>
      </c>
      <c r="DW15" s="3">
        <v>-3.6099838325753808E-4</v>
      </c>
      <c r="DX15" s="3">
        <v>-2.6498246937990189E-2</v>
      </c>
      <c r="DY15" s="3">
        <v>6.1974998563528061E-2</v>
      </c>
      <c r="DZ15" s="3">
        <v>3.7309981882572174E-2</v>
      </c>
      <c r="EA15" s="3">
        <v>-5.8227740228176117E-2</v>
      </c>
      <c r="EB15" s="3">
        <v>4.5248005539178848E-2</v>
      </c>
      <c r="EC15" s="3">
        <v>0.13988779485225677</v>
      </c>
      <c r="ED15" s="3">
        <v>0.21400617063045502</v>
      </c>
      <c r="EE15" s="3">
        <v>1.9587842747569084E-2</v>
      </c>
    </row>
    <row r="16" spans="1:135">
      <c r="A16" s="25">
        <v>10</v>
      </c>
      <c r="B16" s="3">
        <v>-0.25790873169898987</v>
      </c>
      <c r="C16" s="3">
        <v>0.19122281670570374</v>
      </c>
      <c r="D16" s="3">
        <v>1.8126798793673515E-2</v>
      </c>
      <c r="E16" s="3">
        <v>0.34931290149688721</v>
      </c>
      <c r="F16" s="3">
        <v>-0.21409247815608978</v>
      </c>
      <c r="G16" s="3">
        <v>-0.22730281949043274</v>
      </c>
      <c r="H16" s="3">
        <v>-0.10999584197998047</v>
      </c>
      <c r="I16" s="3">
        <v>0.45813822746276855</v>
      </c>
      <c r="J16" s="3">
        <v>2.9442349448800087E-2</v>
      </c>
      <c r="K16" s="3">
        <v>0.20512296259403229</v>
      </c>
      <c r="L16" s="3">
        <v>1.8154272809624672E-2</v>
      </c>
      <c r="M16" s="3">
        <v>-0.12867322564125061</v>
      </c>
      <c r="N16" s="3">
        <v>-0.22187474370002747</v>
      </c>
      <c r="O16" s="3">
        <v>0.39761006832122803</v>
      </c>
      <c r="P16" s="3">
        <v>5.8804389089345932E-2</v>
      </c>
      <c r="Q16" s="3">
        <v>-9.2644423246383667E-2</v>
      </c>
      <c r="R16" s="3">
        <v>-0.21939976513385773</v>
      </c>
      <c r="S16" s="3"/>
      <c r="T16" s="3"/>
      <c r="U16" s="1">
        <v>10</v>
      </c>
      <c r="V16" s="3">
        <v>-9.4571912030380775E-2</v>
      </c>
      <c r="W16" s="3">
        <v>1.5770421592722572E-2</v>
      </c>
      <c r="X16" s="3">
        <v>-1.2693627928547238</v>
      </c>
      <c r="Y16" s="3">
        <v>-0.92718851756349907</v>
      </c>
      <c r="AA16" s="25">
        <v>10</v>
      </c>
      <c r="AB16" s="3">
        <v>-0.14123044908046722</v>
      </c>
      <c r="AC16" s="3">
        <v>1.9772052764892578E-2</v>
      </c>
      <c r="AD16" s="3">
        <v>9.4079542905092239E-3</v>
      </c>
      <c r="AE16" s="3">
        <v>7.1655221283435822E-2</v>
      </c>
      <c r="AF16" s="3">
        <v>0.11929244548082352</v>
      </c>
      <c r="AG16" s="3">
        <v>-0.10587257146835327</v>
      </c>
      <c r="AH16" s="3">
        <v>7.7122673392295837E-2</v>
      </c>
      <c r="AI16" s="3">
        <v>-5.1621090620756149E-2</v>
      </c>
      <c r="AJ16" s="3">
        <v>-9.2571496963500977E-2</v>
      </c>
      <c r="AK16" s="3">
        <v>-0.16980062425136566</v>
      </c>
      <c r="AL16" s="3">
        <v>1.7978018149733543E-2</v>
      </c>
      <c r="AM16" s="3">
        <v>-9.4168238341808319E-2</v>
      </c>
      <c r="AN16" s="3">
        <v>-9.4660572707653046E-2</v>
      </c>
      <c r="AO16" s="3">
        <v>0.18242891132831573</v>
      </c>
      <c r="AP16" s="3">
        <v>4.7844391316175461E-2</v>
      </c>
      <c r="AQ16" s="3">
        <v>7.2911426424980164E-2</v>
      </c>
      <c r="AR16" s="3">
        <v>-2.6547465473413467E-2</v>
      </c>
      <c r="AU16" s="25">
        <v>10</v>
      </c>
      <c r="AV16" s="3">
        <v>1.1259753704071045</v>
      </c>
      <c r="AW16" s="3">
        <v>-4.1593864560127258E-2</v>
      </c>
      <c r="AY16" s="25">
        <v>10</v>
      </c>
      <c r="AZ16" s="3">
        <v>-0.14547209441661835</v>
      </c>
      <c r="BA16" s="3">
        <v>0.45730334520339966</v>
      </c>
      <c r="BB16" s="3">
        <v>7.4230246245861053E-2</v>
      </c>
      <c r="BC16" s="3">
        <v>5.4011404514312744E-2</v>
      </c>
      <c r="BD16" s="3">
        <v>-0.36928814649581909</v>
      </c>
      <c r="BE16" s="3">
        <v>-1.0593796148896217E-2</v>
      </c>
      <c r="BF16" s="3">
        <v>0.14384528994560242</v>
      </c>
      <c r="BG16" s="3">
        <v>5.6667253375053406E-2</v>
      </c>
      <c r="BH16" s="3">
        <v>2.9540171846747398E-2</v>
      </c>
      <c r="BI16" s="3">
        <v>7.0726528763771057E-2</v>
      </c>
      <c r="BJ16" s="3">
        <v>-0.14184372127056122</v>
      </c>
      <c r="BK16" s="3">
        <v>-6.4342938363552094E-2</v>
      </c>
      <c r="BL16" s="3">
        <v>-0.12023738026618958</v>
      </c>
      <c r="BM16" s="3">
        <v>0.39697602391242981</v>
      </c>
      <c r="BN16" s="3">
        <v>-5.900992825627327E-2</v>
      </c>
      <c r="BO16" s="3">
        <v>-0.311338871717453</v>
      </c>
      <c r="BP16" s="3">
        <v>-0.21488299965858459</v>
      </c>
      <c r="BR16" s="25">
        <v>10</v>
      </c>
      <c r="BS16" s="3">
        <v>7.7564813196659088E-2</v>
      </c>
      <c r="BT16" s="3">
        <v>-0.16850897669792175</v>
      </c>
      <c r="BU16" s="3">
        <v>-5.2668742835521698E-2</v>
      </c>
      <c r="BV16" s="3">
        <v>5.3647585213184357E-2</v>
      </c>
      <c r="BW16" s="3">
        <v>-0.22674798965454102</v>
      </c>
      <c r="BX16" s="3">
        <v>-1.6994945704936981E-2</v>
      </c>
      <c r="BY16" s="3">
        <v>0.15374897420406342</v>
      </c>
      <c r="BZ16" s="3">
        <v>-0.13096605241298676</v>
      </c>
      <c r="CA16" s="3">
        <v>-4.8576798290014267E-2</v>
      </c>
      <c r="CB16" s="3">
        <v>0.30516955256462097</v>
      </c>
      <c r="CC16" s="3">
        <v>-5.9669002890586853E-2</v>
      </c>
      <c r="CD16" s="3">
        <v>9.1504558920860291E-2</v>
      </c>
      <c r="CE16" s="3">
        <v>1.729104295372963E-2</v>
      </c>
      <c r="CF16" s="3">
        <v>-0.22467924654483795</v>
      </c>
      <c r="CG16" s="3">
        <v>0.20517012476921082</v>
      </c>
      <c r="CH16" s="3">
        <v>3.1503912061452866E-2</v>
      </c>
      <c r="CI16" s="3">
        <v>0.17367549240589142</v>
      </c>
      <c r="CJ16" s="3">
        <v>9.1934092342853546E-2</v>
      </c>
      <c r="CK16" s="3">
        <v>1.1511756107211113E-2</v>
      </c>
      <c r="CL16" s="3">
        <v>8.9445784687995911E-2</v>
      </c>
      <c r="CM16" s="3">
        <v>-0.15961144864559174</v>
      </c>
      <c r="CN16" s="3">
        <v>7.5928211212158203E-2</v>
      </c>
      <c r="CO16" s="3">
        <v>9.4384171068668365E-2</v>
      </c>
      <c r="CP16" s="3">
        <v>0.12465179711580276</v>
      </c>
      <c r="CQ16" s="3">
        <v>8.0022260546684265E-2</v>
      </c>
      <c r="CR16" s="3">
        <v>6.0984887182712555E-2</v>
      </c>
      <c r="CS16" s="3">
        <v>-1.1518235318362713E-2</v>
      </c>
      <c r="CT16" s="3">
        <v>0.12239100784063339</v>
      </c>
      <c r="CU16" s="3">
        <v>-2.9171936213970184E-2</v>
      </c>
      <c r="CV16" s="3">
        <v>-1.0963632725179195E-2</v>
      </c>
      <c r="CW16" s="3">
        <v>2.5610137730836868E-2</v>
      </c>
      <c r="CX16" s="3">
        <v>0.25118297338485718</v>
      </c>
      <c r="CY16" s="3">
        <v>0.1118558943271637</v>
      </c>
      <c r="CZ16" s="3">
        <v>3.5812007263302803E-3</v>
      </c>
      <c r="DA16" s="3">
        <v>0.19044184684753418</v>
      </c>
      <c r="DB16" s="3">
        <v>6.4688250422477722E-2</v>
      </c>
      <c r="DC16" s="3">
        <v>-6.961667537689209E-2</v>
      </c>
      <c r="DD16" s="3">
        <v>-0.22934824228286743</v>
      </c>
      <c r="DE16" s="3">
        <v>-7.2487384080886841E-2</v>
      </c>
      <c r="DF16" s="3">
        <v>-0.10993415862321854</v>
      </c>
      <c r="DG16" s="3">
        <v>-7.9635120928287506E-3</v>
      </c>
      <c r="DH16" s="3">
        <v>-0.15100568532943726</v>
      </c>
      <c r="DI16" s="3">
        <v>-7.3366113007068634E-2</v>
      </c>
      <c r="DJ16" s="3">
        <v>-0.191571906208992</v>
      </c>
      <c r="DK16" s="3">
        <v>6.9592878222465515E-2</v>
      </c>
      <c r="DL16" s="3">
        <v>-0.16911207139492035</v>
      </c>
      <c r="DM16" s="3">
        <v>3.6619126796722412E-2</v>
      </c>
      <c r="DN16" s="3">
        <v>0.14335520565509796</v>
      </c>
      <c r="DO16" s="3">
        <v>0.21318642795085907</v>
      </c>
      <c r="DP16" s="3">
        <v>3.8395285606384277E-2</v>
      </c>
      <c r="DQ16" s="3">
        <v>2.3642521351575851E-2</v>
      </c>
      <c r="DR16" s="3">
        <v>0.15052191913127899</v>
      </c>
      <c r="DS16" s="3">
        <v>6.2610507011413574E-2</v>
      </c>
      <c r="DT16" s="3">
        <v>-3.0843229964375496E-2</v>
      </c>
      <c r="DU16" s="3">
        <v>0.13654051721096039</v>
      </c>
      <c r="DV16" s="3">
        <v>-2.0816477481275797E-3</v>
      </c>
      <c r="DW16" s="3">
        <v>-6.7381672561168671E-2</v>
      </c>
      <c r="DX16" s="3">
        <v>-0.10187672823667526</v>
      </c>
      <c r="DY16" s="3">
        <v>-3.9152368903160095E-2</v>
      </c>
      <c r="DZ16" s="3">
        <v>-1.2510749511420727E-2</v>
      </c>
      <c r="EA16" s="3">
        <v>0.11779264360666275</v>
      </c>
      <c r="EB16" s="3">
        <v>-2.074432373046875E-2</v>
      </c>
      <c r="EC16" s="3">
        <v>0.12302576005458832</v>
      </c>
      <c r="ED16" s="3">
        <v>-6.8863392807543278E-3</v>
      </c>
      <c r="EE16" s="3">
        <v>3.5987023264169693E-2</v>
      </c>
    </row>
    <row r="17" spans="1:139">
      <c r="A17" s="25">
        <v>11</v>
      </c>
      <c r="B17" s="3">
        <v>-9.9579483270645142E-2</v>
      </c>
      <c r="C17" s="3">
        <v>-0.15902283787727356</v>
      </c>
      <c r="D17" s="3">
        <v>0.12604577839374542</v>
      </c>
      <c r="E17" s="3">
        <v>0.27272975444793701</v>
      </c>
      <c r="F17" s="3">
        <v>-4.8959266394376755E-2</v>
      </c>
      <c r="G17" s="3">
        <v>0.43359503149986267</v>
      </c>
      <c r="H17" s="3">
        <v>-0.37194785475730896</v>
      </c>
      <c r="I17" s="3">
        <v>6.5002180635929108E-3</v>
      </c>
      <c r="J17" s="3">
        <v>0.14992982149124146</v>
      </c>
      <c r="K17" s="3">
        <v>0.24982115626335144</v>
      </c>
      <c r="L17" s="3">
        <v>0.20273672044277191</v>
      </c>
      <c r="M17" s="3">
        <v>1.4857438392937183E-2</v>
      </c>
      <c r="N17" s="3">
        <v>-6.1677921563386917E-2</v>
      </c>
      <c r="O17" s="3">
        <v>0.26319205760955811</v>
      </c>
      <c r="P17" s="3">
        <v>0.29639929533004761</v>
      </c>
      <c r="Q17" s="3">
        <v>0.32152473926544189</v>
      </c>
      <c r="R17" s="3">
        <v>-0.13356202840805054</v>
      </c>
      <c r="S17" s="3"/>
      <c r="T17" s="3"/>
      <c r="U17" s="1">
        <v>11</v>
      </c>
      <c r="V17" s="3">
        <v>1.1717988430246085</v>
      </c>
      <c r="W17" s="3">
        <v>0.79145024222755378</v>
      </c>
      <c r="X17" s="3">
        <v>0.1598991638956897</v>
      </c>
      <c r="Y17" s="3">
        <v>0.21729921341193387</v>
      </c>
      <c r="AA17" s="25">
        <v>11</v>
      </c>
      <c r="AB17" s="3">
        <v>-7.8174076974391937E-2</v>
      </c>
      <c r="AC17" s="3">
        <v>-4.0865436196327209E-2</v>
      </c>
      <c r="AD17" s="3">
        <v>1.8753578886389732E-2</v>
      </c>
      <c r="AE17" s="3">
        <v>0.12969210743904114</v>
      </c>
      <c r="AF17" s="3">
        <v>3.680097684264183E-2</v>
      </c>
      <c r="AG17" s="3">
        <v>0.13194265961647034</v>
      </c>
      <c r="AH17" s="3">
        <v>-4.6497661620378494E-2</v>
      </c>
      <c r="AI17" s="3">
        <v>5.2589375525712967E-2</v>
      </c>
      <c r="AJ17" s="3">
        <v>3.4134142100811005E-2</v>
      </c>
      <c r="AK17" s="3">
        <v>-3.5448625683784485E-2</v>
      </c>
      <c r="AL17" s="3">
        <v>-0.1273237019777298</v>
      </c>
      <c r="AM17" s="3">
        <v>-2.1532377228140831E-2</v>
      </c>
      <c r="AN17" s="3">
        <v>1.959339901804924E-2</v>
      </c>
      <c r="AO17" s="3">
        <v>-2.6594353839755058E-3</v>
      </c>
      <c r="AP17" s="3">
        <v>-4.478771984577179E-2</v>
      </c>
      <c r="AQ17" s="3">
        <v>3.425225242972374E-2</v>
      </c>
      <c r="AR17" s="3">
        <v>5.7922668755054474E-2</v>
      </c>
      <c r="AU17" s="25">
        <v>11</v>
      </c>
      <c r="AV17" s="3">
        <v>1.0046242475509644</v>
      </c>
      <c r="AW17" s="3">
        <v>-1.4112331904470921E-2</v>
      </c>
      <c r="AY17" s="25">
        <v>11</v>
      </c>
      <c r="AZ17" s="3">
        <v>-0.34952515363693237</v>
      </c>
      <c r="BA17" s="3">
        <v>0.21469779312610626</v>
      </c>
      <c r="BB17" s="3">
        <v>-0.10550978034734726</v>
      </c>
      <c r="BC17" s="3">
        <v>0.39077329635620117</v>
      </c>
      <c r="BD17" s="3">
        <v>-5.6192226707935333E-2</v>
      </c>
      <c r="BE17" s="3">
        <v>-2.1784465759992599E-2</v>
      </c>
      <c r="BF17" s="3">
        <v>-0.1128944456577301</v>
      </c>
      <c r="BG17" s="3">
        <v>0.27276962995529175</v>
      </c>
      <c r="BH17" s="3">
        <v>0.10708538442850113</v>
      </c>
      <c r="BI17" s="3">
        <v>-0.11498989909887314</v>
      </c>
      <c r="BJ17" s="3">
        <v>0.19538299739360809</v>
      </c>
      <c r="BK17" s="3">
        <v>0.11305656284093857</v>
      </c>
      <c r="BL17" s="3">
        <v>4.3120682239532471E-2</v>
      </c>
      <c r="BM17" s="3">
        <v>1.8875308334827423E-2</v>
      </c>
      <c r="BN17" s="3">
        <v>2.7323359623551369E-2</v>
      </c>
      <c r="BO17" s="3">
        <v>5.9112273156642914E-2</v>
      </c>
      <c r="BP17" s="3">
        <v>-0.25180584192276001</v>
      </c>
      <c r="BR17" s="25">
        <v>11</v>
      </c>
      <c r="BS17" s="3">
        <v>-6.592155434191227E-3</v>
      </c>
      <c r="BT17" s="3">
        <v>-0.10572659969329834</v>
      </c>
      <c r="BU17" s="3">
        <v>-2.2705439478158951E-2</v>
      </c>
      <c r="BV17" s="3">
        <v>-0.28436341881752014</v>
      </c>
      <c r="BW17" s="3">
        <v>-0.34656226634979248</v>
      </c>
      <c r="BX17" s="3">
        <v>-0.10895800590515137</v>
      </c>
      <c r="BY17" s="3">
        <v>-0.12722495198249817</v>
      </c>
      <c r="BZ17" s="3">
        <v>-7.5897723436355591E-2</v>
      </c>
      <c r="CA17" s="3">
        <v>3.8064304739236832E-2</v>
      </c>
      <c r="CB17" s="3">
        <v>-0.16647779941558838</v>
      </c>
      <c r="CC17" s="3">
        <v>-2.2205887362360954E-2</v>
      </c>
      <c r="CD17" s="3">
        <v>8.8987439870834351E-2</v>
      </c>
      <c r="CE17" s="3">
        <v>5.3680252283811569E-2</v>
      </c>
      <c r="CF17" s="3">
        <v>0.26823380589485168</v>
      </c>
      <c r="CG17" s="3">
        <v>-0.1326763927936554</v>
      </c>
      <c r="CH17" s="3">
        <v>-0.11777903139591217</v>
      </c>
      <c r="CI17" s="3">
        <v>4.5607179403305054E-2</v>
      </c>
      <c r="CJ17" s="3">
        <v>-2.5196311995387077E-2</v>
      </c>
      <c r="CK17" s="3">
        <v>-0.10508427023887634</v>
      </c>
      <c r="CL17" s="3">
        <v>3.0990589410066605E-2</v>
      </c>
      <c r="CM17" s="3">
        <v>2.2515742108225822E-2</v>
      </c>
      <c r="CN17" s="3">
        <v>7.2911709547042847E-2</v>
      </c>
      <c r="CO17" s="3">
        <v>-3.3686498645693064E-3</v>
      </c>
      <c r="CP17" s="3">
        <v>-7.2042301297187805E-2</v>
      </c>
      <c r="CQ17" s="3">
        <v>8.5771374404430389E-2</v>
      </c>
      <c r="CR17" s="3">
        <v>1.4244213700294495E-2</v>
      </c>
      <c r="CS17" s="3">
        <v>0.17104527354240417</v>
      </c>
      <c r="CT17" s="3">
        <v>-1.2472642585635185E-2</v>
      </c>
      <c r="CU17" s="3">
        <v>-0.11395256966352463</v>
      </c>
      <c r="CV17" s="3">
        <v>0.32841154932975769</v>
      </c>
      <c r="CW17" s="3">
        <v>9.0018443763256073E-2</v>
      </c>
      <c r="CX17" s="3">
        <v>0.40060728788375854</v>
      </c>
      <c r="CY17" s="3">
        <v>0.26539865136146545</v>
      </c>
      <c r="CZ17" s="3">
        <v>0.1051054522395134</v>
      </c>
      <c r="DA17" s="3">
        <v>0.33894482254981995</v>
      </c>
      <c r="DB17" s="3">
        <v>8.9418627321720123E-3</v>
      </c>
      <c r="DC17" s="3">
        <v>-0.1604001373052597</v>
      </c>
      <c r="DD17" s="3">
        <v>6.9130249321460724E-2</v>
      </c>
      <c r="DE17" s="3">
        <v>-2.3713808506727219E-2</v>
      </c>
      <c r="DF17" s="3">
        <v>0.1005927249789238</v>
      </c>
      <c r="DG17" s="3">
        <v>-4.5988229103386402E-3</v>
      </c>
      <c r="DH17" s="3">
        <v>2.3196106776595116E-2</v>
      </c>
      <c r="DI17" s="3">
        <v>0.13233746588230133</v>
      </c>
      <c r="DJ17" s="3">
        <v>7.386481761932373E-2</v>
      </c>
      <c r="DK17" s="3">
        <v>0.4064115583896637</v>
      </c>
      <c r="DL17" s="3">
        <v>-9.3554139137268066E-2</v>
      </c>
      <c r="DM17" s="3">
        <v>-2.5703966617584229E-2</v>
      </c>
      <c r="DN17" s="3">
        <v>0.11143070459365845</v>
      </c>
      <c r="DO17" s="3">
        <v>-9.2714071273803711E-2</v>
      </c>
      <c r="DP17" s="3">
        <v>3.1359676271677017E-2</v>
      </c>
      <c r="DQ17" s="3">
        <v>-1.2634512968361378E-2</v>
      </c>
      <c r="DR17" s="3">
        <v>0.15436483919620514</v>
      </c>
      <c r="DS17" s="3">
        <v>9.672575443983078E-2</v>
      </c>
      <c r="DT17" s="3">
        <v>-0.15105380117893219</v>
      </c>
      <c r="DU17" s="3">
        <v>-8.5741383954882622E-3</v>
      </c>
      <c r="DV17" s="3">
        <v>3.6344155669212341E-2</v>
      </c>
      <c r="DW17" s="3">
        <v>6.0729258693754673E-3</v>
      </c>
      <c r="DX17" s="3">
        <v>6.4237755723297596E-3</v>
      </c>
      <c r="DY17" s="3">
        <v>-0.1260974258184433</v>
      </c>
      <c r="DZ17" s="3">
        <v>-0.18886123597621918</v>
      </c>
      <c r="EA17" s="3">
        <v>-0.14482378959655762</v>
      </c>
      <c r="EB17" s="3">
        <v>0.12343378365039825</v>
      </c>
      <c r="EC17" s="3">
        <v>3.6142352968454361E-2</v>
      </c>
      <c r="ED17" s="3">
        <v>0.11457119137048721</v>
      </c>
      <c r="EE17" s="3">
        <v>-6.5524056553840637E-2</v>
      </c>
    </row>
    <row r="18" spans="1:139">
      <c r="A18" s="25">
        <v>12</v>
      </c>
      <c r="B18" s="3">
        <v>-2.3673553019762039E-2</v>
      </c>
      <c r="C18" s="3">
        <v>6.6347517073154449E-2</v>
      </c>
      <c r="D18" s="3">
        <v>-9.3707732856273651E-2</v>
      </c>
      <c r="E18" s="3">
        <v>-0.10081527382135391</v>
      </c>
      <c r="F18" s="3">
        <v>-0.34190908074378967</v>
      </c>
      <c r="G18" s="3">
        <v>-0.1058921217918396</v>
      </c>
      <c r="H18" s="3">
        <v>-0.24558593332767487</v>
      </c>
      <c r="I18" s="3">
        <v>0.17561444640159607</v>
      </c>
      <c r="J18" s="3">
        <v>-6.3714660704135895E-2</v>
      </c>
      <c r="K18" s="3">
        <v>0.24238646030426025</v>
      </c>
      <c r="L18" s="3">
        <v>-7.5363822281360626E-2</v>
      </c>
      <c r="M18" s="3">
        <v>-0.22897660732269287</v>
      </c>
      <c r="N18" s="3">
        <v>-1.6960201784968376E-2</v>
      </c>
      <c r="O18" s="3">
        <v>0.10014773905277252</v>
      </c>
      <c r="P18" s="3">
        <v>0.35298904776573181</v>
      </c>
      <c r="Q18" s="3">
        <v>3.9460819214582443E-2</v>
      </c>
      <c r="R18" s="3">
        <v>-0.10564475506544112</v>
      </c>
      <c r="S18" s="3"/>
      <c r="T18" s="3"/>
      <c r="U18" s="1">
        <v>12</v>
      </c>
      <c r="V18" s="3">
        <v>0.34343794084471096</v>
      </c>
      <c r="W18" s="3">
        <v>0.45494902616772892</v>
      </c>
      <c r="X18" s="3">
        <v>-0.26572080987559865</v>
      </c>
      <c r="Y18" s="3">
        <v>-0.13792278161818033</v>
      </c>
      <c r="AA18" s="25">
        <v>12</v>
      </c>
      <c r="AB18" s="3">
        <v>0.20262663066387177</v>
      </c>
      <c r="AC18" s="3">
        <v>-9.5426673069596291E-3</v>
      </c>
      <c r="AD18" s="3">
        <v>-1.635299064218998E-2</v>
      </c>
      <c r="AE18" s="3">
        <v>0.11681520938873291</v>
      </c>
      <c r="AF18" s="3">
        <v>-8.6078405380249023E-2</v>
      </c>
      <c r="AG18" s="3">
        <v>0.14109748601913452</v>
      </c>
      <c r="AH18" s="3">
        <v>-0.10849282890558243</v>
      </c>
      <c r="AI18" s="3">
        <v>-0.11173413693904877</v>
      </c>
      <c r="AJ18" s="3">
        <v>-9.9763683974742889E-2</v>
      </c>
      <c r="AK18" s="3">
        <v>-9.0431086719036102E-2</v>
      </c>
      <c r="AL18" s="3">
        <v>2.7811897918581963E-2</v>
      </c>
      <c r="AM18" s="3">
        <v>3.5315543413162231E-2</v>
      </c>
      <c r="AN18" s="3">
        <v>-0.14713470637798309</v>
      </c>
      <c r="AO18" s="3">
        <v>4.240015521645546E-2</v>
      </c>
      <c r="AP18" s="3">
        <v>-8.295556902885437E-2</v>
      </c>
      <c r="AQ18" s="3">
        <v>-1.3634572736918926E-2</v>
      </c>
      <c r="AR18" s="3">
        <v>-1.5777582302689552E-2</v>
      </c>
      <c r="AU18" s="25">
        <v>12</v>
      </c>
      <c r="AV18" s="3">
        <v>0.99117344617843639</v>
      </c>
      <c r="AW18" s="3">
        <v>-1.9684536382555962E-2</v>
      </c>
      <c r="AY18" s="25">
        <v>12</v>
      </c>
      <c r="AZ18" s="3">
        <v>-0.2343229204416275</v>
      </c>
      <c r="BA18" s="3">
        <v>2.9777808114886284E-2</v>
      </c>
      <c r="BB18" s="3">
        <v>-0.23657628893852234</v>
      </c>
      <c r="BC18" s="3">
        <v>-1.108142826706171E-2</v>
      </c>
      <c r="BD18" s="3">
        <v>-0.19001924991607666</v>
      </c>
      <c r="BE18" s="3">
        <v>-3.5477355122566223E-2</v>
      </c>
      <c r="BF18" s="3">
        <v>-5.959632620215416E-2</v>
      </c>
      <c r="BG18" s="3">
        <v>2.553488127887249E-2</v>
      </c>
      <c r="BH18" s="3">
        <v>-8.0380022525787354E-2</v>
      </c>
      <c r="BI18" s="3">
        <v>-0.35330957174301147</v>
      </c>
      <c r="BJ18" s="3">
        <v>3.7195406854152679E-2</v>
      </c>
      <c r="BK18" s="3">
        <v>-4.733845591545105E-2</v>
      </c>
      <c r="BL18" s="3">
        <v>7.2406277060508728E-2</v>
      </c>
      <c r="BM18" s="3">
        <v>-6.6724546253681183E-2</v>
      </c>
      <c r="BN18" s="3">
        <v>-0.2434689998626709</v>
      </c>
      <c r="BO18" s="3">
        <v>9.4317145645618439E-2</v>
      </c>
      <c r="BP18" s="3">
        <v>-0.431489497423172</v>
      </c>
      <c r="BR18" s="25">
        <v>12</v>
      </c>
      <c r="BS18" s="3">
        <v>-5.9542212635278702E-2</v>
      </c>
      <c r="BT18" s="3">
        <v>5.686130840331316E-3</v>
      </c>
      <c r="BU18" s="3">
        <v>-0.13085675239562988</v>
      </c>
      <c r="BV18" s="3">
        <v>-5.3254909813404083E-2</v>
      </c>
      <c r="BW18" s="3">
        <v>0.11517995595932007</v>
      </c>
      <c r="BX18" s="3">
        <v>0.10466025024652481</v>
      </c>
      <c r="BY18" s="3">
        <v>0.22558532655239105</v>
      </c>
      <c r="BZ18" s="3">
        <v>2.0768752321600914E-2</v>
      </c>
      <c r="CA18" s="3">
        <v>0.12752039730548859</v>
      </c>
      <c r="CB18" s="3">
        <v>-0.10047151893377304</v>
      </c>
      <c r="CC18" s="3">
        <v>0.1112644225358963</v>
      </c>
      <c r="CD18" s="3">
        <v>-2.5730283930897713E-2</v>
      </c>
      <c r="CE18" s="3">
        <v>-0.12870410084724426</v>
      </c>
      <c r="CF18" s="3">
        <v>-0.21818859875202179</v>
      </c>
      <c r="CG18" s="3">
        <v>-0.20062454044818878</v>
      </c>
      <c r="CH18" s="3">
        <v>0.10030606389045715</v>
      </c>
      <c r="CI18" s="3">
        <v>-0.11521456390619278</v>
      </c>
      <c r="CJ18" s="3">
        <v>6.195705384016037E-2</v>
      </c>
      <c r="CK18" s="3">
        <v>-9.018465131521225E-2</v>
      </c>
      <c r="CL18" s="3">
        <v>-3.2897864002734423E-3</v>
      </c>
      <c r="CM18" s="3">
        <v>-1.5195615589618683E-2</v>
      </c>
      <c r="CN18" s="3">
        <v>3.9473388344049454E-2</v>
      </c>
      <c r="CO18" s="3">
        <v>-8.555661141872406E-2</v>
      </c>
      <c r="CP18" s="3">
        <v>0.30644875764846802</v>
      </c>
      <c r="CQ18" s="3">
        <v>0.10924457758665085</v>
      </c>
      <c r="CR18" s="3">
        <v>1.9169168546795845E-2</v>
      </c>
      <c r="CS18" s="3">
        <v>0.25419247150421143</v>
      </c>
      <c r="CT18" s="3">
        <v>-0.14142921566963196</v>
      </c>
      <c r="CU18" s="3">
        <v>-0.29875776171684265</v>
      </c>
      <c r="CV18" s="3">
        <v>0.25261738896369934</v>
      </c>
      <c r="CW18" s="3">
        <v>-3.8437843322753906E-2</v>
      </c>
      <c r="CX18" s="3">
        <v>2.2687530145049095E-2</v>
      </c>
      <c r="CY18" s="3">
        <v>-5.7639513164758682E-2</v>
      </c>
      <c r="CZ18" s="3">
        <v>-0.17420816421508789</v>
      </c>
      <c r="DA18" s="3">
        <v>0.11411648243665695</v>
      </c>
      <c r="DB18" s="3">
        <v>9.0182684361934662E-2</v>
      </c>
      <c r="DC18" s="3">
        <v>-0.16823983192443848</v>
      </c>
      <c r="DD18" s="3">
        <v>-2.348705381155014E-2</v>
      </c>
      <c r="DE18" s="3">
        <v>0.15757247805595398</v>
      </c>
      <c r="DF18" s="3">
        <v>-9.7228303551673889E-2</v>
      </c>
      <c r="DG18" s="3">
        <v>6.5288785845041275E-4</v>
      </c>
      <c r="DH18" s="3">
        <v>-4.4933158904314041E-2</v>
      </c>
      <c r="DI18" s="3">
        <v>1.2440055143088102E-3</v>
      </c>
      <c r="DJ18" s="3">
        <v>1.2520936317741871E-2</v>
      </c>
      <c r="DK18" s="3">
        <v>-1.3523172587156296E-2</v>
      </c>
      <c r="DL18" s="3">
        <v>2.4236703291535378E-2</v>
      </c>
      <c r="DM18" s="3">
        <v>-9.5363110303878784E-2</v>
      </c>
      <c r="DN18" s="3">
        <v>-7.9895824193954468E-2</v>
      </c>
      <c r="DO18" s="3">
        <v>-0.1402854323387146</v>
      </c>
      <c r="DP18" s="3">
        <v>3.882928192615509E-2</v>
      </c>
      <c r="DQ18" s="3">
        <v>-8.7123699486255646E-2</v>
      </c>
      <c r="DR18" s="3">
        <v>-3.9196126163005829E-2</v>
      </c>
      <c r="DS18" s="3">
        <v>0.1159738227725029</v>
      </c>
      <c r="DT18" s="3">
        <v>-7.7317677438259125E-2</v>
      </c>
      <c r="DU18" s="3">
        <v>0.12919780611991882</v>
      </c>
      <c r="DV18" s="3">
        <v>-0.13661660254001617</v>
      </c>
      <c r="DW18" s="3">
        <v>-0.12337999790906906</v>
      </c>
      <c r="DX18" s="3">
        <v>7.6463915407657623E-2</v>
      </c>
      <c r="DY18" s="3">
        <v>-7.8994430601596832E-2</v>
      </c>
      <c r="DZ18" s="3">
        <v>-2.0997186657041311E-3</v>
      </c>
      <c r="EA18" s="3">
        <v>-1.2020283378660679E-2</v>
      </c>
      <c r="EB18" s="3">
        <v>-0.15908116102218628</v>
      </c>
      <c r="EC18" s="3">
        <v>0.19275495409965515</v>
      </c>
      <c r="ED18" s="3">
        <v>-5.4099071770906448E-2</v>
      </c>
      <c r="EE18" s="3">
        <v>9.8657757043838501E-2</v>
      </c>
    </row>
    <row r="19" spans="1:139">
      <c r="A19" s="25">
        <v>13</v>
      </c>
      <c r="B19" s="3">
        <v>-0.21578399837017059</v>
      </c>
      <c r="C19" s="3">
        <v>-0.25641688704490662</v>
      </c>
      <c r="D19" s="3">
        <v>-0.19005897641181946</v>
      </c>
      <c r="E19" s="3">
        <v>-0.17813847959041595</v>
      </c>
      <c r="F19" s="3">
        <v>0.17642514407634735</v>
      </c>
      <c r="G19" s="3">
        <v>0.31302592158317566</v>
      </c>
      <c r="H19" s="3">
        <v>-8.2635311409831047E-3</v>
      </c>
      <c r="I19" s="3">
        <v>0.17002858221530914</v>
      </c>
      <c r="J19" s="3">
        <v>0.45160400867462158</v>
      </c>
      <c r="K19" s="3">
        <v>-0.21723204851150513</v>
      </c>
      <c r="L19" s="3">
        <v>-6.3453532755374908E-2</v>
      </c>
      <c r="M19" s="3">
        <v>-0.17516504228115082</v>
      </c>
      <c r="N19" s="3">
        <v>0.18458965420722961</v>
      </c>
      <c r="O19" s="3">
        <v>-5.0519774667918682E-3</v>
      </c>
      <c r="P19" s="3">
        <v>-6.9725170731544495E-2</v>
      </c>
      <c r="Q19" s="3">
        <v>3.8856992032378912E-3</v>
      </c>
      <c r="R19" s="3">
        <v>-9.5607064664363861E-2</v>
      </c>
      <c r="S19" s="3"/>
      <c r="T19" s="3"/>
      <c r="U19" s="1">
        <v>13</v>
      </c>
      <c r="V19" s="3">
        <v>-0.26559712045371731</v>
      </c>
      <c r="W19" s="3">
        <v>-0.95093553820309651</v>
      </c>
      <c r="X19" s="3">
        <v>0.11180905786637263</v>
      </c>
      <c r="Y19" s="3">
        <v>-1.1165303740553643</v>
      </c>
      <c r="AA19" s="25">
        <v>13</v>
      </c>
      <c r="AB19" s="3">
        <v>0.16774594783782959</v>
      </c>
      <c r="AC19" s="3">
        <v>-6.9377854466438293E-2</v>
      </c>
      <c r="AD19" s="3">
        <v>0.20571231842041016</v>
      </c>
      <c r="AE19" s="3">
        <v>-4.0429402142763138E-2</v>
      </c>
      <c r="AF19" s="3">
        <v>6.9009497761726379E-2</v>
      </c>
      <c r="AG19" s="3">
        <v>-0.11452177911996841</v>
      </c>
      <c r="AH19" s="3">
        <v>5.1794633269309998E-2</v>
      </c>
      <c r="AI19" s="3">
        <v>-0.20272746682167053</v>
      </c>
      <c r="AJ19" s="3">
        <v>-6.784464418888092E-2</v>
      </c>
      <c r="AK19" s="3">
        <v>2.8292779461480677E-4</v>
      </c>
      <c r="AL19" s="3">
        <v>0.10193163156509399</v>
      </c>
      <c r="AM19" s="3">
        <v>6.8073025904595852E-3</v>
      </c>
      <c r="AN19" s="3">
        <v>-1.8831901252269745E-2</v>
      </c>
      <c r="AO19" s="3">
        <v>-8.5730157792568207E-2</v>
      </c>
      <c r="AP19" s="3">
        <v>-0.19908206164836884</v>
      </c>
      <c r="AQ19" s="3">
        <v>-4.3143350630998611E-2</v>
      </c>
      <c r="AR19" s="3">
        <v>3.4789498895406723E-2</v>
      </c>
      <c r="AU19" s="25">
        <v>13</v>
      </c>
      <c r="AV19" s="3">
        <v>1.0085827112197876</v>
      </c>
      <c r="AW19" s="3">
        <v>-1.2675548903644083E-2</v>
      </c>
      <c r="AY19" s="25">
        <v>13</v>
      </c>
      <c r="AZ19" s="3">
        <v>0.22039227187633514</v>
      </c>
      <c r="BA19" s="3">
        <v>-4.8416182398796082E-2</v>
      </c>
      <c r="BB19" s="3">
        <v>-0.11717378348112106</v>
      </c>
      <c r="BC19" s="3">
        <v>0.18444693088531494</v>
      </c>
      <c r="BD19" s="3">
        <v>-0.35409349203109741</v>
      </c>
      <c r="BE19" s="3">
        <v>-5.6853448040783405E-3</v>
      </c>
      <c r="BF19" s="3">
        <v>7.1095973253250122E-2</v>
      </c>
      <c r="BG19" s="3">
        <v>1.5470105223357677E-2</v>
      </c>
      <c r="BH19" s="3">
        <v>-2.1725757047533989E-2</v>
      </c>
      <c r="BI19" s="3">
        <v>-0.14855486154556274</v>
      </c>
      <c r="BJ19" s="3">
        <v>0.18822695314884186</v>
      </c>
      <c r="BK19" s="3">
        <v>-0.53245007991790771</v>
      </c>
      <c r="BL19" s="3">
        <v>0.24737648665904999</v>
      </c>
      <c r="BM19" s="3">
        <v>0.44971910119056702</v>
      </c>
      <c r="BN19" s="3">
        <v>0.14722324907779694</v>
      </c>
      <c r="BO19" s="3">
        <v>-0.14083801209926605</v>
      </c>
      <c r="BP19" s="3">
        <v>-0.33480203151702881</v>
      </c>
      <c r="BR19" s="25">
        <v>13</v>
      </c>
      <c r="BS19" s="3">
        <v>-7.7762387692928314E-2</v>
      </c>
      <c r="BT19" s="3">
        <v>-2.8566492721438408E-2</v>
      </c>
      <c r="BU19" s="3">
        <v>0.12291675060987473</v>
      </c>
      <c r="BV19" s="3">
        <v>-3.1896151602268219E-2</v>
      </c>
      <c r="BW19" s="3">
        <v>7.0167981088161469E-2</v>
      </c>
      <c r="BX19" s="3">
        <v>-1.349601149559021E-2</v>
      </c>
      <c r="BY19" s="3">
        <v>-0.2878459095954895</v>
      </c>
      <c r="BZ19" s="3">
        <v>0.11377701908349991</v>
      </c>
      <c r="CA19" s="3">
        <v>0.17972956597805023</v>
      </c>
      <c r="CB19" s="3">
        <v>-0.20895008742809296</v>
      </c>
      <c r="CC19" s="3">
        <v>-0.26332885026931763</v>
      </c>
      <c r="CD19" s="3">
        <v>-7.0892475545406342E-2</v>
      </c>
      <c r="CE19" s="3">
        <v>-0.19192436337471008</v>
      </c>
      <c r="CF19" s="3">
        <v>7.0524141192436218E-2</v>
      </c>
      <c r="CG19" s="3">
        <v>0.1740213930606842</v>
      </c>
      <c r="CH19" s="3">
        <v>-1.5797305852174759E-2</v>
      </c>
      <c r="CI19" s="3">
        <v>0.2895510196685791</v>
      </c>
      <c r="CJ19" s="3">
        <v>-0.23618191480636597</v>
      </c>
      <c r="CK19" s="3">
        <v>7.9624280333518982E-3</v>
      </c>
      <c r="CL19" s="3">
        <v>0.10047880560159683</v>
      </c>
      <c r="CM19" s="3">
        <v>1.8356731161475182E-2</v>
      </c>
      <c r="CN19" s="3">
        <v>-8.9714489877223969E-2</v>
      </c>
      <c r="CO19" s="3">
        <v>-6.8191379308700562E-2</v>
      </c>
      <c r="CP19" s="3">
        <v>-8.3499245345592499E-2</v>
      </c>
      <c r="CQ19" s="3">
        <v>7.3497682809829712E-2</v>
      </c>
      <c r="CR19" s="3">
        <v>-0.12630040943622589</v>
      </c>
      <c r="CS19" s="3">
        <v>-8.0070078372955322E-2</v>
      </c>
      <c r="CT19" s="3">
        <v>0.27592349052429199</v>
      </c>
      <c r="CU19" s="3">
        <v>-1.1530703632161021E-3</v>
      </c>
      <c r="CV19" s="3">
        <v>4.9999821931123734E-2</v>
      </c>
      <c r="CW19" s="3">
        <v>-0.1454215943813324</v>
      </c>
      <c r="CX19" s="3">
        <v>-4.3318759649991989E-2</v>
      </c>
      <c r="CY19" s="3">
        <v>2.1177273243665695E-2</v>
      </c>
      <c r="CZ19" s="3">
        <v>-0.190435990691185</v>
      </c>
      <c r="DA19" s="3">
        <v>9.6765346825122833E-2</v>
      </c>
      <c r="DB19" s="3">
        <v>-8.7891049683094025E-2</v>
      </c>
      <c r="DC19" s="3">
        <v>-4.8226374201476574E-3</v>
      </c>
      <c r="DD19" s="3">
        <v>3.2315708696842194E-2</v>
      </c>
      <c r="DE19" s="3">
        <v>4.8950142227113247E-3</v>
      </c>
      <c r="DF19" s="3">
        <v>-7.0532470941543579E-2</v>
      </c>
      <c r="DG19" s="3">
        <v>0.14831198751926422</v>
      </c>
      <c r="DH19" s="3">
        <v>-1.1681292206048965E-2</v>
      </c>
      <c r="DI19" s="3">
        <v>-9.8219579085707664E-3</v>
      </c>
      <c r="DJ19" s="3">
        <v>-7.3702603578567505E-2</v>
      </c>
      <c r="DK19" s="3">
        <v>-0.30885091423988342</v>
      </c>
      <c r="DL19" s="3">
        <v>-0.20588001608848572</v>
      </c>
      <c r="DM19" s="3">
        <v>-0.14263129234313965</v>
      </c>
      <c r="DN19" s="3">
        <v>-0.13997967541217804</v>
      </c>
      <c r="DO19" s="3">
        <v>0.2154022604227066</v>
      </c>
      <c r="DP19" s="3">
        <v>6.4814701676368713E-2</v>
      </c>
      <c r="DQ19" s="3">
        <v>9.5875464379787445E-2</v>
      </c>
      <c r="DR19" s="3">
        <v>-0.18746694922447205</v>
      </c>
      <c r="DS19" s="3">
        <v>7.1188732981681824E-2</v>
      </c>
      <c r="DT19" s="3">
        <v>-0.16313862800598145</v>
      </c>
      <c r="DU19" s="3">
        <v>0.19852286577224731</v>
      </c>
      <c r="DV19" s="3">
        <v>0.19616834819316864</v>
      </c>
      <c r="DW19" s="3">
        <v>-8.688238263130188E-2</v>
      </c>
      <c r="DX19" s="3">
        <v>6.2130331061780453E-3</v>
      </c>
      <c r="DY19" s="3">
        <v>9.8129980266094208E-2</v>
      </c>
      <c r="DZ19" s="3">
        <v>0.13757069408893585</v>
      </c>
      <c r="EA19" s="3">
        <v>-6.4385710284113884E-3</v>
      </c>
      <c r="EB19" s="3">
        <v>6.054600328207016E-2</v>
      </c>
      <c r="EC19" s="3">
        <v>-0.20084010064601898</v>
      </c>
      <c r="ED19" s="3">
        <v>-7.6227478682994843E-2</v>
      </c>
      <c r="EE19" s="3">
        <v>8.4693536162376404E-2</v>
      </c>
    </row>
    <row r="20" spans="1:139">
      <c r="A20" s="25">
        <v>14</v>
      </c>
      <c r="B20" s="3">
        <v>-0.2816089391708374</v>
      </c>
      <c r="C20" s="3">
        <v>9.7644545137882233E-2</v>
      </c>
      <c r="D20" s="3">
        <v>1.3534019701182842E-2</v>
      </c>
      <c r="E20" s="3">
        <v>-1.868019625544548E-2</v>
      </c>
      <c r="F20" s="3">
        <v>0.56374865770339966</v>
      </c>
      <c r="G20" s="3">
        <v>9.7947411239147186E-2</v>
      </c>
      <c r="H20" s="3">
        <v>-0.11326052993535995</v>
      </c>
      <c r="I20" s="3">
        <v>0.3509460985660553</v>
      </c>
      <c r="J20" s="3">
        <v>-3.9229463785886765E-2</v>
      </c>
      <c r="K20" s="3">
        <v>9.1211713850498199E-2</v>
      </c>
      <c r="L20" s="3">
        <v>0.30713599920272827</v>
      </c>
      <c r="M20" s="3">
        <v>-0.21064563095569611</v>
      </c>
      <c r="N20" s="3">
        <v>2.6842596009373665E-2</v>
      </c>
      <c r="O20" s="3">
        <v>1.4696703292429447E-2</v>
      </c>
      <c r="P20" s="3">
        <v>5.8066952973604202E-2</v>
      </c>
      <c r="Q20" s="3">
        <v>0.64101654291152954</v>
      </c>
      <c r="R20" s="3">
        <v>-0.24855977296829224</v>
      </c>
      <c r="S20" s="3"/>
      <c r="T20" s="3"/>
      <c r="U20" s="1">
        <v>14</v>
      </c>
      <c r="V20" s="3">
        <v>6.9352572247626254E-2</v>
      </c>
      <c r="W20" s="3">
        <v>-2.1528820175603975</v>
      </c>
      <c r="X20" s="3">
        <v>-1.2372704913817654</v>
      </c>
      <c r="Y20" s="3">
        <v>-2.7641969629693075</v>
      </c>
      <c r="AA20" s="25">
        <v>14</v>
      </c>
      <c r="AB20" s="3">
        <v>-0.391548752784729</v>
      </c>
      <c r="AC20" s="3">
        <v>0.1205722913146019</v>
      </c>
      <c r="AD20" s="3">
        <v>0.165847048163414</v>
      </c>
      <c r="AE20" s="3">
        <v>0.11573879420757294</v>
      </c>
      <c r="AF20" s="3">
        <v>-6.1747949570417404E-2</v>
      </c>
      <c r="AG20" s="3">
        <v>0.25448748469352722</v>
      </c>
      <c r="AH20" s="3">
        <v>-8.7598219513893127E-2</v>
      </c>
      <c r="AI20" s="3">
        <v>0.18176119029521942</v>
      </c>
      <c r="AJ20" s="3">
        <v>-4.4905297458171844E-2</v>
      </c>
      <c r="AK20" s="3">
        <v>4.731406643986702E-2</v>
      </c>
      <c r="AL20" s="3">
        <v>0.23094026744365692</v>
      </c>
      <c r="AM20" s="3">
        <v>0.13294371962547302</v>
      </c>
      <c r="AN20" s="3">
        <v>0.14767242968082428</v>
      </c>
      <c r="AO20" s="3">
        <v>-1.9479615613818169E-2</v>
      </c>
      <c r="AP20" s="3">
        <v>-0.29023003578186035</v>
      </c>
      <c r="AQ20" s="3">
        <v>0.16963708400726318</v>
      </c>
      <c r="AR20" s="3">
        <v>9.3997888267040239E-2</v>
      </c>
      <c r="AU20" s="25">
        <v>14</v>
      </c>
      <c r="AV20" s="3">
        <v>0.95497864484786998</v>
      </c>
      <c r="AW20" s="3">
        <v>0.2293545603752136</v>
      </c>
      <c r="AY20" s="25">
        <v>14</v>
      </c>
      <c r="AZ20" s="3">
        <v>-0.17635497450828552</v>
      </c>
      <c r="BA20" s="3">
        <v>0.19537754356861115</v>
      </c>
      <c r="BB20" s="3">
        <v>-2.8578866273164749E-2</v>
      </c>
      <c r="BC20" s="3">
        <v>-0.10206519812345505</v>
      </c>
      <c r="BD20" s="3">
        <v>-0.3410184383392334</v>
      </c>
      <c r="BE20" s="3">
        <v>-0.13149529695510864</v>
      </c>
      <c r="BF20" s="3">
        <v>0.11272803694009781</v>
      </c>
      <c r="BG20" s="3">
        <v>0.30033376812934875</v>
      </c>
      <c r="BH20" s="3">
        <v>6.1954088509082794E-2</v>
      </c>
      <c r="BI20" s="3">
        <v>0.12855549156665802</v>
      </c>
      <c r="BJ20" s="3">
        <v>0.21046119928359985</v>
      </c>
      <c r="BK20" s="3">
        <v>4.1160553693771362E-2</v>
      </c>
      <c r="BL20" s="3">
        <v>9.6639558672904968E-2</v>
      </c>
      <c r="BM20" s="3">
        <v>-7.4159085750579834E-2</v>
      </c>
      <c r="BN20" s="3">
        <v>-6.4353853464126587E-2</v>
      </c>
      <c r="BO20" s="3">
        <v>-0.25360107421875</v>
      </c>
      <c r="BP20" s="3">
        <v>-0.1119595542550087</v>
      </c>
      <c r="BR20" s="25">
        <v>14</v>
      </c>
      <c r="BS20" s="3">
        <v>-8.6981505155563354E-2</v>
      </c>
      <c r="BT20" s="3">
        <v>0.24830099940299988</v>
      </c>
      <c r="BU20" s="3">
        <v>0.10750009119510651</v>
      </c>
      <c r="BV20" s="3">
        <v>0.14468003809452057</v>
      </c>
      <c r="BW20" s="3">
        <v>-0.14029654860496521</v>
      </c>
      <c r="BX20" s="3">
        <v>-7.1242667734622955E-2</v>
      </c>
      <c r="BY20" s="3">
        <v>3.7659775465726852E-2</v>
      </c>
      <c r="BZ20" s="3">
        <v>7.2908704169094563E-3</v>
      </c>
      <c r="CA20" s="3">
        <v>-0.18201790750026703</v>
      </c>
      <c r="CB20" s="3">
        <v>-6.5798163414001465E-2</v>
      </c>
      <c r="CC20" s="3">
        <v>0.27555766701698303</v>
      </c>
      <c r="CD20" s="3">
        <v>-0.16286733746528625</v>
      </c>
      <c r="CE20" s="3">
        <v>0.10459194332361221</v>
      </c>
      <c r="CF20" s="3">
        <v>3.460732102394104E-2</v>
      </c>
      <c r="CG20" s="3">
        <v>-0.1549888551235199</v>
      </c>
      <c r="CH20" s="3">
        <v>-0.12605775892734528</v>
      </c>
      <c r="CI20" s="3">
        <v>4.7386664897203445E-2</v>
      </c>
      <c r="CJ20" s="3">
        <v>-0.25798851251602173</v>
      </c>
      <c r="CK20" s="3">
        <v>4.3078787624835968E-2</v>
      </c>
      <c r="CL20" s="3">
        <v>-0.26428234577178955</v>
      </c>
      <c r="CM20" s="3">
        <v>-3.2149225473403931E-2</v>
      </c>
      <c r="CN20" s="3">
        <v>3.0539344996213913E-2</v>
      </c>
      <c r="CO20" s="3">
        <v>-5.7882804423570633E-2</v>
      </c>
      <c r="CP20" s="3">
        <v>2.3492630571126938E-2</v>
      </c>
      <c r="CQ20" s="3">
        <v>5.0191029906272888E-2</v>
      </c>
      <c r="CR20" s="3">
        <v>-0.16537341475486755</v>
      </c>
      <c r="CS20" s="3">
        <v>-0.15607312321662903</v>
      </c>
      <c r="CT20" s="3">
        <v>6.8476349115371704E-2</v>
      </c>
      <c r="CU20" s="3">
        <v>0.30157813429832458</v>
      </c>
      <c r="CV20" s="3">
        <v>-0.1833556592464447</v>
      </c>
      <c r="CW20" s="3">
        <v>0.1317741721868515</v>
      </c>
      <c r="CX20" s="3">
        <v>3.4609612077474594E-2</v>
      </c>
      <c r="CY20" s="3">
        <v>0.22514107823371887</v>
      </c>
      <c r="CZ20" s="3">
        <v>0.16332577168941498</v>
      </c>
      <c r="DA20" s="3">
        <v>8.2355737686157227E-2</v>
      </c>
      <c r="DB20" s="3">
        <v>-0.17344802618026733</v>
      </c>
      <c r="DC20" s="3">
        <v>-8.4230624139308929E-2</v>
      </c>
      <c r="DD20" s="3">
        <v>4.919872060418129E-2</v>
      </c>
      <c r="DE20" s="3">
        <v>-0.21837009489536285</v>
      </c>
      <c r="DF20" s="3">
        <v>4.4585153460502625E-2</v>
      </c>
      <c r="DG20" s="3">
        <v>-9.5017574727535248E-2</v>
      </c>
      <c r="DH20" s="3">
        <v>-8.1810206174850464E-3</v>
      </c>
      <c r="DI20" s="3">
        <v>-0.13678097724914551</v>
      </c>
      <c r="DJ20" s="3">
        <v>-0.1811269223690033</v>
      </c>
      <c r="DK20" s="3">
        <v>-0.14221946895122528</v>
      </c>
      <c r="DL20" s="3">
        <v>5.1889810711145401E-3</v>
      </c>
      <c r="DM20" s="3">
        <v>-0.11582978069782257</v>
      </c>
      <c r="DN20" s="3">
        <v>-0.16959059238433838</v>
      </c>
      <c r="DO20" s="3">
        <v>0.20233049988746643</v>
      </c>
      <c r="DP20" s="3">
        <v>2.3477876558899879E-2</v>
      </c>
      <c r="DQ20" s="3">
        <v>0.36295744776725769</v>
      </c>
      <c r="DR20" s="3">
        <v>0.21787162125110626</v>
      </c>
      <c r="DS20" s="3">
        <v>-4.6878382563591003E-2</v>
      </c>
      <c r="DT20" s="3">
        <v>0.12389115989208221</v>
      </c>
      <c r="DU20" s="3">
        <v>-0.19666862487792969</v>
      </c>
      <c r="DV20" s="3">
        <v>-0.18037700653076172</v>
      </c>
      <c r="DW20" s="3">
        <v>9.0027898550033569E-2</v>
      </c>
      <c r="DX20" s="3">
        <v>-3.0750797595828772E-3</v>
      </c>
      <c r="DY20" s="3">
        <v>3.8064274936914444E-2</v>
      </c>
      <c r="DZ20" s="3">
        <v>-5.7161599397659302E-3</v>
      </c>
      <c r="EA20" s="3">
        <v>0.10597524791955948</v>
      </c>
      <c r="EB20" s="3">
        <v>3.4653671085834503E-2</v>
      </c>
      <c r="EC20" s="3">
        <v>0.37373977899551392</v>
      </c>
      <c r="ED20" s="3">
        <v>0.11899601668119431</v>
      </c>
      <c r="EE20" s="3">
        <v>-0.11685066670179368</v>
      </c>
    </row>
    <row r="21" spans="1:139">
      <c r="A21" s="25">
        <v>15</v>
      </c>
      <c r="B21" s="3">
        <v>0.11814767122268677</v>
      </c>
      <c r="C21" s="3">
        <v>-0.14000144600868225</v>
      </c>
      <c r="D21" s="3">
        <v>-0.17385633289813995</v>
      </c>
      <c r="E21" s="3">
        <v>7.1138143539428711E-2</v>
      </c>
      <c r="F21" s="3">
        <v>-0.18211409449577332</v>
      </c>
      <c r="G21" s="3">
        <v>0.18221701681613922</v>
      </c>
      <c r="H21" s="3">
        <v>-0.18597094714641571</v>
      </c>
      <c r="I21" s="3">
        <v>-0.54134595394134521</v>
      </c>
      <c r="J21" s="3">
        <v>0.31953269243240356</v>
      </c>
      <c r="K21" s="3">
        <v>0.19197909533977509</v>
      </c>
      <c r="L21" s="3">
        <v>-0.37594884634017944</v>
      </c>
      <c r="M21" s="3">
        <v>0.11986227333545685</v>
      </c>
      <c r="N21" s="3">
        <v>3.3075887709856033E-2</v>
      </c>
      <c r="O21" s="3">
        <v>-4.6128090471029282E-2</v>
      </c>
      <c r="P21" s="3">
        <v>0.4279865026473999</v>
      </c>
      <c r="Q21" s="3">
        <v>-0.16127265989780426</v>
      </c>
      <c r="R21" s="3">
        <v>0.25203704833984375</v>
      </c>
      <c r="S21" s="3"/>
      <c r="T21" s="3"/>
      <c r="U21" s="1">
        <v>15</v>
      </c>
      <c r="V21" s="3">
        <v>1.5175217571334205</v>
      </c>
      <c r="W21" s="3">
        <v>1.6204405145171268</v>
      </c>
      <c r="X21" s="3">
        <v>0.3914464167299922</v>
      </c>
      <c r="Y21" s="3">
        <v>2.0298068787018</v>
      </c>
      <c r="AA21" s="25">
        <v>15</v>
      </c>
      <c r="AB21" s="3">
        <v>-0.16241991519927979</v>
      </c>
      <c r="AC21" s="3">
        <v>-5.540027841925621E-2</v>
      </c>
      <c r="AD21" s="3">
        <v>5.4412137717008591E-2</v>
      </c>
      <c r="AE21" s="3">
        <v>3.4413322806358337E-2</v>
      </c>
      <c r="AF21" s="3">
        <v>-0.25185057520866394</v>
      </c>
      <c r="AG21" s="3">
        <v>5.697266012430191E-2</v>
      </c>
      <c r="AH21" s="3">
        <v>0.16590966284275055</v>
      </c>
      <c r="AI21" s="3">
        <v>-4.9033556133508682E-3</v>
      </c>
      <c r="AJ21" s="3">
        <v>0.19718927145004272</v>
      </c>
      <c r="AK21" s="3">
        <v>-2.8905803337693214E-2</v>
      </c>
      <c r="AL21" s="3">
        <v>0.2396661639213562</v>
      </c>
      <c r="AM21" s="3">
        <v>-0.13094030320644379</v>
      </c>
      <c r="AN21" s="3">
        <v>-6.710805743932724E-2</v>
      </c>
      <c r="AO21" s="3">
        <v>-3.900933638215065E-2</v>
      </c>
      <c r="AP21" s="3">
        <v>0.2859821617603302</v>
      </c>
      <c r="AQ21" s="3">
        <v>-6.4961671829223633E-2</v>
      </c>
      <c r="AR21" s="3">
        <v>-1.14749725908041E-2</v>
      </c>
      <c r="AU21" s="25">
        <v>15</v>
      </c>
      <c r="AV21" s="3">
        <v>0.95511317253112804</v>
      </c>
      <c r="AW21" s="3">
        <v>-7.3832541704177856E-2</v>
      </c>
      <c r="AY21" s="25">
        <v>15</v>
      </c>
      <c r="AZ21" s="3">
        <v>-0.23674760758876801</v>
      </c>
      <c r="BA21" s="3">
        <v>9.0170809999108315E-3</v>
      </c>
      <c r="BB21" s="3">
        <v>1.6423454508185387E-2</v>
      </c>
      <c r="BC21" s="3">
        <v>-0.30000773072242737</v>
      </c>
      <c r="BD21" s="3">
        <v>2.3691467940807343E-2</v>
      </c>
      <c r="BE21" s="3">
        <v>-2.6688065379858017E-2</v>
      </c>
      <c r="BF21" s="3">
        <v>3.1129308044910431E-2</v>
      </c>
      <c r="BG21" s="3">
        <v>-3.6040425300598145E-2</v>
      </c>
      <c r="BH21" s="3">
        <v>0.32576504349708557</v>
      </c>
      <c r="BI21" s="3">
        <v>1.2309126555919647E-2</v>
      </c>
      <c r="BJ21" s="3">
        <v>8.0403514206409454E-2</v>
      </c>
      <c r="BK21" s="3">
        <v>-7.9356618225574493E-2</v>
      </c>
      <c r="BL21" s="3">
        <v>0.2040545791387558</v>
      </c>
      <c r="BM21" s="3">
        <v>0.37912121415138245</v>
      </c>
      <c r="BN21" s="3">
        <v>8.9672304689884186E-2</v>
      </c>
      <c r="BO21" s="3">
        <v>0.16667918860912323</v>
      </c>
      <c r="BP21" s="3">
        <v>-0.29478064179420471</v>
      </c>
      <c r="BR21" s="25">
        <v>15</v>
      </c>
      <c r="BS21" s="3">
        <v>5.8819325640797615E-3</v>
      </c>
      <c r="BT21" s="3">
        <v>-0.17513801157474518</v>
      </c>
      <c r="BU21" s="3">
        <v>0.17520995438098907</v>
      </c>
      <c r="BV21" s="3">
        <v>-2.2938074544072151E-2</v>
      </c>
      <c r="BW21" s="3">
        <v>-4.9920070916414261E-2</v>
      </c>
      <c r="BX21" s="3">
        <v>2.6165397837758064E-2</v>
      </c>
      <c r="BY21" s="3">
        <v>9.3089990317821503E-2</v>
      </c>
      <c r="BZ21" s="3">
        <v>-4.3812360614538193E-2</v>
      </c>
      <c r="CA21" s="3">
        <v>0.14705009758472443</v>
      </c>
      <c r="CB21" s="3">
        <v>-0.1623082309961319</v>
      </c>
      <c r="CC21" s="3">
        <v>-8.5507392883300781E-2</v>
      </c>
      <c r="CD21" s="3">
        <v>1.3823118060827255E-2</v>
      </c>
      <c r="CE21" s="3">
        <v>0.29850050806999207</v>
      </c>
      <c r="CF21" s="3">
        <v>-0.13113343715667725</v>
      </c>
      <c r="CG21" s="3">
        <v>3.9727844297885895E-2</v>
      </c>
      <c r="CH21" s="3">
        <v>6.8761639297008514E-2</v>
      </c>
      <c r="CI21" s="3">
        <v>-7.2115145623683929E-2</v>
      </c>
      <c r="CJ21" s="3">
        <v>-0.10783755034208298</v>
      </c>
      <c r="CK21" s="3">
        <v>0.16138200461864471</v>
      </c>
      <c r="CL21" s="3">
        <v>-0.3677743673324585</v>
      </c>
      <c r="CM21" s="3">
        <v>-0.26674759387969971</v>
      </c>
      <c r="CN21" s="3">
        <v>-6.963743269443512E-2</v>
      </c>
      <c r="CO21" s="3">
        <v>0.11834282428026199</v>
      </c>
      <c r="CP21" s="3">
        <v>0.28998079895973206</v>
      </c>
      <c r="CQ21" s="3">
        <v>-0.11558675020933151</v>
      </c>
      <c r="CR21" s="3">
        <v>-0.20752818882465363</v>
      </c>
      <c r="CS21" s="3">
        <v>0.18165892362594604</v>
      </c>
      <c r="CT21" s="3">
        <v>-0.1235409751534462</v>
      </c>
      <c r="CU21" s="3">
        <v>-7.3398090898990631E-2</v>
      </c>
      <c r="CV21" s="3">
        <v>2.0840553566813469E-2</v>
      </c>
      <c r="CW21" s="3">
        <v>3.5139430314302444E-2</v>
      </c>
      <c r="CX21" s="3">
        <v>-5.6077726185321808E-2</v>
      </c>
      <c r="CY21" s="3">
        <v>-0.15727183222770691</v>
      </c>
      <c r="CZ21" s="3">
        <v>-0.36678376793861389</v>
      </c>
      <c r="DA21" s="3">
        <v>-0.50986850261688232</v>
      </c>
      <c r="DB21" s="3">
        <v>0.12088369578123093</v>
      </c>
      <c r="DC21" s="3">
        <v>0.12107779085636139</v>
      </c>
      <c r="DD21" s="3">
        <v>-4.1179463267326355E-2</v>
      </c>
      <c r="DE21" s="3">
        <v>-5.190577358007431E-2</v>
      </c>
      <c r="DF21" s="3">
        <v>-0.1601070761680603</v>
      </c>
      <c r="DG21" s="3">
        <v>4.8012271523475647E-2</v>
      </c>
      <c r="DH21" s="3">
        <v>1.6037853434681892E-2</v>
      </c>
      <c r="DI21" s="3">
        <v>-1.8624719232320786E-2</v>
      </c>
      <c r="DJ21" s="3">
        <v>6.9213271141052246E-2</v>
      </c>
      <c r="DK21" s="3">
        <v>-9.7960948944091797E-2</v>
      </c>
      <c r="DL21" s="3">
        <v>-7.4034035205841064E-2</v>
      </c>
      <c r="DM21" s="3">
        <v>-0.11164774745702744</v>
      </c>
      <c r="DN21" s="3">
        <v>3.4044738858938217E-2</v>
      </c>
      <c r="DO21" s="3">
        <v>-0.30049297213554382</v>
      </c>
      <c r="DP21" s="3">
        <v>0.13527420163154602</v>
      </c>
      <c r="DQ21" s="3">
        <v>0.20077139139175415</v>
      </c>
      <c r="DR21" s="3">
        <v>-0.11235463619232178</v>
      </c>
      <c r="DS21" s="3">
        <v>3.6114994436502457E-2</v>
      </c>
      <c r="DT21" s="3">
        <v>-0.20154111087322235</v>
      </c>
      <c r="DU21" s="3">
        <v>-0.1976630687713623</v>
      </c>
      <c r="DV21" s="3">
        <v>0.12510405480861664</v>
      </c>
      <c r="DW21" s="3">
        <v>7.4697017669677734E-2</v>
      </c>
      <c r="DX21" s="3">
        <v>9.9222384393215179E-2</v>
      </c>
      <c r="DY21" s="3">
        <v>0.18328763544559479</v>
      </c>
      <c r="DZ21" s="3">
        <v>-1.8064126372337341E-2</v>
      </c>
      <c r="EA21" s="3">
        <v>-0.4527398943901062</v>
      </c>
      <c r="EB21" s="3">
        <v>0.24297899007797241</v>
      </c>
      <c r="EC21" s="3">
        <v>-0.21244117617607117</v>
      </c>
      <c r="ED21" s="3">
        <v>-0.10480763763189316</v>
      </c>
      <c r="EE21" s="3">
        <v>3.6058675497770309E-2</v>
      </c>
    </row>
    <row r="22" spans="1:139">
      <c r="A22" s="26">
        <v>16</v>
      </c>
      <c r="B22" s="3">
        <v>-0.20413875579833984</v>
      </c>
      <c r="C22" s="3">
        <v>-8.3158746361732483E-2</v>
      </c>
      <c r="D22" s="3">
        <v>0.20777423679828644</v>
      </c>
      <c r="E22" s="3">
        <v>-8.6925635114312172E-3</v>
      </c>
      <c r="F22" s="3">
        <v>0.11704255640506744</v>
      </c>
      <c r="G22" s="3">
        <v>0.33183348178863525</v>
      </c>
      <c r="H22" s="3">
        <v>-0.17355826497077942</v>
      </c>
      <c r="I22" s="3">
        <v>0.36068105697631836</v>
      </c>
      <c r="J22" s="3">
        <v>0.20878109335899353</v>
      </c>
      <c r="K22" s="3">
        <v>-0.18132534623146057</v>
      </c>
      <c r="L22" s="3">
        <v>0.13453879952430725</v>
      </c>
      <c r="M22" s="3">
        <v>-0.25577369332313538</v>
      </c>
      <c r="N22" s="3">
        <v>0.1120554506778717</v>
      </c>
      <c r="O22" s="3">
        <v>0.12547330558300018</v>
      </c>
      <c r="P22" s="3">
        <v>-0.19574518501758575</v>
      </c>
      <c r="Q22" s="3">
        <v>-0.11074427515268326</v>
      </c>
      <c r="R22" s="3">
        <v>-2.2267447784543037E-2</v>
      </c>
      <c r="S22" s="3"/>
      <c r="T22" s="21" t="s">
        <v>150</v>
      </c>
      <c r="U22" s="6">
        <v>0</v>
      </c>
      <c r="V22" s="5">
        <v>-0.71452693882035101</v>
      </c>
      <c r="W22" s="5">
        <v>3.8990031577165241E-2</v>
      </c>
      <c r="X22" s="5">
        <v>0.31908541152626851</v>
      </c>
      <c r="Y22" s="5">
        <v>-0.42248330155966107</v>
      </c>
      <c r="AV22" s="3"/>
      <c r="AW22" s="3"/>
      <c r="AY22" s="25">
        <v>16</v>
      </c>
      <c r="AZ22" s="3">
        <v>-0.17642179131507874</v>
      </c>
      <c r="BA22" s="3">
        <v>6.8793833255767822E-2</v>
      </c>
      <c r="BB22" s="3">
        <v>-0.15044744312763214</v>
      </c>
      <c r="BC22" s="3">
        <v>0.39523720741271973</v>
      </c>
      <c r="BD22" s="3">
        <v>-0.26725015044212341</v>
      </c>
      <c r="BE22" s="3">
        <v>0.22936712205410004</v>
      </c>
      <c r="BF22" s="3">
        <v>3.2888107001781464E-2</v>
      </c>
      <c r="BG22" s="3">
        <v>-0.19296592473983765</v>
      </c>
      <c r="BH22" s="3">
        <v>-5.865762010216713E-2</v>
      </c>
      <c r="BI22" s="3">
        <v>-0.2585710883140564</v>
      </c>
      <c r="BJ22" s="3">
        <v>-0.16713513433933258</v>
      </c>
      <c r="BK22" s="3">
        <v>-2.8790036216378212E-2</v>
      </c>
      <c r="BL22" s="3">
        <v>0.142648845911026</v>
      </c>
      <c r="BM22" s="3">
        <v>4.2153101414442062E-2</v>
      </c>
      <c r="BN22" s="3">
        <v>-0.26459699869155884</v>
      </c>
      <c r="BO22" s="3">
        <v>0.10698270052671432</v>
      </c>
      <c r="BP22" s="3">
        <v>-0.28870561718940735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-1.8711037933826447E-2</v>
      </c>
      <c r="C23" s="3">
        <v>0.40484291315078735</v>
      </c>
      <c r="D23" s="3">
        <v>0.54033160209655762</v>
      </c>
      <c r="E23" s="3">
        <v>9.5022998750209808E-2</v>
      </c>
      <c r="F23" s="3">
        <v>-1.7651936039328575E-2</v>
      </c>
      <c r="G23" s="3">
        <v>-0.17050637304782867</v>
      </c>
      <c r="H23" s="3">
        <v>-0.39169031381607056</v>
      </c>
      <c r="I23" s="3">
        <v>0.1514047235250473</v>
      </c>
      <c r="J23" s="3">
        <v>0.19303102791309357</v>
      </c>
      <c r="K23" s="3">
        <v>-0.10623784363269806</v>
      </c>
      <c r="L23" s="3">
        <v>0.24489641189575195</v>
      </c>
      <c r="M23" s="3">
        <v>-0.37354642152786255</v>
      </c>
      <c r="N23" s="3">
        <v>-0.12927901744842529</v>
      </c>
      <c r="O23" s="3">
        <v>-0.14402714371681213</v>
      </c>
      <c r="P23" s="3">
        <v>-0.18925844132900238</v>
      </c>
      <c r="Q23" s="3">
        <v>8.3777029067277908E-3</v>
      </c>
      <c r="R23" s="3">
        <v>1.8099307781085372E-3</v>
      </c>
      <c r="S23" s="3"/>
      <c r="T23" s="3"/>
      <c r="U23" s="1">
        <v>1</v>
      </c>
      <c r="V23" s="3">
        <v>-1.329608820937177</v>
      </c>
      <c r="W23" s="3">
        <v>-0.44724471935116861</v>
      </c>
      <c r="X23" s="3">
        <v>0.32224524004876076</v>
      </c>
      <c r="Y23" s="3">
        <v>-0.33614393158011646</v>
      </c>
      <c r="AB23" s="15" t="s">
        <v>169</v>
      </c>
      <c r="AV23" t="s">
        <v>143</v>
      </c>
      <c r="AY23" s="25">
        <v>17</v>
      </c>
      <c r="AZ23" s="3">
        <v>4.0971226990222931E-2</v>
      </c>
      <c r="BA23" s="3">
        <v>-0.25067630410194397</v>
      </c>
      <c r="BB23" s="3">
        <v>0.12922957539558411</v>
      </c>
      <c r="BC23" s="3">
        <v>-0.21461522579193115</v>
      </c>
      <c r="BD23" s="3">
        <v>-0.25363174080848694</v>
      </c>
      <c r="BE23" s="3">
        <v>6.7514486610889435E-2</v>
      </c>
      <c r="BF23" s="3">
        <v>0.15547794103622437</v>
      </c>
      <c r="BG23" s="3">
        <v>-0.10281793773174286</v>
      </c>
      <c r="BH23" s="3">
        <v>-3.2157782465219498E-2</v>
      </c>
      <c r="BI23" s="3">
        <v>4.2191505432128906E-2</v>
      </c>
      <c r="BJ23" s="3">
        <v>-0.10459046065807343</v>
      </c>
      <c r="BK23" s="3">
        <v>3.9157330989837646E-2</v>
      </c>
      <c r="BL23" s="3">
        <v>-4.7008123248815536E-2</v>
      </c>
      <c r="BM23" s="3">
        <v>-1.3836758211255074E-2</v>
      </c>
      <c r="BN23" s="3">
        <v>-0.20191694796085358</v>
      </c>
      <c r="BO23" s="3">
        <v>0.11839544773101807</v>
      </c>
      <c r="BP23" s="3">
        <v>-0.29036727547645569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0.31271526217460632</v>
      </c>
      <c r="C24" s="3">
        <v>-0.23712730407714844</v>
      </c>
      <c r="D24" s="3">
        <v>1.5478484332561493E-2</v>
      </c>
      <c r="E24" s="3">
        <v>0.22760148346424103</v>
      </c>
      <c r="F24" s="3">
        <v>-0.17602474987506866</v>
      </c>
      <c r="G24" s="3">
        <v>-0.14471878111362457</v>
      </c>
      <c r="H24" s="3">
        <v>-0.30959025025367737</v>
      </c>
      <c r="I24" s="3">
        <v>0.28713694214820862</v>
      </c>
      <c r="J24" s="3">
        <v>-0.21766439080238342</v>
      </c>
      <c r="K24" s="3">
        <v>0.21319480240345001</v>
      </c>
      <c r="L24" s="3">
        <v>6.5601304173469543E-2</v>
      </c>
      <c r="M24" s="3">
        <v>0.29110363125801086</v>
      </c>
      <c r="N24" s="3">
        <v>0.21199880540370941</v>
      </c>
      <c r="O24" s="3">
        <v>0.2100902795791626</v>
      </c>
      <c r="P24" s="3">
        <v>5.1735099405050278E-2</v>
      </c>
      <c r="Q24" s="3">
        <v>9.5292218029499054E-2</v>
      </c>
      <c r="R24" s="3">
        <v>1.1962433345615864E-2</v>
      </c>
      <c r="S24" s="3"/>
      <c r="T24" s="3"/>
      <c r="U24" s="1">
        <v>2</v>
      </c>
      <c r="V24" s="3">
        <v>-7.5688867122714845E-2</v>
      </c>
      <c r="W24" s="3">
        <v>0.98905889719817819</v>
      </c>
      <c r="X24" s="3">
        <v>-0.5990131326228002</v>
      </c>
      <c r="Y24" s="3">
        <v>0.63246265394494972</v>
      </c>
      <c r="AY24" s="25">
        <v>18</v>
      </c>
      <c r="AZ24" s="3">
        <v>-3.0037179589271545E-2</v>
      </c>
      <c r="BA24" s="3">
        <v>0.26077553629875183</v>
      </c>
      <c r="BB24" s="3">
        <v>-0.10134776681661606</v>
      </c>
      <c r="BC24" s="3">
        <v>8.2660600543022156E-2</v>
      </c>
      <c r="BD24" s="3">
        <v>-0.1230742335319519</v>
      </c>
      <c r="BE24" s="3">
        <v>6.1541154980659485E-2</v>
      </c>
      <c r="BF24" s="3">
        <v>0.19439457356929779</v>
      </c>
      <c r="BG24" s="3">
        <v>0.12668442726135254</v>
      </c>
      <c r="BH24" s="3">
        <v>1.2277663685381413E-2</v>
      </c>
      <c r="BI24" s="3">
        <v>-7.2044722735881805E-2</v>
      </c>
      <c r="BJ24" s="3">
        <v>0.11225114017724991</v>
      </c>
      <c r="BK24" s="3">
        <v>0.10273353010416031</v>
      </c>
      <c r="BL24" s="3">
        <v>0.19812524318695068</v>
      </c>
      <c r="BM24" s="3">
        <v>0.25531139969825745</v>
      </c>
      <c r="BN24" s="3">
        <v>-5.4361708462238312E-2</v>
      </c>
      <c r="BO24" s="3">
        <v>6.5561220049858093E-2</v>
      </c>
      <c r="BP24" s="3">
        <v>-0.40453791618347168</v>
      </c>
      <c r="EH24" s="3"/>
      <c r="EI24" s="3"/>
    </row>
    <row r="25" spans="1:139" ht="17.25">
      <c r="A25" s="25">
        <v>19</v>
      </c>
      <c r="B25" s="3">
        <v>-8.0978967249393463E-2</v>
      </c>
      <c r="C25" s="3">
        <v>-0.2314780205488205</v>
      </c>
      <c r="D25" s="3">
        <v>-7.4811354279518127E-2</v>
      </c>
      <c r="E25" s="3">
        <v>-1.1275690048933029E-2</v>
      </c>
      <c r="F25" s="3">
        <v>-0.17067255079746246</v>
      </c>
      <c r="G25" s="3">
        <v>-2.2218829020857811E-2</v>
      </c>
      <c r="H25" s="3">
        <v>0.5393032431602478</v>
      </c>
      <c r="I25" s="3">
        <v>0.23421357572078705</v>
      </c>
      <c r="J25" s="3">
        <v>-9.4719938933849335E-3</v>
      </c>
      <c r="K25" s="3">
        <v>-0.16830022633075714</v>
      </c>
      <c r="L25" s="3">
        <v>5.5632095783948898E-2</v>
      </c>
      <c r="M25" s="3">
        <v>2.6242470368742943E-2</v>
      </c>
      <c r="N25" s="3">
        <v>9.6135608851909637E-2</v>
      </c>
      <c r="O25" s="3">
        <v>-0.14642785489559174</v>
      </c>
      <c r="P25" s="3">
        <v>0.16077715158462524</v>
      </c>
      <c r="Q25" s="3">
        <v>-0.25195804238319397</v>
      </c>
      <c r="R25" s="3">
        <v>-1.2073640711605549E-2</v>
      </c>
      <c r="S25" s="3"/>
      <c r="T25" s="3"/>
      <c r="U25" s="1">
        <v>3</v>
      </c>
      <c r="V25" s="3">
        <v>-5.2398328723288222E-2</v>
      </c>
      <c r="W25" s="3">
        <v>0.11860563763824766</v>
      </c>
      <c r="X25" s="3">
        <v>0.86008600275731018</v>
      </c>
      <c r="Y25" s="3">
        <v>-0.50735649774481151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-3.5591255873441696E-2</v>
      </c>
      <c r="BA25" s="3">
        <v>7.7616050839424133E-2</v>
      </c>
      <c r="BB25" s="3">
        <v>9.36918705701828E-2</v>
      </c>
      <c r="BC25" s="3">
        <v>0.12064249068498611</v>
      </c>
      <c r="BD25" s="3">
        <v>-0.11296630650758743</v>
      </c>
      <c r="BE25" s="3">
        <v>7.6727360486984253E-2</v>
      </c>
      <c r="BF25" s="3">
        <v>-0.15765318274497986</v>
      </c>
      <c r="BG25" s="3">
        <v>8.5504665970802307E-2</v>
      </c>
      <c r="BH25" s="3">
        <v>0.37251463532447815</v>
      </c>
      <c r="BI25" s="3">
        <v>0.2005130797624588</v>
      </c>
      <c r="BJ25" s="3">
        <v>-0.11717285215854645</v>
      </c>
      <c r="BK25" s="3">
        <v>0.1990446150302887</v>
      </c>
      <c r="BL25" s="3">
        <v>-0.22332033514976501</v>
      </c>
      <c r="BM25" s="3">
        <v>0.10381431132555008</v>
      </c>
      <c r="BN25" s="3">
        <v>-7.1260571479797363E-2</v>
      </c>
      <c r="BO25" s="3">
        <v>0.21031804382801056</v>
      </c>
      <c r="BP25" s="3">
        <v>-0.20366320013999939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2.4459419772028923E-2</v>
      </c>
      <c r="C26" s="3">
        <v>-4.1204079985618591E-2</v>
      </c>
      <c r="D26" s="3">
        <v>8.8721558451652527E-2</v>
      </c>
      <c r="E26" s="3">
        <v>-0.2413499653339386</v>
      </c>
      <c r="F26" s="3">
        <v>-0.10388020426034927</v>
      </c>
      <c r="G26" s="3">
        <v>1.6400409862399101E-2</v>
      </c>
      <c r="H26" s="3">
        <v>6.8111002445220947E-2</v>
      </c>
      <c r="I26" s="3">
        <v>-4.3030146509408951E-2</v>
      </c>
      <c r="J26" s="3">
        <v>5.1982291042804718E-2</v>
      </c>
      <c r="K26" s="3">
        <v>-0.21071735024452209</v>
      </c>
      <c r="L26" s="3">
        <v>-4.5581713318824768E-2</v>
      </c>
      <c r="M26" s="3">
        <v>-0.4334336519241333</v>
      </c>
      <c r="N26" s="3">
        <v>-0.33052390813827515</v>
      </c>
      <c r="O26" s="3">
        <v>-6.5668307244777679E-2</v>
      </c>
      <c r="P26" s="3">
        <v>3.7759464234113693E-2</v>
      </c>
      <c r="Q26" s="3">
        <v>0.14260044693946838</v>
      </c>
      <c r="R26" s="3">
        <v>1.0726687498390676E-2</v>
      </c>
      <c r="S26" s="3"/>
      <c r="T26" s="3"/>
      <c r="U26" s="1">
        <v>4</v>
      </c>
      <c r="V26" s="3">
        <v>0.33110666369950603</v>
      </c>
      <c r="W26" s="3">
        <v>-0.28726949782575012</v>
      </c>
      <c r="X26" s="3">
        <v>0.83260798404532388</v>
      </c>
      <c r="Y26" s="3">
        <v>-0.20527498811297235</v>
      </c>
      <c r="AB26" s="22" t="s">
        <v>179</v>
      </c>
      <c r="AL26" t="s">
        <v>191</v>
      </c>
      <c r="AV26" t="s">
        <v>228</v>
      </c>
      <c r="AW26" t="s">
        <v>229</v>
      </c>
      <c r="AY26" s="25">
        <v>20</v>
      </c>
      <c r="AZ26" s="3">
        <v>-0.22057385742664337</v>
      </c>
      <c r="BA26" s="3">
        <v>0.11109913885593414</v>
      </c>
      <c r="BB26" s="3">
        <v>-1.8086424097418785E-2</v>
      </c>
      <c r="BC26" s="3">
        <v>-0.1421874612569809</v>
      </c>
      <c r="BD26" s="3">
        <v>0.19107533991336823</v>
      </c>
      <c r="BE26" s="3">
        <v>0.18652474880218506</v>
      </c>
      <c r="BF26" s="3">
        <v>-0.16077759861946106</v>
      </c>
      <c r="BG26" s="3">
        <v>0.42695567011833191</v>
      </c>
      <c r="BH26" s="3">
        <v>0.24131391942501068</v>
      </c>
      <c r="BI26" s="3">
        <v>0.14053340256214142</v>
      </c>
      <c r="BJ26" s="3">
        <v>3.4871645271778107E-2</v>
      </c>
      <c r="BK26" s="3">
        <v>0.16034887731075287</v>
      </c>
      <c r="BL26" s="3">
        <v>-0.14265944063663483</v>
      </c>
      <c r="BM26" s="3">
        <v>3.1435973942279816E-2</v>
      </c>
      <c r="BN26" s="3">
        <v>-0.19299238920211792</v>
      </c>
      <c r="BO26" s="3">
        <v>0.33903899788856506</v>
      </c>
      <c r="BP26" s="3">
        <v>-8.8050477206707001E-2</v>
      </c>
      <c r="EH26" s="3"/>
      <c r="EI26" s="3"/>
    </row>
    <row r="27" spans="1:139">
      <c r="A27" s="25">
        <v>21</v>
      </c>
      <c r="B27" s="3">
        <v>-0.15870782732963562</v>
      </c>
      <c r="C27" s="3">
        <v>-0.53247267007827759</v>
      </c>
      <c r="D27" s="3">
        <v>-0.38164347410202026</v>
      </c>
      <c r="E27" s="3">
        <v>-0.40390169620513916</v>
      </c>
      <c r="F27" s="3">
        <v>-8.152143657207489E-2</v>
      </c>
      <c r="G27" s="3">
        <v>-0.35494083166122437</v>
      </c>
      <c r="H27" s="3">
        <v>0.29811060428619385</v>
      </c>
      <c r="I27" s="3">
        <v>-0.23052778840065002</v>
      </c>
      <c r="J27" s="3">
        <v>0.16011449694633484</v>
      </c>
      <c r="K27" s="3">
        <v>-4.6625241637229919E-2</v>
      </c>
      <c r="L27" s="3">
        <v>-0.24400234222412109</v>
      </c>
      <c r="M27" s="3">
        <v>-4.0259230881929398E-2</v>
      </c>
      <c r="N27" s="3">
        <v>-0.28889071941375732</v>
      </c>
      <c r="O27" s="3">
        <v>0.15223546326160431</v>
      </c>
      <c r="P27" s="3">
        <v>-0.152451291680336</v>
      </c>
      <c r="Q27" s="3">
        <v>0.11405704170465469</v>
      </c>
      <c r="R27" s="3">
        <v>-1.1582871899008753E-2</v>
      </c>
      <c r="S27" s="3"/>
      <c r="T27" s="3"/>
      <c r="U27" s="1">
        <v>5</v>
      </c>
      <c r="V27" s="3">
        <v>0.94903120881964642</v>
      </c>
      <c r="W27" s="3">
        <v>-1.2949712861296589</v>
      </c>
      <c r="X27" s="3">
        <v>-0.18351410171733867</v>
      </c>
      <c r="Y27" s="3">
        <v>-1.363720280809646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0.96963769197464</v>
      </c>
      <c r="AW27" s="3">
        <v>6.5364986658096313E-2</v>
      </c>
      <c r="AY27" s="25">
        <v>21</v>
      </c>
      <c r="AZ27" s="3">
        <v>-2.9167372733354568E-2</v>
      </c>
      <c r="BA27" s="3">
        <v>2.9863806441426277E-2</v>
      </c>
      <c r="BB27" s="3">
        <v>-6.5935282036662102E-3</v>
      </c>
      <c r="BC27" s="3">
        <v>-0.14863480627536774</v>
      </c>
      <c r="BD27" s="3">
        <v>7.6589971780776978E-2</v>
      </c>
      <c r="BE27" s="3">
        <v>0.20755161345005035</v>
      </c>
      <c r="BF27" s="3">
        <v>0.13743239641189575</v>
      </c>
      <c r="BG27" s="3">
        <v>-0.19035664200782776</v>
      </c>
      <c r="BH27" s="3">
        <v>-2.162783220410347E-2</v>
      </c>
      <c r="BI27" s="3">
        <v>0.16893741488456726</v>
      </c>
      <c r="BJ27" s="3">
        <v>-2.0830601453781128E-2</v>
      </c>
      <c r="BK27" s="3">
        <v>-0.15367890894412994</v>
      </c>
      <c r="BL27" s="3">
        <v>0.30714461207389832</v>
      </c>
      <c r="BM27" s="3">
        <v>-3.6658260971307755E-2</v>
      </c>
      <c r="BN27" s="3">
        <v>-0.36762538552284241</v>
      </c>
      <c r="BO27" s="3">
        <v>-4.024023562669754E-2</v>
      </c>
      <c r="BP27" s="3">
        <v>-0.40884137153625488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-5.6848026812076569E-2</v>
      </c>
      <c r="C28" s="3">
        <v>0.21822872757911682</v>
      </c>
      <c r="D28" s="3">
        <v>-6.5086960792541504E-2</v>
      </c>
      <c r="E28" s="3">
        <v>-0.35468363761901855</v>
      </c>
      <c r="F28" s="3">
        <v>0.15122196078300476</v>
      </c>
      <c r="G28" s="3">
        <v>-0.302752286195755</v>
      </c>
      <c r="H28" s="3">
        <v>-8.0523639917373657E-2</v>
      </c>
      <c r="I28" s="3">
        <v>0.15965825319290161</v>
      </c>
      <c r="J28" s="3">
        <v>0.30582961440086365</v>
      </c>
      <c r="K28" s="3">
        <v>1.0716510936617851E-2</v>
      </c>
      <c r="L28" s="3">
        <v>0.1883874386548996</v>
      </c>
      <c r="M28" s="3">
        <v>-0.34697282314300537</v>
      </c>
      <c r="N28" s="3">
        <v>5.2916347980499268E-2</v>
      </c>
      <c r="O28" s="3">
        <v>-0.11169987916946411</v>
      </c>
      <c r="P28" s="3">
        <v>-5.385812371969223E-2</v>
      </c>
      <c r="Q28" s="3">
        <v>0.1379610151052475</v>
      </c>
      <c r="R28" s="3">
        <v>1.0977727361023426E-2</v>
      </c>
      <c r="S28" s="3"/>
      <c r="T28" s="3"/>
      <c r="U28" s="1">
        <v>6</v>
      </c>
      <c r="V28" s="3">
        <v>-0.66740289938829889</v>
      </c>
      <c r="W28" s="3">
        <v>-1.8834457535953602</v>
      </c>
      <c r="X28" s="3">
        <v>-1.2119101071409094E-2</v>
      </c>
      <c r="Y28" s="3">
        <v>-1.8738590108576785</v>
      </c>
      <c r="AA28" s="1">
        <v>0</v>
      </c>
      <c r="AB28" s="3" cm="1">
        <f t="array" ref="AB28:AE31">EXP(MMULT(TRANSPOSE(V6:Y21),V22:Y37)*AF25)</f>
        <v>0.64235749830755218</v>
      </c>
      <c r="AC28" s="3">
        <v>0.44085230810699205</v>
      </c>
      <c r="AD28" s="3">
        <v>0.54145872051963062</v>
      </c>
      <c r="AE28" s="3">
        <v>0.20905711644067237</v>
      </c>
      <c r="AF28" s="10">
        <f>SUM($AB28:$AE28)</f>
        <v>1.833725643374847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0.99539339542388916</v>
      </c>
      <c r="AW28" s="3">
        <v>-9.3747302889823914E-2</v>
      </c>
      <c r="AY28" s="25">
        <v>22</v>
      </c>
      <c r="AZ28" s="3">
        <v>-1.2376421131193638E-2</v>
      </c>
      <c r="BA28" s="3">
        <v>8.1167988479137421E-2</v>
      </c>
      <c r="BB28" s="3">
        <v>5.1335372030735016E-2</v>
      </c>
      <c r="BC28" s="3">
        <v>9.6367321908473969E-2</v>
      </c>
      <c r="BD28" s="3">
        <v>-0.27885732054710388</v>
      </c>
      <c r="BE28" s="3">
        <v>0.264518141746521</v>
      </c>
      <c r="BF28" s="3">
        <v>0.12371358275413513</v>
      </c>
      <c r="BG28" s="3">
        <v>0.16403791308403015</v>
      </c>
      <c r="BH28" s="3">
        <v>0.1797214150428772</v>
      </c>
      <c r="BI28" s="3">
        <v>-0.13692356646060944</v>
      </c>
      <c r="BJ28" s="3">
        <v>0.12565992772579193</v>
      </c>
      <c r="BK28" s="3">
        <v>-8.5815966129302979E-2</v>
      </c>
      <c r="BL28" s="3">
        <v>-6.8305604159832001E-2</v>
      </c>
      <c r="BM28" s="3">
        <v>0.12385819107294083</v>
      </c>
      <c r="BN28" s="3">
        <v>-0.24380423128604889</v>
      </c>
      <c r="BO28" s="3">
        <v>-0.10191819816827774</v>
      </c>
      <c r="BP28" s="3">
        <v>-0.13283710181713104</v>
      </c>
      <c r="BR28" s="1" cm="1">
        <f t="array" ref="BR28:BR31">_xlfn.ANCHORARRAY(A90)</f>
        <v>0</v>
      </c>
      <c r="BS28" s="3" cm="1">
        <f t="array" ref="BS28:ED31">MMULT(B90:R93,TRANSPOSE(AZ6:BP69))</f>
        <v>-0.45377898438659026</v>
      </c>
      <c r="BT28" s="3">
        <v>-1.6248235877239448</v>
      </c>
      <c r="BU28" s="3">
        <v>-1.947874893074796</v>
      </c>
      <c r="BV28" s="3">
        <v>-0.97187905199429647</v>
      </c>
      <c r="BW28" s="3">
        <v>-0.8260503888681876</v>
      </c>
      <c r="BX28" s="3">
        <v>-0.7831444694267844</v>
      </c>
      <c r="BY28" s="3">
        <v>-0.58176557353721781</v>
      </c>
      <c r="BZ28" s="3">
        <v>-5.7078623189016742E-2</v>
      </c>
      <c r="CA28" s="3">
        <v>-1.2496077139255557</v>
      </c>
      <c r="CB28" s="3">
        <v>-1.172598985949342</v>
      </c>
      <c r="CC28" s="3">
        <v>-1.1395561097490923</v>
      </c>
      <c r="CD28" s="3">
        <v>-1.5015166381510432</v>
      </c>
      <c r="CE28" s="3">
        <v>-1.89517394544452</v>
      </c>
      <c r="CF28" s="3">
        <v>-1.2665370924788006</v>
      </c>
      <c r="CG28" s="3">
        <v>-1.0879354710492435</v>
      </c>
      <c r="CH28" s="3">
        <v>-0.91110542495114588</v>
      </c>
      <c r="CI28" s="3">
        <v>-1.414975462991737</v>
      </c>
      <c r="CJ28" s="3">
        <v>0.12305982468059612</v>
      </c>
      <c r="CK28" s="3">
        <v>-1.7294735355676618</v>
      </c>
      <c r="CL28" s="3">
        <v>0.44875535377120968</v>
      </c>
      <c r="CM28" s="3">
        <v>0.18430486603354107</v>
      </c>
      <c r="CN28" s="3">
        <v>-0.49689968789090777</v>
      </c>
      <c r="CO28" s="3">
        <v>-0.57269256565281534</v>
      </c>
      <c r="CP28" s="3">
        <v>-0.62792829813705442</v>
      </c>
      <c r="CQ28" s="3">
        <v>-0.47213956676536023</v>
      </c>
      <c r="CR28" s="3">
        <v>-1.2852286763425831</v>
      </c>
      <c r="CS28" s="3">
        <v>-2.8395832712556723</v>
      </c>
      <c r="CT28" s="3">
        <v>-1.1687588915926475</v>
      </c>
      <c r="CU28" s="3">
        <v>0.66339963800738988</v>
      </c>
      <c r="CV28" s="3">
        <v>-2.3363346063298138</v>
      </c>
      <c r="CW28" s="3">
        <v>-0.64019374246614391</v>
      </c>
      <c r="CX28" s="3">
        <v>-0.71117405950965829</v>
      </c>
      <c r="CY28" s="3">
        <v>0.50898061440207598</v>
      </c>
      <c r="CZ28" s="3">
        <v>-0.12358467647966752</v>
      </c>
      <c r="DA28" s="3">
        <v>-0.71007149580023088</v>
      </c>
      <c r="DB28" s="3">
        <v>-0.84615163379184966</v>
      </c>
      <c r="DC28" s="3">
        <v>-1.1780525344221753</v>
      </c>
      <c r="DD28" s="3">
        <v>-1.2929245950866037</v>
      </c>
      <c r="DE28" s="3">
        <v>-0.68154925455929605</v>
      </c>
      <c r="DF28" s="3">
        <v>6.5961691182473331E-2</v>
      </c>
      <c r="DG28" s="3">
        <v>-0.41559467894967167</v>
      </c>
      <c r="DH28" s="3">
        <v>0.381947098259246</v>
      </c>
      <c r="DI28" s="3">
        <v>0.15707074268900467</v>
      </c>
      <c r="DJ28" s="3">
        <v>-9.2921809281412526E-2</v>
      </c>
      <c r="DK28" s="3">
        <v>-0.91783116185728086</v>
      </c>
      <c r="DL28" s="3">
        <v>-1.4251267454073315</v>
      </c>
      <c r="DM28" s="3">
        <v>-0.97882158981441425</v>
      </c>
      <c r="DN28" s="3">
        <v>-0.58035277260228468</v>
      </c>
      <c r="DO28" s="3">
        <v>-0.7692833477193084</v>
      </c>
      <c r="DP28" s="3">
        <v>0.79953140624744345</v>
      </c>
      <c r="DQ28" s="3">
        <v>-2.0200048971042905</v>
      </c>
      <c r="DR28" s="3">
        <v>-1.2653619078702973</v>
      </c>
      <c r="DS28" s="3">
        <v>-0.41579446123342101</v>
      </c>
      <c r="DT28" s="3">
        <v>0.23705074111090968</v>
      </c>
      <c r="DU28" s="3">
        <v>-0.78714203892270396</v>
      </c>
      <c r="DV28" s="3">
        <v>-0.85735228454657109</v>
      </c>
      <c r="DW28" s="3">
        <v>-0.99798288311049654</v>
      </c>
      <c r="DX28" s="3">
        <v>-0.50146153234197288</v>
      </c>
      <c r="DY28" s="3">
        <v>-2.2533192770974719</v>
      </c>
      <c r="DZ28" s="3">
        <v>-0.72097726877749291</v>
      </c>
      <c r="EA28" s="3">
        <v>-0.48278863068613909</v>
      </c>
      <c r="EB28" s="3">
        <v>-1.9167761604685614</v>
      </c>
      <c r="EC28" s="3">
        <v>-0.64699452029929116</v>
      </c>
      <c r="ED28" s="3">
        <v>-1.1673031189972105</v>
      </c>
      <c r="EH28" s="3"/>
      <c r="EI28" s="3"/>
    </row>
    <row r="29" spans="1:139">
      <c r="A29" s="25">
        <v>23</v>
      </c>
      <c r="B29" s="3">
        <v>-0.13469050824642181</v>
      </c>
      <c r="C29" s="3">
        <v>0.4131176769733429</v>
      </c>
      <c r="D29" s="3">
        <v>0.2650182843208313</v>
      </c>
      <c r="E29" s="3">
        <v>0.20016996562480927</v>
      </c>
      <c r="F29" s="3">
        <v>0.22985021770000458</v>
      </c>
      <c r="G29" s="3">
        <v>0.30406326055526733</v>
      </c>
      <c r="H29" s="3">
        <v>-6.5559558570384979E-2</v>
      </c>
      <c r="I29" s="3">
        <v>4.354492574930191E-2</v>
      </c>
      <c r="J29" s="3">
        <v>-0.16717776656150818</v>
      </c>
      <c r="K29" s="3">
        <v>-0.25645983219146729</v>
      </c>
      <c r="L29" s="3">
        <v>-8.265279233455658E-2</v>
      </c>
      <c r="M29" s="3">
        <v>6.6120840609073639E-2</v>
      </c>
      <c r="N29" s="3">
        <v>0.26732310652732849</v>
      </c>
      <c r="O29" s="3">
        <v>-0.24464811384677887</v>
      </c>
      <c r="P29" s="3">
        <v>-0.300538569688797</v>
      </c>
      <c r="Q29" s="3">
        <v>-0.11884494870901108</v>
      </c>
      <c r="R29" s="3">
        <v>7.2719166055321693E-3</v>
      </c>
      <c r="S29" s="3"/>
      <c r="T29" s="3"/>
      <c r="U29" s="1">
        <v>7</v>
      </c>
      <c r="V29" s="3">
        <v>-1.6851603967699698</v>
      </c>
      <c r="W29" s="3">
        <v>5.6312366536580033E-2</v>
      </c>
      <c r="X29" s="3">
        <v>-0.47694748224675793</v>
      </c>
      <c r="Y29" s="3">
        <v>0.56820907781007324</v>
      </c>
      <c r="AA29" s="1">
        <v>1</v>
      </c>
      <c r="AB29" s="3">
        <v>3.5714043885137534E-2</v>
      </c>
      <c r="AC29" s="3">
        <v>0.27571756305200973</v>
      </c>
      <c r="AD29" s="3">
        <v>0.70793889625334994</v>
      </c>
      <c r="AE29" s="3">
        <v>0.17634871596054427</v>
      </c>
      <c r="AF29" s="10">
        <f>SUM($AB29:$AE29)</f>
        <v>1.1957192191510415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1.1430574655532837</v>
      </c>
      <c r="AW29" s="3">
        <v>8.5492357611656189E-3</v>
      </c>
      <c r="AY29" s="25">
        <v>23</v>
      </c>
      <c r="AZ29" s="3">
        <v>-1.6037296503782272E-2</v>
      </c>
      <c r="BA29" s="3">
        <v>-0.29368054866790771</v>
      </c>
      <c r="BB29" s="3">
        <v>-0.20789782702922821</v>
      </c>
      <c r="BC29" s="3">
        <v>-0.21913507580757141</v>
      </c>
      <c r="BD29" s="3">
        <v>-0.22243478894233704</v>
      </c>
      <c r="BE29" s="3">
        <v>-2.7376750949770212E-3</v>
      </c>
      <c r="BF29" s="3">
        <v>6.5440483391284943E-2</v>
      </c>
      <c r="BG29" s="3">
        <v>0.18116903305053711</v>
      </c>
      <c r="BH29" s="3">
        <v>7.1715191006660461E-3</v>
      </c>
      <c r="BI29" s="3">
        <v>-7.2747141122817993E-2</v>
      </c>
      <c r="BJ29" s="3">
        <v>-0.20892678201198578</v>
      </c>
      <c r="BK29" s="3">
        <v>-5.1553778350353241E-2</v>
      </c>
      <c r="BL29" s="3">
        <v>0.14000485837459564</v>
      </c>
      <c r="BM29" s="3">
        <v>0.12395665049552917</v>
      </c>
      <c r="BN29" s="3">
        <v>-0.32067236304283142</v>
      </c>
      <c r="BO29" s="3">
        <v>0.33634939789772034</v>
      </c>
      <c r="BP29" s="3">
        <v>-0.1600683331489563</v>
      </c>
      <c r="BR29" s="1">
        <v>1</v>
      </c>
      <c r="BS29" s="3">
        <v>0.35834994811712673</v>
      </c>
      <c r="BT29" s="3">
        <v>-0.72533743526966976</v>
      </c>
      <c r="BU29" s="3">
        <v>-0.98504748421617838</v>
      </c>
      <c r="BV29" s="3">
        <v>-2.0579833973159154</v>
      </c>
      <c r="BW29" s="3">
        <v>-2.1205307075192401</v>
      </c>
      <c r="BX29" s="3">
        <v>-0.51894865685498115</v>
      </c>
      <c r="BY29" s="3">
        <v>-0.65333263900372429</v>
      </c>
      <c r="BZ29" s="3">
        <v>-1.2104966547137432</v>
      </c>
      <c r="CA29" s="3">
        <v>7.2500438375627141E-2</v>
      </c>
      <c r="CB29" s="3">
        <v>-1.5110967085881237</v>
      </c>
      <c r="CC29" s="3">
        <v>-4.5981173604905723E-2</v>
      </c>
      <c r="CD29" s="3">
        <v>-1.3947230644371051</v>
      </c>
      <c r="CE29" s="3">
        <v>-1.2980514967384789</v>
      </c>
      <c r="CF29" s="3">
        <v>1.2257688638278328</v>
      </c>
      <c r="CG29" s="3">
        <v>-1.2808555260688672</v>
      </c>
      <c r="CH29" s="3">
        <v>-0.88412139450454807</v>
      </c>
      <c r="CI29" s="3">
        <v>2.0302518202425512E-2</v>
      </c>
      <c r="CJ29" s="3">
        <v>-0.10910780502779158</v>
      </c>
      <c r="CK29" s="3">
        <v>-0.87522350101496382</v>
      </c>
      <c r="CL29" s="3">
        <v>-0.77305072530287666</v>
      </c>
      <c r="CM29" s="3">
        <v>-1.9473685181843536</v>
      </c>
      <c r="CN29" s="3">
        <v>-0.45932458776263657</v>
      </c>
      <c r="CO29" s="3">
        <v>0.11671158034544368</v>
      </c>
      <c r="CP29" s="3">
        <v>-1.0535531412951868</v>
      </c>
      <c r="CQ29" s="3">
        <v>-1.0747837213776288</v>
      </c>
      <c r="CR29" s="3">
        <v>-1.3027479210365414</v>
      </c>
      <c r="CS29" s="3">
        <v>-0.49699984607418757</v>
      </c>
      <c r="CT29" s="3">
        <v>1.6122645594213769</v>
      </c>
      <c r="CU29" s="3">
        <v>-1.0609324108639389</v>
      </c>
      <c r="CV29" s="3">
        <v>-0.81037580139509502</v>
      </c>
      <c r="CW29" s="3">
        <v>-1.0372741971639325</v>
      </c>
      <c r="CX29" s="3">
        <v>-0.64182864329911404</v>
      </c>
      <c r="CY29" s="3">
        <v>-0.85468505693055263</v>
      </c>
      <c r="CZ29" s="3">
        <v>-1.6363346663987355</v>
      </c>
      <c r="DA29" s="3">
        <v>8.4004115699473414E-2</v>
      </c>
      <c r="DB29" s="3">
        <v>-0.75273096623698965</v>
      </c>
      <c r="DC29" s="3">
        <v>-0.28568553423710147</v>
      </c>
      <c r="DD29" s="3">
        <v>0.96815814080489626</v>
      </c>
      <c r="DE29" s="3">
        <v>-0.90059022647465747</v>
      </c>
      <c r="DF29" s="3">
        <v>-1.3297942683979131</v>
      </c>
      <c r="DG29" s="3">
        <v>-0.9250919491816606</v>
      </c>
      <c r="DH29" s="3">
        <v>-1.1728200082264189</v>
      </c>
      <c r="DI29" s="3">
        <v>-1.0257930618980047</v>
      </c>
      <c r="DJ29" s="3">
        <v>-0.75946032516643158</v>
      </c>
      <c r="DK29" s="3">
        <v>-1.2965706540686237</v>
      </c>
      <c r="DL29" s="3">
        <v>-0.74924517452382144</v>
      </c>
      <c r="DM29" s="3">
        <v>-0.80526931538708679</v>
      </c>
      <c r="DN29" s="3">
        <v>0.11177131793140055</v>
      </c>
      <c r="DO29" s="3">
        <v>0.66863650451444889</v>
      </c>
      <c r="DP29" s="3">
        <v>-0.5405094233024107</v>
      </c>
      <c r="DQ29" s="3">
        <v>-0.50695060180988749</v>
      </c>
      <c r="DR29" s="3">
        <v>-1.2042303851369096</v>
      </c>
      <c r="DS29" s="3">
        <v>-1.8555538542584569</v>
      </c>
      <c r="DT29" s="3">
        <v>-0.48224290597307501</v>
      </c>
      <c r="DU29" s="3">
        <v>-1.1599875204572012</v>
      </c>
      <c r="DV29" s="3">
        <v>-0.55125458387165538</v>
      </c>
      <c r="DW29" s="3">
        <v>-0.73480130429951729</v>
      </c>
      <c r="DX29" s="3">
        <v>-0.70593372934252219</v>
      </c>
      <c r="DY29" s="3">
        <v>-1.1174334797455694</v>
      </c>
      <c r="DZ29" s="3">
        <v>0.11670621017851335</v>
      </c>
      <c r="EA29" s="3">
        <v>-0.49294112383131217</v>
      </c>
      <c r="EB29" s="3">
        <v>-1.4855050792168822</v>
      </c>
      <c r="EC29" s="3">
        <v>-0.5661610622165606</v>
      </c>
      <c r="ED29" s="3">
        <v>-1.0455209514732626</v>
      </c>
      <c r="EH29" s="3"/>
      <c r="EI29" s="3"/>
    </row>
    <row r="30" spans="1:139">
      <c r="A30" s="25">
        <v>24</v>
      </c>
      <c r="B30" s="3">
        <v>0.32029882073402405</v>
      </c>
      <c r="C30" s="3">
        <v>0.1658148318529129</v>
      </c>
      <c r="D30" s="3">
        <v>-0.26288753747940063</v>
      </c>
      <c r="E30" s="3">
        <v>-7.487025111913681E-3</v>
      </c>
      <c r="F30" s="3">
        <v>-0.23692171275615692</v>
      </c>
      <c r="G30" s="3">
        <v>-9.6430018544197083E-2</v>
      </c>
      <c r="H30" s="3">
        <v>0.11385072767734528</v>
      </c>
      <c r="I30" s="3">
        <v>-0.15570521354675293</v>
      </c>
      <c r="J30" s="3">
        <v>-0.3878704309463501</v>
      </c>
      <c r="K30" s="3">
        <v>0.28978246450424194</v>
      </c>
      <c r="L30" s="3">
        <v>5.9384249150753021E-2</v>
      </c>
      <c r="M30" s="3">
        <v>0.43826299905776978</v>
      </c>
      <c r="N30" s="3">
        <v>-0.26389238238334656</v>
      </c>
      <c r="O30" s="3">
        <v>0.31763976812362671</v>
      </c>
      <c r="P30" s="3">
        <v>2.8243816923350096E-3</v>
      </c>
      <c r="Q30" s="3">
        <v>8.6262896656990051E-2</v>
      </c>
      <c r="R30" s="3">
        <v>1.7393644899129868E-2</v>
      </c>
      <c r="S30" s="3"/>
      <c r="T30" s="3"/>
      <c r="U30" s="1">
        <v>8</v>
      </c>
      <c r="V30" s="3">
        <v>1.0076124615873994</v>
      </c>
      <c r="W30" s="3">
        <v>0.66876624602486778</v>
      </c>
      <c r="X30" s="3">
        <v>0.22185897802321791</v>
      </c>
      <c r="Y30" s="3">
        <v>1.1442783968689003</v>
      </c>
      <c r="AA30" s="1">
        <v>2</v>
      </c>
      <c r="AB30" s="3">
        <v>0.91877025261135581</v>
      </c>
      <c r="AC30" s="3">
        <v>0.30864896236350725</v>
      </c>
      <c r="AD30" s="3">
        <v>0.91734083393701871</v>
      </c>
      <c r="AE30" s="3">
        <v>0.22285763758681462</v>
      </c>
      <c r="AF30" s="10">
        <f>SUM($AB30:$AE30)</f>
        <v>2.3676176864986966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1.0293436050415039</v>
      </c>
      <c r="AW30" s="3">
        <v>-5.6965526193380349E-2</v>
      </c>
      <c r="AY30" s="25">
        <v>24</v>
      </c>
      <c r="AZ30" s="3">
        <v>-0.16993537545204163</v>
      </c>
      <c r="BA30" s="3">
        <v>-0.14579065144062042</v>
      </c>
      <c r="BB30" s="3">
        <v>4.8433030024170876E-3</v>
      </c>
      <c r="BC30" s="3">
        <v>-0.12663696706295013</v>
      </c>
      <c r="BD30" s="3">
        <v>-0.23105768859386444</v>
      </c>
      <c r="BE30" s="3">
        <v>-0.13187143206596375</v>
      </c>
      <c r="BF30" s="3">
        <v>-9.2893056571483612E-3</v>
      </c>
      <c r="BG30" s="3">
        <v>4.4479541480541229E-2</v>
      </c>
      <c r="BH30" s="3">
        <v>0.11929702013731003</v>
      </c>
      <c r="BI30" s="3">
        <v>7.580876350402832E-2</v>
      </c>
      <c r="BJ30" s="3">
        <v>-5.4538406431674957E-2</v>
      </c>
      <c r="BK30" s="3">
        <v>7.5759574770927429E-2</v>
      </c>
      <c r="BL30" s="3">
        <v>-5.1250871270895004E-2</v>
      </c>
      <c r="BM30" s="3">
        <v>5.9754546731710434E-2</v>
      </c>
      <c r="BN30" s="3">
        <v>-0.17131669819355011</v>
      </c>
      <c r="BO30" s="3">
        <v>3.5283021628856659E-2</v>
      </c>
      <c r="BP30" s="3">
        <v>-0.37881264090538025</v>
      </c>
      <c r="BR30" s="1">
        <v>2</v>
      </c>
      <c r="BS30" s="3">
        <v>6.2893751966086708E-2</v>
      </c>
      <c r="BT30" s="3">
        <v>-0.87302238558009781</v>
      </c>
      <c r="BU30" s="3">
        <v>-1.2151040235554653</v>
      </c>
      <c r="BV30" s="3">
        <v>-2.0045420032079271</v>
      </c>
      <c r="BW30" s="3">
        <v>-1.9105118804830479</v>
      </c>
      <c r="BX30" s="3">
        <v>-6.7834824567838792E-2</v>
      </c>
      <c r="BY30" s="3">
        <v>-9.7852597355132548E-2</v>
      </c>
      <c r="BZ30" s="3">
        <v>-0.66816066508094574</v>
      </c>
      <c r="CA30" s="3">
        <v>-1.4955448393270565</v>
      </c>
      <c r="CB30" s="3">
        <v>-0.38606909590453703</v>
      </c>
      <c r="CC30" s="3">
        <v>-0.80239514761907638</v>
      </c>
      <c r="CD30" s="3">
        <v>-1.3433155603462672</v>
      </c>
      <c r="CE30" s="3">
        <v>-0.92810852094570806</v>
      </c>
      <c r="CF30" s="3">
        <v>-0.64868475241107348</v>
      </c>
      <c r="CG30" s="3">
        <v>0.14382635248668174</v>
      </c>
      <c r="CH30" s="3">
        <v>-0.45429953786894872</v>
      </c>
      <c r="CI30" s="3">
        <v>-1.2071212824358759</v>
      </c>
      <c r="CJ30" s="3">
        <v>0.67831851737963611</v>
      </c>
      <c r="CK30" s="3">
        <v>-0.99928967848888484</v>
      </c>
      <c r="CL30" s="3">
        <v>-5.9765748827593224E-3</v>
      </c>
      <c r="CM30" s="3">
        <v>-2.1089464520904239E-2</v>
      </c>
      <c r="CN30" s="3">
        <v>-0.26062350641469867</v>
      </c>
      <c r="CO30" s="3">
        <v>0.7755968098281576</v>
      </c>
      <c r="CP30" s="3">
        <v>-0.4767498757182258</v>
      </c>
      <c r="CQ30" s="3">
        <v>-0.26660447192580927</v>
      </c>
      <c r="CR30" s="3">
        <v>-0.30904867028298644</v>
      </c>
      <c r="CS30" s="3">
        <v>-1.0660045598682433</v>
      </c>
      <c r="CT30" s="3">
        <v>-0.88409381615053717</v>
      </c>
      <c r="CU30" s="3">
        <v>-0.37623041729528767</v>
      </c>
      <c r="CV30" s="3">
        <v>-0.6644665645123875</v>
      </c>
      <c r="CW30" s="3">
        <v>-0.60727576698574071</v>
      </c>
      <c r="CX30" s="3">
        <v>-0.17108104830323689</v>
      </c>
      <c r="CY30" s="3">
        <v>-1.1826418654026865</v>
      </c>
      <c r="CZ30" s="3">
        <v>-2.2993520280372697</v>
      </c>
      <c r="DA30" s="3">
        <v>-0.73489856047773672</v>
      </c>
      <c r="DB30" s="3">
        <v>-0.46694846151739738</v>
      </c>
      <c r="DC30" s="3">
        <v>-1.0705764368125479</v>
      </c>
      <c r="DD30" s="3">
        <v>-0.70851754013032808</v>
      </c>
      <c r="DE30" s="3">
        <v>-0.11443206397281064</v>
      </c>
      <c r="DF30" s="3">
        <v>-0.35522285917554863</v>
      </c>
      <c r="DG30" s="3">
        <v>-0.3530592065130787</v>
      </c>
      <c r="DH30" s="3">
        <v>-0.99861803878072442</v>
      </c>
      <c r="DI30" s="3">
        <v>-0.18444189871603689</v>
      </c>
      <c r="DJ30" s="3">
        <v>-0.53037896953062325</v>
      </c>
      <c r="DK30" s="3">
        <v>-0.79291925998987589</v>
      </c>
      <c r="DL30" s="3">
        <v>-0.53540299484054077</v>
      </c>
      <c r="DM30" s="3">
        <v>-0.50260971488039918</v>
      </c>
      <c r="DN30" s="3">
        <v>-0.24627530705403539</v>
      </c>
      <c r="DO30" s="3">
        <v>-0.80067239468824658</v>
      </c>
      <c r="DP30" s="3">
        <v>-0.30009445593084672</v>
      </c>
      <c r="DQ30" s="3">
        <v>-1.2668408199326266</v>
      </c>
      <c r="DR30" s="3">
        <v>-1.898598194110793</v>
      </c>
      <c r="DS30" s="3">
        <v>-0.95777973567758456</v>
      </c>
      <c r="DT30" s="3">
        <v>-0.46970017929632574</v>
      </c>
      <c r="DU30" s="3">
        <v>-0.35640332448198431</v>
      </c>
      <c r="DV30" s="3">
        <v>-0.32036095627058514</v>
      </c>
      <c r="DW30" s="3">
        <v>-0.84242777526957813</v>
      </c>
      <c r="DX30" s="3">
        <v>-0.43890609408479253</v>
      </c>
      <c r="DY30" s="3">
        <v>-0.52271882413544324</v>
      </c>
      <c r="DZ30" s="3">
        <v>-0.54754977340053801</v>
      </c>
      <c r="EA30" s="3">
        <v>-1.1327901039182526</v>
      </c>
      <c r="EB30" s="3">
        <v>-1.7053946758163485</v>
      </c>
      <c r="EC30" s="3">
        <v>-1.2178872551921556</v>
      </c>
      <c r="ED30" s="3">
        <v>-0.37119017946134725</v>
      </c>
      <c r="EH30" s="3"/>
      <c r="EI30" s="3"/>
    </row>
    <row r="31" spans="1:139">
      <c r="A31" s="25">
        <v>25</v>
      </c>
      <c r="B31" s="3">
        <v>6.963648647069931E-2</v>
      </c>
      <c r="C31" s="3">
        <v>-0.23992656171321869</v>
      </c>
      <c r="D31" s="3">
        <v>-8.0564171075820923E-2</v>
      </c>
      <c r="E31" s="3">
        <v>-0.26367419958114624</v>
      </c>
      <c r="F31" s="3">
        <v>-9.452347457408905E-2</v>
      </c>
      <c r="G31" s="3">
        <v>-0.31186124682426453</v>
      </c>
      <c r="H31" s="3">
        <v>-9.3053124845027924E-2</v>
      </c>
      <c r="I31" s="3">
        <v>2.504919096827507E-2</v>
      </c>
      <c r="J31" s="3">
        <v>-1.9618680700659752E-2</v>
      </c>
      <c r="K31" s="3">
        <v>-3.3828452229499817E-2</v>
      </c>
      <c r="L31" s="3">
        <v>-3.0341802164912224E-2</v>
      </c>
      <c r="M31" s="3">
        <v>-0.13124255836009979</v>
      </c>
      <c r="N31" s="3">
        <v>4.9353815615177155E-2</v>
      </c>
      <c r="O31" s="3">
        <v>4.2987853288650513E-2</v>
      </c>
      <c r="P31" s="3">
        <v>5.0598341971635818E-2</v>
      </c>
      <c r="Q31" s="3">
        <v>-0.16587828099727631</v>
      </c>
      <c r="R31" s="3">
        <v>1.1549269780516624E-2</v>
      </c>
      <c r="S31" s="3"/>
      <c r="T31" s="3"/>
      <c r="U31" s="1">
        <v>9</v>
      </c>
      <c r="V31" s="3">
        <v>-0.24130848892322337</v>
      </c>
      <c r="W31" s="3">
        <v>0.17314031589425127</v>
      </c>
      <c r="X31" s="3">
        <v>-8.0253433700806787E-2</v>
      </c>
      <c r="Y31" s="3">
        <v>-0.18738359520081915</v>
      </c>
      <c r="AA31" s="1">
        <v>3</v>
      </c>
      <c r="AB31" s="3">
        <v>7.2530538959442364E-2</v>
      </c>
      <c r="AC31" s="3">
        <v>7.8422267208479404E-2</v>
      </c>
      <c r="AD31" s="3">
        <v>1.0087457432519065</v>
      </c>
      <c r="AE31" s="3">
        <v>3.9771738381617371E-2</v>
      </c>
      <c r="AF31" s="10">
        <f>SUM($AB31:$AE31)</f>
        <v>1.1994702878014456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0.97582590579986561</v>
      </c>
      <c r="AW31" s="3">
        <v>0.11347143352031708</v>
      </c>
      <c r="AY31" s="25">
        <v>25</v>
      </c>
      <c r="AZ31" s="3">
        <v>-0.20872974395751953</v>
      </c>
      <c r="BA31" s="3">
        <v>-6.1812564730644226E-2</v>
      </c>
      <c r="BB31" s="3">
        <v>-0.12270382046699524</v>
      </c>
      <c r="BC31" s="3">
        <v>-0.11949030309915543</v>
      </c>
      <c r="BD31" s="3">
        <v>-0.20535634458065033</v>
      </c>
      <c r="BE31" s="3">
        <v>-3.1413519172929227E-4</v>
      </c>
      <c r="BF31" s="3">
        <v>7.5206555426120758E-2</v>
      </c>
      <c r="BG31" s="3">
        <v>0.14614869654178619</v>
      </c>
      <c r="BH31" s="3">
        <v>0.21960759162902832</v>
      </c>
      <c r="BI31" s="3">
        <v>-6.082577258348465E-2</v>
      </c>
      <c r="BJ31" s="3">
        <v>0.13557709753513336</v>
      </c>
      <c r="BK31" s="3">
        <v>9.4118706881999969E-2</v>
      </c>
      <c r="BL31" s="3">
        <v>0.1668485552072525</v>
      </c>
      <c r="BM31" s="3">
        <v>0.12527371942996979</v>
      </c>
      <c r="BN31" s="3">
        <v>-5.5627688765525818E-2</v>
      </c>
      <c r="BO31" s="3">
        <v>4.4296134263277054E-2</v>
      </c>
      <c r="BP31" s="3">
        <v>-0.45641067624092102</v>
      </c>
      <c r="BR31" s="1">
        <v>3</v>
      </c>
      <c r="BS31" s="3">
        <v>-0.14899735567212408</v>
      </c>
      <c r="BT31" s="3">
        <v>-9.0968387319622757E-2</v>
      </c>
      <c r="BU31" s="3">
        <v>-0.56035872765470196</v>
      </c>
      <c r="BV31" s="3">
        <v>-2.3265639196939789</v>
      </c>
      <c r="BW31" s="3">
        <v>-2.129556850846297</v>
      </c>
      <c r="BX31" s="3">
        <v>-0.69886271348942208</v>
      </c>
      <c r="BY31" s="3">
        <v>-0.4847460429396297</v>
      </c>
      <c r="BZ31" s="3">
        <v>-1.0325975584270348</v>
      </c>
      <c r="CA31" s="3">
        <v>-0.14517072884151952</v>
      </c>
      <c r="CB31" s="3">
        <v>-0.94980016387337407</v>
      </c>
      <c r="CC31" s="3">
        <v>-0.39787798342416869</v>
      </c>
      <c r="CD31" s="3">
        <v>-1.7509857739291135</v>
      </c>
      <c r="CE31" s="3">
        <v>-1.1619122290502122</v>
      </c>
      <c r="CF31" s="3">
        <v>0.60653442638107258</v>
      </c>
      <c r="CG31" s="3">
        <v>-1.5578113025395068</v>
      </c>
      <c r="CH31" s="3">
        <v>-1.2144674123324202</v>
      </c>
      <c r="CI31" s="3">
        <v>0.34936416206359133</v>
      </c>
      <c r="CJ31" s="3">
        <v>0.20391219821523188</v>
      </c>
      <c r="CK31" s="3">
        <v>-0.9131768183946174</v>
      </c>
      <c r="CL31" s="3">
        <v>-0.36365793641262895</v>
      </c>
      <c r="CM31" s="3">
        <v>-1.5148941599759618</v>
      </c>
      <c r="CN31" s="3">
        <v>0.10380359092253089</v>
      </c>
      <c r="CO31" s="3">
        <v>0.30181371829868187</v>
      </c>
      <c r="CP31" s="3">
        <v>-0.59850686026501121</v>
      </c>
      <c r="CQ31" s="3">
        <v>-1.0484158217273247</v>
      </c>
      <c r="CR31" s="3">
        <v>-1.4380460989129851</v>
      </c>
      <c r="CS31" s="3">
        <v>-0.78838310823883107</v>
      </c>
      <c r="CT31" s="3">
        <v>1.4759612832474436</v>
      </c>
      <c r="CU31" s="3">
        <v>-1.3107707906098633</v>
      </c>
      <c r="CV31" s="3">
        <v>-1.0678996724371337</v>
      </c>
      <c r="CW31" s="3">
        <v>-1.0323075505834247</v>
      </c>
      <c r="CX31" s="3">
        <v>-0.69126161760393379</v>
      </c>
      <c r="CY31" s="3">
        <v>-1.0501145967375265</v>
      </c>
      <c r="CZ31" s="3">
        <v>-1.6794188845108371</v>
      </c>
      <c r="DA31" s="3">
        <v>0.8196784253497591</v>
      </c>
      <c r="DB31" s="3">
        <v>-0.5265092466314929</v>
      </c>
      <c r="DC31" s="3">
        <v>-0.42502523972965556</v>
      </c>
      <c r="DD31" s="3">
        <v>0.51772955082675576</v>
      </c>
      <c r="DE31" s="3">
        <v>-0.54297278969986906</v>
      </c>
      <c r="DF31" s="3">
        <v>-1.0974359131700762</v>
      </c>
      <c r="DG31" s="3">
        <v>-0.67387355951458761</v>
      </c>
      <c r="DH31" s="3">
        <v>-0.98247751010941564</v>
      </c>
      <c r="DI31" s="3">
        <v>-0.8268991935504153</v>
      </c>
      <c r="DJ31" s="3">
        <v>-0.41590160905949425</v>
      </c>
      <c r="DK31" s="3">
        <v>-1.3426739940132515</v>
      </c>
      <c r="DL31" s="3">
        <v>-0.72959902336340443</v>
      </c>
      <c r="DM31" s="3">
        <v>-0.73192940597059442</v>
      </c>
      <c r="DN31" s="3">
        <v>0.48889716487618251</v>
      </c>
      <c r="DO31" s="3">
        <v>1.0533618883566762</v>
      </c>
      <c r="DP31" s="3">
        <v>-0.26056697701329395</v>
      </c>
      <c r="DQ31" s="3">
        <v>0.15990147804021237</v>
      </c>
      <c r="DR31" s="3">
        <v>-1.4510189536618601</v>
      </c>
      <c r="DS31" s="3">
        <v>-2.3159783164780539</v>
      </c>
      <c r="DT31" s="3">
        <v>-0.95933790769895788</v>
      </c>
      <c r="DU31" s="3">
        <v>-1.2347285107062969</v>
      </c>
      <c r="DV31" s="3">
        <v>-0.97718438287140841</v>
      </c>
      <c r="DW31" s="3">
        <v>-0.47945880258057</v>
      </c>
      <c r="DX31" s="3">
        <v>-0.72074383895675165</v>
      </c>
      <c r="DY31" s="3">
        <v>-0.83169584321843426</v>
      </c>
      <c r="DZ31" s="3">
        <v>1.5619883205787166E-2</v>
      </c>
      <c r="EA31" s="3">
        <v>-0.13607362663910738</v>
      </c>
      <c r="EB31" s="3">
        <v>-1.4226155104413098</v>
      </c>
      <c r="EC31" s="3">
        <v>-0.79247293005242758</v>
      </c>
      <c r="ED31" s="3">
        <v>-0.83255515922307943</v>
      </c>
      <c r="EH31" s="3"/>
      <c r="EI31" s="3"/>
    </row>
    <row r="32" spans="1:139" ht="18">
      <c r="A32" s="25">
        <v>26</v>
      </c>
      <c r="B32" s="3">
        <v>0.21173633635044098</v>
      </c>
      <c r="C32" s="3">
        <v>0.38648995757102966</v>
      </c>
      <c r="D32" s="3">
        <v>0.12758161127567291</v>
      </c>
      <c r="E32" s="3">
        <v>-0.10282187163829803</v>
      </c>
      <c r="F32" s="3">
        <v>-0.45083752274513245</v>
      </c>
      <c r="G32" s="3">
        <v>-8.6217634379863739E-3</v>
      </c>
      <c r="H32" s="3">
        <v>-5.3917154669761658E-2</v>
      </c>
      <c r="I32" s="3">
        <v>-0.34629291296005249</v>
      </c>
      <c r="J32" s="3">
        <v>-7.1952223777770996E-2</v>
      </c>
      <c r="K32" s="3">
        <v>9.8653428256511688E-2</v>
      </c>
      <c r="L32" s="3">
        <v>0.20364910364151001</v>
      </c>
      <c r="M32" s="3">
        <v>3.1097497791051865E-2</v>
      </c>
      <c r="N32" s="3">
        <v>0.5043644905090332</v>
      </c>
      <c r="O32" s="3">
        <v>0.26547002792358398</v>
      </c>
      <c r="P32" s="3">
        <v>7.5112762860953808E-3</v>
      </c>
      <c r="Q32" s="3">
        <v>4.5220921747386456E-3</v>
      </c>
      <c r="R32" s="3">
        <v>7.1165241301059723E-2</v>
      </c>
      <c r="S32" s="3"/>
      <c r="T32" s="3"/>
      <c r="U32" s="1">
        <v>10</v>
      </c>
      <c r="V32" s="3">
        <v>-1.8154464502969521</v>
      </c>
      <c r="W32" s="3">
        <v>1.2388825716417944</v>
      </c>
      <c r="X32" s="3">
        <v>0.32956778773388162</v>
      </c>
      <c r="Y32" s="3">
        <v>1.5269210197819998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1.1506577730178833</v>
      </c>
      <c r="AW32" s="3">
        <v>-5.6952707469463348E-2</v>
      </c>
      <c r="AY32" s="25">
        <v>26</v>
      </c>
      <c r="AZ32" s="3">
        <v>-1.3792725279927254E-2</v>
      </c>
      <c r="BA32" s="3">
        <v>4.4396739453077316E-2</v>
      </c>
      <c r="BB32" s="3">
        <v>0.24935117363929749</v>
      </c>
      <c r="BC32" s="3">
        <v>0.15836212038993835</v>
      </c>
      <c r="BD32" s="3">
        <v>-0.34228202700614929</v>
      </c>
      <c r="BE32" s="3">
        <v>-0.13125817477703094</v>
      </c>
      <c r="BF32" s="3">
        <v>3.34198959171772E-2</v>
      </c>
      <c r="BG32" s="3">
        <v>0.4286658763885498</v>
      </c>
      <c r="BH32" s="3">
        <v>9.9469415843486786E-2</v>
      </c>
      <c r="BI32" s="3">
        <v>-0.34561485052108765</v>
      </c>
      <c r="BJ32" s="3">
        <v>-0.11117514967918396</v>
      </c>
      <c r="BK32" s="3">
        <v>-0.11948009580373764</v>
      </c>
      <c r="BL32" s="3">
        <v>0.34610438346862793</v>
      </c>
      <c r="BM32" s="3">
        <v>0.10335646569728851</v>
      </c>
      <c r="BN32" s="3">
        <v>-0.15127052366733551</v>
      </c>
      <c r="BO32" s="3">
        <v>5.6957058608531952E-2</v>
      </c>
      <c r="BP32" s="3">
        <v>-0.2454267293214798</v>
      </c>
      <c r="EH32" s="3"/>
      <c r="EI32" s="3"/>
    </row>
    <row r="33" spans="1:139">
      <c r="A33" s="25">
        <v>27</v>
      </c>
      <c r="B33" s="3">
        <v>0.10924054682254791</v>
      </c>
      <c r="C33" s="3">
        <v>5.6767333298921585E-2</v>
      </c>
      <c r="D33" s="3">
        <v>-0.22556240856647491</v>
      </c>
      <c r="E33" s="3">
        <v>0.13097395002841949</v>
      </c>
      <c r="F33" s="3">
        <v>-0.22312749922275543</v>
      </c>
      <c r="G33" s="3">
        <v>-0.31638836860656738</v>
      </c>
      <c r="H33" s="3">
        <v>-0.27017050981521606</v>
      </c>
      <c r="I33" s="3">
        <v>1.7934251576662064E-2</v>
      </c>
      <c r="J33" s="3">
        <v>0.11047758907079697</v>
      </c>
      <c r="K33" s="3">
        <v>-9.1278098523616791E-2</v>
      </c>
      <c r="L33" s="3">
        <v>-0.30979341268539429</v>
      </c>
      <c r="M33" s="3">
        <v>4.3430522084236145E-2</v>
      </c>
      <c r="N33" s="3">
        <v>0.32508975267410278</v>
      </c>
      <c r="O33" s="3">
        <v>0.16277267038822174</v>
      </c>
      <c r="P33" s="3">
        <v>0.28107708692550659</v>
      </c>
      <c r="Q33" s="3">
        <v>0.2395365834236145</v>
      </c>
      <c r="R33" s="3">
        <v>-1.1124767363071442E-2</v>
      </c>
      <c r="S33" s="3"/>
      <c r="T33" s="3"/>
      <c r="U33" s="1">
        <v>11</v>
      </c>
      <c r="V33" s="3">
        <v>-1.296784359056711</v>
      </c>
      <c r="W33" s="3">
        <v>8.4629733477737501E-2</v>
      </c>
      <c r="X33" s="3">
        <v>-1.848504815844757</v>
      </c>
      <c r="Y33" s="3">
        <v>-9.4806525122637431E-2</v>
      </c>
      <c r="AU33" s="25">
        <v>6</v>
      </c>
      <c r="AV33" s="3">
        <v>1.1476137638092041</v>
      </c>
      <c r="AW33" s="3">
        <v>-4.234441090375185E-3</v>
      </c>
      <c r="AY33" s="25">
        <v>27</v>
      </c>
      <c r="AZ33" s="3">
        <v>-0.22436550259590149</v>
      </c>
      <c r="BA33" s="3">
        <v>-7.3539339005947113E-2</v>
      </c>
      <c r="BB33" s="3">
        <v>5.9529885649681091E-2</v>
      </c>
      <c r="BC33" s="3">
        <v>0.43772786855697632</v>
      </c>
      <c r="BD33" s="3">
        <v>-0.19893226027488708</v>
      </c>
      <c r="BE33" s="3">
        <v>0.32448896765708923</v>
      </c>
      <c r="BF33" s="3">
        <v>-0.15198627114295959</v>
      </c>
      <c r="BG33" s="3">
        <v>-0.22484235465526581</v>
      </c>
      <c r="BH33" s="3">
        <v>-2.1545721217989922E-2</v>
      </c>
      <c r="BI33" s="3">
        <v>-0.3033943772315979</v>
      </c>
      <c r="BJ33" s="3">
        <v>-0.25050544738769531</v>
      </c>
      <c r="BK33" s="3">
        <v>2.2767497226595879E-2</v>
      </c>
      <c r="BL33" s="3">
        <v>0.18952949345111847</v>
      </c>
      <c r="BM33" s="3">
        <v>0.15878856182098389</v>
      </c>
      <c r="BN33" s="3">
        <v>-0.17923490703105927</v>
      </c>
      <c r="BO33" s="3">
        <v>-0.18002308905124664</v>
      </c>
      <c r="BP33" s="3">
        <v>-0.1559186577796936</v>
      </c>
      <c r="BS33" t="s">
        <v>177</v>
      </c>
      <c r="EH33" s="3"/>
      <c r="EI33" s="3"/>
    </row>
    <row r="34" spans="1:139">
      <c r="A34" s="25">
        <v>28</v>
      </c>
      <c r="B34" s="3">
        <v>5.4867744445800781E-2</v>
      </c>
      <c r="C34" s="3">
        <v>-5.7718176394701004E-2</v>
      </c>
      <c r="D34" s="3">
        <v>0.269441157579422</v>
      </c>
      <c r="E34" s="3">
        <v>5.5880721658468246E-2</v>
      </c>
      <c r="F34" s="3">
        <v>-0.27377337217330933</v>
      </c>
      <c r="G34" s="3">
        <v>-0.12980666756629944</v>
      </c>
      <c r="H34" s="3">
        <v>5.023772269487381E-2</v>
      </c>
      <c r="I34" s="3">
        <v>-3.6213632673025131E-2</v>
      </c>
      <c r="J34" s="3">
        <v>-1.8652655184268951E-2</v>
      </c>
      <c r="K34" s="3">
        <v>0.19134443998336792</v>
      </c>
      <c r="L34" s="3">
        <v>-0.10793894529342651</v>
      </c>
      <c r="M34" s="3">
        <v>0.10265246778726578</v>
      </c>
      <c r="N34" s="3">
        <v>2.8918856754899025E-2</v>
      </c>
      <c r="O34" s="3">
        <v>0.18634738028049469</v>
      </c>
      <c r="P34" s="3">
        <v>9.2917019501328468E-3</v>
      </c>
      <c r="Q34" s="3">
        <v>0.16927190124988556</v>
      </c>
      <c r="R34" s="3">
        <v>-8.855053223669529E-3</v>
      </c>
      <c r="S34" s="3"/>
      <c r="T34" s="3"/>
      <c r="U34" s="1">
        <v>12</v>
      </c>
      <c r="V34" s="3">
        <v>-9.7169052703089578E-2</v>
      </c>
      <c r="W34" s="3">
        <v>0.4402321958373856</v>
      </c>
      <c r="X34" s="3">
        <v>-0.13930602442770551</v>
      </c>
      <c r="Y34" s="3">
        <v>0.33196273170414958</v>
      </c>
      <c r="AB34" s="4" t="s">
        <v>153</v>
      </c>
      <c r="AU34" s="25">
        <v>7</v>
      </c>
      <c r="AV34" s="3">
        <v>1.0517517328262329</v>
      </c>
      <c r="AW34" s="3">
        <v>-2.191518060863018E-2</v>
      </c>
      <c r="AY34" s="25">
        <v>28</v>
      </c>
      <c r="AZ34" s="3">
        <v>-0.11426004022359848</v>
      </c>
      <c r="BA34" s="3">
        <v>-0.29461973905563354</v>
      </c>
      <c r="BB34" s="3">
        <v>-0.16833998262882233</v>
      </c>
      <c r="BC34" s="3">
        <v>9.115707129240036E-2</v>
      </c>
      <c r="BD34" s="3">
        <v>-7.8853651881217957E-2</v>
      </c>
      <c r="BE34" s="3">
        <v>0.1085364893078804</v>
      </c>
      <c r="BF34" s="3">
        <v>7.3887929320335388E-2</v>
      </c>
      <c r="BG34" s="3">
        <v>0.39144301414489746</v>
      </c>
      <c r="BH34" s="3">
        <v>5.9962719678878784E-2</v>
      </c>
      <c r="BI34" s="3">
        <v>0.18579815328121185</v>
      </c>
      <c r="BJ34" s="3">
        <v>7.5508058071136475E-2</v>
      </c>
      <c r="BK34" s="3">
        <v>-0.22584952414035797</v>
      </c>
      <c r="BL34" s="3">
        <v>-7.3161028325557709E-2</v>
      </c>
      <c r="BM34" s="3">
        <v>4.2674936354160309E-2</v>
      </c>
      <c r="BN34" s="3">
        <v>0.12864050269126892</v>
      </c>
      <c r="BO34" s="3">
        <v>0.23865266144275665</v>
      </c>
      <c r="BP34" s="3">
        <v>-0.32713189721107483</v>
      </c>
      <c r="EH34" s="3"/>
      <c r="EI34" s="3"/>
    </row>
    <row r="35" spans="1:139">
      <c r="A35" s="25">
        <v>29</v>
      </c>
      <c r="B35" s="3">
        <v>3.0480707064270973E-2</v>
      </c>
      <c r="C35" s="3">
        <v>-0.23691996932029724</v>
      </c>
      <c r="D35" s="3">
        <v>-0.38540390133857727</v>
      </c>
      <c r="E35" s="3">
        <v>0.1137133315205574</v>
      </c>
      <c r="F35" s="3">
        <v>6.0944084078073502E-2</v>
      </c>
      <c r="G35" s="3">
        <v>-0.19967508316040039</v>
      </c>
      <c r="H35" s="3">
        <v>-0.50216805934906006</v>
      </c>
      <c r="I35" s="3">
        <v>-0.1248285099864006</v>
      </c>
      <c r="J35" s="3">
        <v>-0.15879268944263458</v>
      </c>
      <c r="K35" s="3">
        <v>0.39792469143867493</v>
      </c>
      <c r="L35" s="3">
        <v>-0.2293986976146698</v>
      </c>
      <c r="M35" s="3">
        <v>0.56472527980804443</v>
      </c>
      <c r="N35" s="3">
        <v>-0.14096885919570923</v>
      </c>
      <c r="O35" s="3">
        <v>-4.698534682393074E-2</v>
      </c>
      <c r="P35" s="3">
        <v>-0.20117475092411041</v>
      </c>
      <c r="Q35" s="3">
        <v>4.9832656979560852E-2</v>
      </c>
      <c r="R35" s="3">
        <v>-1.836809515953064E-2</v>
      </c>
      <c r="S35" s="3"/>
      <c r="T35" s="3"/>
      <c r="U35" s="1">
        <v>13</v>
      </c>
      <c r="V35" s="3">
        <v>1.3654366492708754</v>
      </c>
      <c r="W35" s="3">
        <v>-0.39453825748881299</v>
      </c>
      <c r="X35" s="3">
        <v>-1.1593442323521028</v>
      </c>
      <c r="Y35" s="3">
        <v>9.3149315119548964E-2</v>
      </c>
      <c r="AB35" s="22" t="s">
        <v>181</v>
      </c>
      <c r="AU35" s="25">
        <v>8</v>
      </c>
      <c r="AV35" s="3">
        <v>0.85599678754806519</v>
      </c>
      <c r="AW35" s="3">
        <v>-3.8453292101621628E-2</v>
      </c>
      <c r="AY35" s="25">
        <v>29</v>
      </c>
      <c r="AZ35" s="3">
        <v>-0.34698230028152466</v>
      </c>
      <c r="BA35" s="3">
        <v>-5.9134960174560547E-3</v>
      </c>
      <c r="BB35" s="3">
        <v>0.23617090284824371</v>
      </c>
      <c r="BC35" s="3">
        <v>9.43012535572052E-2</v>
      </c>
      <c r="BD35" s="3">
        <v>-0.53906422853469849</v>
      </c>
      <c r="BE35" s="3">
        <v>-9.5506899058818817E-2</v>
      </c>
      <c r="BF35" s="3">
        <v>-0.21340540051460266</v>
      </c>
      <c r="BG35" s="3">
        <v>0.11916011571884155</v>
      </c>
      <c r="BH35" s="3">
        <v>0.16985389590263367</v>
      </c>
      <c r="BI35" s="3">
        <v>-0.25409165024757385</v>
      </c>
      <c r="BJ35" s="3">
        <v>-0.17269204556941986</v>
      </c>
      <c r="BK35" s="3">
        <v>3.4707419574260712E-2</v>
      </c>
      <c r="BL35" s="3">
        <v>0.20545759797096252</v>
      </c>
      <c r="BM35" s="3">
        <v>-0.15521122515201569</v>
      </c>
      <c r="BN35" s="3">
        <v>-9.6341609954833984E-2</v>
      </c>
      <c r="BO35" s="3">
        <v>4.3459806591272354E-2</v>
      </c>
      <c r="BP35" s="3">
        <v>-0.32386589050292969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0.43895816802978516</v>
      </c>
      <c r="C36" s="3">
        <v>-0.27901434898376465</v>
      </c>
      <c r="D36" s="3">
        <v>-0.59646296501159668</v>
      </c>
      <c r="E36" s="3">
        <v>-0.10369762033224106</v>
      </c>
      <c r="F36" s="3">
        <v>0.12216954678297043</v>
      </c>
      <c r="G36" s="3">
        <v>9.2817351222038269E-2</v>
      </c>
      <c r="H36" s="3">
        <v>-1.671081967651844E-2</v>
      </c>
      <c r="I36" s="3">
        <v>-9.9023148417472839E-2</v>
      </c>
      <c r="J36" s="3">
        <v>-0.2252805083990097</v>
      </c>
      <c r="K36" s="3">
        <v>2.7234673500061035E-2</v>
      </c>
      <c r="L36" s="3">
        <v>6.8918235599994659E-2</v>
      </c>
      <c r="M36" s="3">
        <v>0.45354190468788147</v>
      </c>
      <c r="N36" s="3">
        <v>0.12060180306434631</v>
      </c>
      <c r="O36" s="3">
        <v>0.42581838369369507</v>
      </c>
      <c r="P36" s="3">
        <v>0.26473358273506165</v>
      </c>
      <c r="Q36" s="3">
        <v>-0.30824556946754456</v>
      </c>
      <c r="R36" s="3">
        <v>2.6794284582138062E-2</v>
      </c>
      <c r="S36" s="3"/>
      <c r="T36" s="3"/>
      <c r="U36" s="1">
        <v>14</v>
      </c>
      <c r="V36" s="3">
        <v>0.84881377297265759</v>
      </c>
      <c r="W36" s="3">
        <v>1.706795701474785</v>
      </c>
      <c r="X36" s="3">
        <v>-8.5799968443894814E-2</v>
      </c>
      <c r="Y36" s="3">
        <v>1.6435291581112454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1.1289880275726318</v>
      </c>
      <c r="AW36" s="3">
        <v>-3.16162109375E-2</v>
      </c>
      <c r="AY36" s="25">
        <v>30</v>
      </c>
      <c r="AZ36" s="3">
        <v>-0.15051941573619843</v>
      </c>
      <c r="BA36" s="3">
        <v>7.8956730663776398E-2</v>
      </c>
      <c r="BB36" s="3">
        <v>-0.21481367945671082</v>
      </c>
      <c r="BC36" s="3">
        <v>-0.15559713542461395</v>
      </c>
      <c r="BD36" s="3">
        <v>-6.8880163133144379E-2</v>
      </c>
      <c r="BE36" s="3">
        <v>-8.1129027530550957E-3</v>
      </c>
      <c r="BF36" s="3">
        <v>-4.6900857239961624E-2</v>
      </c>
      <c r="BG36" s="3">
        <v>0.19171860814094543</v>
      </c>
      <c r="BH36" s="3">
        <v>-2.3515241220593452E-2</v>
      </c>
      <c r="BI36" s="3">
        <v>-8.2373656332492828E-2</v>
      </c>
      <c r="BJ36" s="3">
        <v>-4.490719735622406E-2</v>
      </c>
      <c r="BK36" s="3">
        <v>-0.15762221813201904</v>
      </c>
      <c r="BL36" s="3">
        <v>-7.2052612900733948E-2</v>
      </c>
      <c r="BM36" s="3">
        <v>7.6563939452171326E-2</v>
      </c>
      <c r="BN36" s="3">
        <v>-0.11304959654808044</v>
      </c>
      <c r="BO36" s="3">
        <v>-2.0697503350675106E-3</v>
      </c>
      <c r="BP36" s="3">
        <v>-0.24057061970233917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0.12305982468059612</v>
      </c>
      <c r="CK36" s="19">
        <f t="shared" si="0"/>
        <v>0</v>
      </c>
      <c r="CL36" s="19">
        <f t="shared" si="0"/>
        <v>0.44875535377120968</v>
      </c>
      <c r="CM36" s="19">
        <f t="shared" si="0"/>
        <v>0.18430486603354107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0.66339963800738988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0.50898061440207598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6.5961691182473331E-2</v>
      </c>
      <c r="DG36" s="19">
        <f t="shared" si="0"/>
        <v>0</v>
      </c>
      <c r="DH36" s="19">
        <f t="shared" si="0"/>
        <v>0.381947098259246</v>
      </c>
      <c r="DI36" s="19">
        <f t="shared" si="0"/>
        <v>0.15707074268900467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0.79953140624744345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0.23705074111090968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-0.36129498481750488</v>
      </c>
      <c r="C37" s="3">
        <v>-8.881320059299469E-2</v>
      </c>
      <c r="D37" s="3">
        <v>9.6554674208164215E-2</v>
      </c>
      <c r="E37" s="3">
        <v>-0.18458279967308044</v>
      </c>
      <c r="F37" s="3">
        <v>0.27580413222312927</v>
      </c>
      <c r="G37" s="3">
        <v>0.10128258168697357</v>
      </c>
      <c r="H37" s="3">
        <v>-0.10665207356214523</v>
      </c>
      <c r="I37" s="3">
        <v>0.44131022691726685</v>
      </c>
      <c r="J37" s="3">
        <v>0.42604053020477295</v>
      </c>
      <c r="K37" s="3">
        <v>-0.1160106286406517</v>
      </c>
      <c r="L37" s="3">
        <v>5.5098920711316168E-5</v>
      </c>
      <c r="M37" s="3">
        <v>-5.3182851523160934E-2</v>
      </c>
      <c r="N37" s="3">
        <v>5.5121351033449173E-2</v>
      </c>
      <c r="O37" s="3">
        <v>0.16032713651657104</v>
      </c>
      <c r="P37" s="3">
        <v>0.33116334676742554</v>
      </c>
      <c r="Q37" s="3">
        <v>0.35139861702919006</v>
      </c>
      <c r="R37" s="3">
        <v>-2.3627286776900291E-2</v>
      </c>
      <c r="S37" s="3"/>
      <c r="T37" s="3"/>
      <c r="U37" s="1">
        <v>15</v>
      </c>
      <c r="V37" s="3">
        <v>-0.21094360664261497</v>
      </c>
      <c r="W37" s="3">
        <v>-1.1970078843576415</v>
      </c>
      <c r="X37" s="3">
        <v>-0.38628035552195683</v>
      </c>
      <c r="Y37" s="3">
        <v>-2.2296954988667297</v>
      </c>
      <c r="AA37" s="1" cm="1">
        <f t="array" ref="AA37:AA40">AA28:AA31</f>
        <v>0</v>
      </c>
      <c r="AB37" s="3">
        <f>AB28/$AF28</f>
        <v>0.35030185711169803</v>
      </c>
      <c r="AC37" s="3">
        <f>AC28/$AF28</f>
        <v>0.24041344990717012</v>
      </c>
      <c r="AD37" s="3">
        <f>AD28/$AF28</f>
        <v>0.29527793455683632</v>
      </c>
      <c r="AE37" s="3">
        <f>AE28/$AF28</f>
        <v>0.1140067584242957</v>
      </c>
      <c r="AF37" s="16">
        <f>SUM($AB37:$AE37)</f>
        <v>1.0000000000000002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1.1313793659210205</v>
      </c>
      <c r="AW37" s="3">
        <v>-2.760416129603982E-3</v>
      </c>
      <c r="AY37" s="25">
        <v>31</v>
      </c>
      <c r="AZ37" s="3">
        <v>5.6678332388401031E-2</v>
      </c>
      <c r="BA37" s="3">
        <v>-4.4531911611557007E-2</v>
      </c>
      <c r="BB37" s="3">
        <v>-0.19981862604618073</v>
      </c>
      <c r="BC37" s="3">
        <v>-0.2171347439289093</v>
      </c>
      <c r="BD37" s="3">
        <v>-7.1663394570350647E-2</v>
      </c>
      <c r="BE37" s="3">
        <v>-0.16636420786380768</v>
      </c>
      <c r="BF37" s="3">
        <v>-0.16584327816963196</v>
      </c>
      <c r="BG37" s="3">
        <v>-1.3746989890933037E-2</v>
      </c>
      <c r="BH37" s="3">
        <v>-5.9373758733272552E-2</v>
      </c>
      <c r="BI37" s="3">
        <v>5.5106069892644882E-2</v>
      </c>
      <c r="BJ37" s="3">
        <v>0.23353932797908783</v>
      </c>
      <c r="BK37" s="3">
        <v>0.24227114021778107</v>
      </c>
      <c r="BL37" s="3">
        <v>7.1798108518123627E-2</v>
      </c>
      <c r="BM37" s="3">
        <v>0.10712192207574844</v>
      </c>
      <c r="BN37" s="3">
        <v>-2.9197646304965019E-2</v>
      </c>
      <c r="BO37" s="3">
        <v>-7.919725775718689E-2</v>
      </c>
      <c r="BP37" s="3">
        <v>-0.41301852464675903</v>
      </c>
      <c r="BR37" s="1">
        <v>1</v>
      </c>
      <c r="BS37" s="19">
        <f>MAX(0,BS29)</f>
        <v>0.35834994811712673</v>
      </c>
      <c r="BT37" s="19">
        <f t="shared" ref="BT37:CH37" si="1">MAX(0,BT29)</f>
        <v>0</v>
      </c>
      <c r="BU37" s="19">
        <f t="shared" si="1"/>
        <v>0</v>
      </c>
      <c r="BV37" s="19">
        <f t="shared" si="1"/>
        <v>0</v>
      </c>
      <c r="BW37" s="19">
        <f t="shared" si="1"/>
        <v>0</v>
      </c>
      <c r="BX37" s="19">
        <f t="shared" si="1"/>
        <v>0</v>
      </c>
      <c r="BY37" s="19">
        <f t="shared" si="1"/>
        <v>0</v>
      </c>
      <c r="BZ37" s="19">
        <f t="shared" si="1"/>
        <v>0</v>
      </c>
      <c r="CA37" s="19">
        <f t="shared" si="1"/>
        <v>7.2500438375627141E-2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1.2257688638278328</v>
      </c>
      <c r="CG37" s="19">
        <f t="shared" si="1"/>
        <v>0</v>
      </c>
      <c r="CH37" s="19">
        <f t="shared" si="1"/>
        <v>0</v>
      </c>
      <c r="CI37" s="19">
        <f t="shared" si="0"/>
        <v>2.0302518202425512E-2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0.11671158034544368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1.6122645594213769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8.4004115699473414E-2</v>
      </c>
      <c r="DB37" s="19">
        <f t="shared" si="0"/>
        <v>0</v>
      </c>
      <c r="DC37" s="19">
        <f t="shared" si="0"/>
        <v>0</v>
      </c>
      <c r="DD37" s="19">
        <f t="shared" si="0"/>
        <v>0.96815814080489626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0.11177131793140055</v>
      </c>
      <c r="DO37" s="19">
        <f t="shared" si="0"/>
        <v>0.66863650451444889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0.11670621017851335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H37" s="3"/>
      <c r="EI37" s="3"/>
    </row>
    <row r="38" spans="1:139">
      <c r="A38" s="26">
        <v>32</v>
      </c>
      <c r="B38" s="3">
        <v>4.3338008224964142E-2</v>
      </c>
      <c r="C38" s="3">
        <v>-7.3219723999500275E-2</v>
      </c>
      <c r="D38" s="3">
        <v>3.4283965826034546E-2</v>
      </c>
      <c r="E38" s="3">
        <v>-5.7548616081476212E-2</v>
      </c>
      <c r="F38" s="3">
        <v>-0.23557913303375244</v>
      </c>
      <c r="G38" s="3">
        <v>1.0627464391291142E-2</v>
      </c>
      <c r="H38" s="3">
        <v>0.24369314312934875</v>
      </c>
      <c r="I38" s="3">
        <v>-0.2308279275894165</v>
      </c>
      <c r="J38" s="3">
        <v>-1.558469794690609E-2</v>
      </c>
      <c r="K38" s="3">
        <v>-0.27777087688446045</v>
      </c>
      <c r="L38" s="3">
        <v>2.508273720741272E-2</v>
      </c>
      <c r="M38" s="3">
        <v>-9.3635786324739456E-3</v>
      </c>
      <c r="N38" s="3">
        <v>-0.23338524997234344</v>
      </c>
      <c r="O38" s="3">
        <v>8.922673761844635E-2</v>
      </c>
      <c r="P38" s="3">
        <v>0.3235001266002655</v>
      </c>
      <c r="Q38" s="3">
        <v>0.25994938611984253</v>
      </c>
      <c r="R38" s="3">
        <v>6.0296070296317339E-4</v>
      </c>
      <c r="S38" s="3"/>
      <c r="T38" s="21" t="s">
        <v>151</v>
      </c>
      <c r="U38" s="6">
        <v>0</v>
      </c>
      <c r="V38" s="5">
        <v>0.1312590771861237</v>
      </c>
      <c r="W38" s="5">
        <v>0.38155663392026679</v>
      </c>
      <c r="X38" s="5">
        <v>0.744036113530961</v>
      </c>
      <c r="Y38" s="5">
        <v>0.1818718616645798</v>
      </c>
      <c r="AA38" s="1">
        <v>1</v>
      </c>
      <c r="AB38" s="3">
        <f t="shared" ref="AB38:AE40" si="2">AB29/$AF29</f>
        <v>2.9868252774672671E-2</v>
      </c>
      <c r="AC38" s="3">
        <f t="shared" si="2"/>
        <v>0.23058721365018178</v>
      </c>
      <c r="AD38" s="3">
        <f t="shared" si="2"/>
        <v>0.59206115023892092</v>
      </c>
      <c r="AE38" s="3">
        <f t="shared" si="2"/>
        <v>0.14748338333622465</v>
      </c>
      <c r="AF38" s="16">
        <f>SUM($AB38:$AE38)</f>
        <v>1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1.0305116176605225</v>
      </c>
      <c r="AW38" s="3">
        <v>2.2688888013362885E-2</v>
      </c>
      <c r="AY38" s="25">
        <v>32</v>
      </c>
      <c r="AZ38" s="3">
        <v>-1.4544887468218803E-2</v>
      </c>
      <c r="BA38" s="3">
        <v>-0.15521502494812012</v>
      </c>
      <c r="BB38" s="3">
        <v>-0.26112481951713562</v>
      </c>
      <c r="BC38" s="3">
        <v>0.4723186194896698</v>
      </c>
      <c r="BD38" s="3">
        <v>0.13457109034061432</v>
      </c>
      <c r="BE38" s="3">
        <v>7.1059942245483398E-2</v>
      </c>
      <c r="BF38" s="3">
        <v>0.23264898359775543</v>
      </c>
      <c r="BG38" s="3">
        <v>0.43819642066955566</v>
      </c>
      <c r="BH38" s="3">
        <v>2.5209076702594757E-2</v>
      </c>
      <c r="BI38" s="3">
        <v>6.7174830473959446E-3</v>
      </c>
      <c r="BJ38" s="3">
        <v>3.8645394146442413E-2</v>
      </c>
      <c r="BK38" s="3">
        <v>3.7168897688388824E-2</v>
      </c>
      <c r="BL38" s="3">
        <v>-0.22752289474010468</v>
      </c>
      <c r="BM38" s="3">
        <v>0.20209981501102448</v>
      </c>
      <c r="BN38" s="3">
        <v>0.10785010457038879</v>
      </c>
      <c r="BO38" s="3">
        <v>0.22062419354915619</v>
      </c>
      <c r="BP38" s="3">
        <v>-0.24471330642700195</v>
      </c>
      <c r="BR38" s="1">
        <v>2</v>
      </c>
      <c r="BS38" s="19">
        <f>MAX(0,BS30)</f>
        <v>6.2893751966086708E-2</v>
      </c>
      <c r="BT38" s="19">
        <f t="shared" si="0"/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0.14382635248668174</v>
      </c>
      <c r="CH38" s="19">
        <f t="shared" si="0"/>
        <v>0</v>
      </c>
      <c r="CI38" s="19">
        <f t="shared" si="0"/>
        <v>0</v>
      </c>
      <c r="CJ38" s="19">
        <f t="shared" si="0"/>
        <v>0.67831851737963611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0.7755968098281576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H38" s="3"/>
      <c r="EI38" s="3"/>
    </row>
    <row r="39" spans="1:139">
      <c r="A39" s="25">
        <v>33</v>
      </c>
      <c r="B39" s="3">
        <v>-0.11231859773397446</v>
      </c>
      <c r="C39" s="3">
        <v>-0.17965640127658844</v>
      </c>
      <c r="D39" s="3">
        <v>-2.2481512278318405E-2</v>
      </c>
      <c r="E39" s="3">
        <v>0.28002035617828369</v>
      </c>
      <c r="F39" s="3">
        <v>-0.11873806267976761</v>
      </c>
      <c r="G39" s="3">
        <v>2.8527487069368362E-2</v>
      </c>
      <c r="H39" s="3">
        <v>0.16838625073432922</v>
      </c>
      <c r="I39" s="3">
        <v>0.14293508231639862</v>
      </c>
      <c r="J39" s="3">
        <v>0.13040022552013397</v>
      </c>
      <c r="K39" s="3">
        <v>4.9138725735247135E-3</v>
      </c>
      <c r="L39" s="3">
        <v>-2.303682453930378E-2</v>
      </c>
      <c r="M39" s="3">
        <v>0.28325888514518738</v>
      </c>
      <c r="N39" s="3">
        <v>1.4661462977528572E-2</v>
      </c>
      <c r="O39" s="3">
        <v>1.2772029265761375E-2</v>
      </c>
      <c r="P39" s="3">
        <v>-2.7397345751523972E-2</v>
      </c>
      <c r="Q39" s="3">
        <v>7.9668015241622925E-2</v>
      </c>
      <c r="R39" s="3">
        <v>0.11915399879217148</v>
      </c>
      <c r="S39" s="3"/>
      <c r="T39" s="3"/>
      <c r="U39" s="1">
        <v>1</v>
      </c>
      <c r="V39" s="3">
        <v>0.30581773435216608</v>
      </c>
      <c r="W39" s="3">
        <v>-0.12270759772038681</v>
      </c>
      <c r="X39" s="3">
        <v>9.6454796563515105E-2</v>
      </c>
      <c r="Y39" s="3">
        <v>-0.33723929851248557</v>
      </c>
      <c r="AA39" s="1">
        <v>2</v>
      </c>
      <c r="AB39" s="3">
        <f t="shared" si="2"/>
        <v>0.3880568462765881</v>
      </c>
      <c r="AC39" s="3">
        <f t="shared" si="2"/>
        <v>0.13036266966730869</v>
      </c>
      <c r="AD39" s="3">
        <f t="shared" si="2"/>
        <v>0.38745310916037695</v>
      </c>
      <c r="AE39" s="3">
        <f t="shared" si="2"/>
        <v>9.4127374895726146E-2</v>
      </c>
      <c r="AF39" s="16">
        <f>SUM($AB39:$AE39)</f>
        <v>0.99999999999999978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1.0609698295593262</v>
      </c>
      <c r="AW39" s="3">
        <v>4.2157039046287537E-2</v>
      </c>
      <c r="AY39" s="25">
        <v>33</v>
      </c>
      <c r="AZ39" s="3">
        <v>-0.28602051734924316</v>
      </c>
      <c r="BA39" s="3">
        <v>0.10997437685728073</v>
      </c>
      <c r="BB39" s="3">
        <v>-0.41143932938575745</v>
      </c>
      <c r="BC39" s="3">
        <v>0.45604357123374939</v>
      </c>
      <c r="BD39" s="3">
        <v>-2.9407808557152748E-2</v>
      </c>
      <c r="BE39" s="3">
        <v>0.17978209257125854</v>
      </c>
      <c r="BF39" s="3">
        <v>0.11057109385728836</v>
      </c>
      <c r="BG39" s="3">
        <v>0.46432614326477051</v>
      </c>
      <c r="BH39" s="3">
        <v>-0.33272325992584229</v>
      </c>
      <c r="BI39" s="3">
        <v>0.25390332937240601</v>
      </c>
      <c r="BJ39" s="3">
        <v>-4.3559592217206955E-2</v>
      </c>
      <c r="BK39" s="3">
        <v>-0.15782926976680756</v>
      </c>
      <c r="BL39" s="3">
        <v>-3.5475119948387146E-2</v>
      </c>
      <c r="BM39" s="3">
        <v>0.13990408182144165</v>
      </c>
      <c r="BN39" s="3">
        <v>-0.13650177419185638</v>
      </c>
      <c r="BO39" s="3">
        <v>0.25852108001708984</v>
      </c>
      <c r="BP39" s="3">
        <v>-0.18332196772098541</v>
      </c>
      <c r="BR39" s="1">
        <v>3</v>
      </c>
      <c r="BS39" s="19">
        <f>MAX(0,BS31)</f>
        <v>0</v>
      </c>
      <c r="BT39" s="19">
        <f t="shared" si="0"/>
        <v>0</v>
      </c>
      <c r="BU39" s="19">
        <f t="shared" si="0"/>
        <v>0</v>
      </c>
      <c r="BV39" s="19">
        <f t="shared" si="0"/>
        <v>0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0.60653442638107258</v>
      </c>
      <c r="CG39" s="19">
        <f t="shared" si="0"/>
        <v>0</v>
      </c>
      <c r="CH39" s="19">
        <f t="shared" si="0"/>
        <v>0</v>
      </c>
      <c r="CI39" s="19">
        <f t="shared" si="0"/>
        <v>0.34936416206359133</v>
      </c>
      <c r="CJ39" s="19">
        <f t="shared" si="0"/>
        <v>0.20391219821523188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0.10380359092253089</v>
      </c>
      <c r="CO39" s="19">
        <f t="shared" si="0"/>
        <v>0.30181371829868187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1.4759612832474436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0.8196784253497591</v>
      </c>
      <c r="DB39" s="19">
        <f t="shared" si="0"/>
        <v>0</v>
      </c>
      <c r="DC39" s="19">
        <f t="shared" si="0"/>
        <v>0</v>
      </c>
      <c r="DD39" s="19">
        <f t="shared" si="0"/>
        <v>0.51772955082675576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0.48889716487618251</v>
      </c>
      <c r="DO39" s="19">
        <f t="shared" si="0"/>
        <v>1.0533618883566762</v>
      </c>
      <c r="DP39" s="19">
        <f t="shared" si="0"/>
        <v>0</v>
      </c>
      <c r="DQ39" s="19">
        <f t="shared" si="0"/>
        <v>0.15990147804021237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1.5619883205787166E-2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0</v>
      </c>
      <c r="EH39" s="3"/>
      <c r="EI39" s="3"/>
    </row>
    <row r="40" spans="1:139">
      <c r="A40" s="25">
        <v>34</v>
      </c>
      <c r="B40" s="3">
        <v>-5.9845589101314545E-2</v>
      </c>
      <c r="C40" s="3">
        <v>-0.22143149375915527</v>
      </c>
      <c r="D40" s="3">
        <v>0.18205747008323669</v>
      </c>
      <c r="E40" s="3">
        <v>-0.23009558022022247</v>
      </c>
      <c r="F40" s="3">
        <v>-0.27666178345680237</v>
      </c>
      <c r="G40" s="3">
        <v>0.12584568560123444</v>
      </c>
      <c r="H40" s="3">
        <v>-0.13953286409378052</v>
      </c>
      <c r="I40" s="3">
        <v>-7.0082567632198334E-2</v>
      </c>
      <c r="J40" s="3">
        <v>-2.9416307806968689E-2</v>
      </c>
      <c r="K40" s="3">
        <v>-1.4165489003062248E-2</v>
      </c>
      <c r="L40" s="3">
        <v>5.5600389838218689E-2</v>
      </c>
      <c r="M40" s="3">
        <v>-0.21092523634433746</v>
      </c>
      <c r="N40" s="3">
        <v>-0.21675065159797668</v>
      </c>
      <c r="O40" s="3">
        <v>0.15535017848014832</v>
      </c>
      <c r="P40" s="3">
        <v>-0.19378887116909027</v>
      </c>
      <c r="Q40" s="3">
        <v>-9.7573377192020416E-2</v>
      </c>
      <c r="R40" s="3">
        <v>-0.11114458739757538</v>
      </c>
      <c r="S40" s="3"/>
      <c r="T40" s="3"/>
      <c r="U40" s="1">
        <v>2</v>
      </c>
      <c r="V40" s="3">
        <v>0.19259677721558416</v>
      </c>
      <c r="W40" s="3">
        <v>0.56990711956581319</v>
      </c>
      <c r="X40" s="3">
        <v>1.0139230487315691</v>
      </c>
      <c r="Y40" s="3">
        <v>0.44559527832093027</v>
      </c>
      <c r="AA40" s="1">
        <v>3</v>
      </c>
      <c r="AB40" s="3">
        <f t="shared" si="2"/>
        <v>6.0468808354049629E-2</v>
      </c>
      <c r="AC40" s="3">
        <f t="shared" si="2"/>
        <v>6.5380750157823866E-2</v>
      </c>
      <c r="AD40" s="3">
        <f t="shared" si="2"/>
        <v>0.84099268944866878</v>
      </c>
      <c r="AE40" s="3">
        <f t="shared" si="2"/>
        <v>3.3157752039457762E-2</v>
      </c>
      <c r="AF40" s="16">
        <f>SUM($AB40:$AE40)</f>
        <v>1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1.0489592552185061</v>
      </c>
      <c r="AW40" s="3">
        <v>4.3697398155927658E-2</v>
      </c>
      <c r="AY40" s="25">
        <v>34</v>
      </c>
      <c r="AZ40" s="3">
        <v>0.28049781918525696</v>
      </c>
      <c r="BA40" s="3">
        <v>0.35136872529983521</v>
      </c>
      <c r="BB40" s="3">
        <v>5.5140737444162369E-2</v>
      </c>
      <c r="BC40" s="3">
        <v>0.18533380329608917</v>
      </c>
      <c r="BD40" s="3">
        <v>-0.24700984358787537</v>
      </c>
      <c r="BE40" s="3">
        <v>0.34817430377006531</v>
      </c>
      <c r="BF40" s="3">
        <v>-7.6319731771945953E-2</v>
      </c>
      <c r="BG40" s="3">
        <v>8.3962306380271912E-2</v>
      </c>
      <c r="BH40" s="3">
        <v>7.6735295355319977E-2</v>
      </c>
      <c r="BI40" s="3">
        <v>8.2853503525257111E-2</v>
      </c>
      <c r="BJ40" s="3">
        <v>-0.23537839949131012</v>
      </c>
      <c r="BK40" s="3">
        <v>-0.5075380802154541</v>
      </c>
      <c r="BL40" s="3">
        <v>0.11089207977056503</v>
      </c>
      <c r="BM40" s="3">
        <v>0.14339315891265869</v>
      </c>
      <c r="BN40" s="3">
        <v>-0.19448436796665192</v>
      </c>
      <c r="BO40" s="3">
        <v>0.26319411396980286</v>
      </c>
      <c r="BP40" s="3">
        <v>-0.36088284850120544</v>
      </c>
      <c r="EH40" s="3"/>
      <c r="EI40" s="3"/>
    </row>
    <row r="41" spans="1:139">
      <c r="A41" s="25">
        <v>35</v>
      </c>
      <c r="B41" s="3">
        <v>-4.2539879679679871E-2</v>
      </c>
      <c r="C41" s="3">
        <v>6.6223315894603729E-2</v>
      </c>
      <c r="D41" s="3">
        <v>-9.4111353158950806E-2</v>
      </c>
      <c r="E41" s="3">
        <v>-7.7994309365749359E-2</v>
      </c>
      <c r="F41" s="3">
        <v>-0.16276931762695313</v>
      </c>
      <c r="G41" s="3">
        <v>-0.29340627789497375</v>
      </c>
      <c r="H41" s="3">
        <v>5.5958028882741928E-2</v>
      </c>
      <c r="I41" s="3">
        <v>2.2503996267914772E-2</v>
      </c>
      <c r="J41" s="3">
        <v>-0.14079068601131439</v>
      </c>
      <c r="K41" s="3">
        <v>0.13194034993648529</v>
      </c>
      <c r="L41" s="3">
        <v>0.1394275575876236</v>
      </c>
      <c r="M41" s="3">
        <v>3.0987892299890518E-2</v>
      </c>
      <c r="N41" s="3">
        <v>-0.1967993825674057</v>
      </c>
      <c r="O41" s="3">
        <v>-0.1106739416718483</v>
      </c>
      <c r="P41" s="3">
        <v>-0.36893025040626526</v>
      </c>
      <c r="Q41" s="3">
        <v>0.12645712494850159</v>
      </c>
      <c r="R41" s="3">
        <v>1.0329974815249445E-2</v>
      </c>
      <c r="S41" s="3"/>
      <c r="T41" s="3"/>
      <c r="U41" s="1">
        <v>3</v>
      </c>
      <c r="V41" s="3">
        <v>0.10217393633685629</v>
      </c>
      <c r="W41" s="3">
        <v>-1.269111444638924</v>
      </c>
      <c r="X41" s="3">
        <v>0.21032963366327426</v>
      </c>
      <c r="Y41" s="3">
        <v>-0.93042144041659125</v>
      </c>
      <c r="AU41" s="25">
        <v>14</v>
      </c>
      <c r="AV41" s="3">
        <v>0.92037117481231678</v>
      </c>
      <c r="AW41" s="3">
        <v>-3.107280470430851E-2</v>
      </c>
      <c r="AY41" s="25">
        <v>35</v>
      </c>
      <c r="AZ41" s="3">
        <v>-8.1222467124462128E-2</v>
      </c>
      <c r="BA41" s="3">
        <v>-0.19159685075283051</v>
      </c>
      <c r="BB41" s="3">
        <v>-0.33079978823661804</v>
      </c>
      <c r="BC41" s="3">
        <v>5.1415521651506424E-2</v>
      </c>
      <c r="BD41" s="3">
        <v>7.7833890914916992E-2</v>
      </c>
      <c r="BE41" s="3">
        <v>0.1785045862197876</v>
      </c>
      <c r="BF41" s="3">
        <v>-0.11176087707281113</v>
      </c>
      <c r="BG41" s="3">
        <v>0.14918839931488037</v>
      </c>
      <c r="BH41" s="3">
        <v>2.4396827444434166E-2</v>
      </c>
      <c r="BI41" s="3">
        <v>-0.25733664631843567</v>
      </c>
      <c r="BJ41" s="3">
        <v>0.11743593961000443</v>
      </c>
      <c r="BK41" s="3">
        <v>0.19967934489250183</v>
      </c>
      <c r="BL41" s="3">
        <v>0.21746370196342468</v>
      </c>
      <c r="BM41" s="3">
        <v>-1.7815053462982178E-2</v>
      </c>
      <c r="BN41" s="3">
        <v>-6.6685296595096588E-2</v>
      </c>
      <c r="BO41" s="3">
        <v>0.27279248833656311</v>
      </c>
      <c r="BP41" s="3">
        <v>-0.20257638394832611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4.9466226249933243E-2</v>
      </c>
      <c r="C42" s="3">
        <v>9.0254426002502441E-2</v>
      </c>
      <c r="D42" s="3">
        <v>9.5142081379890442E-2</v>
      </c>
      <c r="E42" s="3">
        <v>-0.23982135951519012</v>
      </c>
      <c r="F42" s="3">
        <v>-8.9156150817871094E-2</v>
      </c>
      <c r="G42" s="3">
        <v>0.11920680105686188</v>
      </c>
      <c r="H42" s="3">
        <v>5.6519389152526855E-2</v>
      </c>
      <c r="I42" s="3">
        <v>-8.8235974311828613E-2</v>
      </c>
      <c r="J42" s="3">
        <v>-5.5480461567640305E-2</v>
      </c>
      <c r="K42" s="3">
        <v>0.10371451824903488</v>
      </c>
      <c r="L42" s="3">
        <v>0.15536172688007355</v>
      </c>
      <c r="M42" s="3">
        <v>0.16935086250305176</v>
      </c>
      <c r="N42" s="3">
        <v>0.20119631290435791</v>
      </c>
      <c r="O42" s="3">
        <v>-2.8177725151181221E-2</v>
      </c>
      <c r="P42" s="3">
        <v>-5.6300833821296692E-2</v>
      </c>
      <c r="Q42" s="3">
        <v>-0.11981948465108871</v>
      </c>
      <c r="R42" s="3">
        <v>-0.10124991089105606</v>
      </c>
      <c r="S42" s="3"/>
      <c r="T42" s="3"/>
      <c r="U42" s="1">
        <v>4</v>
      </c>
      <c r="V42" s="3">
        <v>-0.48331325574899475</v>
      </c>
      <c r="W42" s="3">
        <v>0.19595293421122878</v>
      </c>
      <c r="X42" s="3">
        <v>0.87685150729630756</v>
      </c>
      <c r="Y42" s="3">
        <v>0.37267308160348989</v>
      </c>
      <c r="AB42" s="4" t="s">
        <v>156</v>
      </c>
      <c r="AC42" s="11"/>
      <c r="AU42" s="25">
        <v>15</v>
      </c>
      <c r="AV42" s="3">
        <v>1.0198987722396851</v>
      </c>
      <c r="AW42" s="3">
        <v>4.1692070662975311E-2</v>
      </c>
      <c r="AY42" s="25">
        <v>36</v>
      </c>
      <c r="AZ42" s="3">
        <v>5.6351829320192337E-2</v>
      </c>
      <c r="BA42" s="3">
        <v>0.10941632837057114</v>
      </c>
      <c r="BB42" s="3">
        <v>-6.7724242806434631E-2</v>
      </c>
      <c r="BC42" s="3">
        <v>0.18141084909439087</v>
      </c>
      <c r="BD42" s="3">
        <v>-3.9428390562534332E-2</v>
      </c>
      <c r="BE42" s="3">
        <v>0.12586688995361328</v>
      </c>
      <c r="BF42" s="3">
        <v>-8.0114379525184631E-3</v>
      </c>
      <c r="BG42" s="3">
        <v>5.2178151905536652E-2</v>
      </c>
      <c r="BH42" s="3">
        <v>-0.17946600914001465</v>
      </c>
      <c r="BI42" s="3">
        <v>-0.10456355661153793</v>
      </c>
      <c r="BJ42" s="3">
        <v>3.29856276512146E-2</v>
      </c>
      <c r="BK42" s="3">
        <v>0.10767927765846252</v>
      </c>
      <c r="BL42" s="3">
        <v>0.17224806547164917</v>
      </c>
      <c r="BM42" s="3">
        <v>-7.1524516679346561E-3</v>
      </c>
      <c r="BN42" s="3">
        <v>0.20611882209777832</v>
      </c>
      <c r="BO42" s="3">
        <v>0.17347560822963715</v>
      </c>
      <c r="BP42" s="3">
        <v>-0.51088446378707886</v>
      </c>
      <c r="EH42" s="3"/>
      <c r="EI42" s="3"/>
    </row>
    <row r="43" spans="1:139">
      <c r="A43" s="25">
        <v>37</v>
      </c>
      <c r="B43" s="3">
        <v>0.24032095074653625</v>
      </c>
      <c r="C43" s="3">
        <v>0.37700441479682922</v>
      </c>
      <c r="D43" s="3">
        <v>-9.479590505361557E-2</v>
      </c>
      <c r="E43" s="3">
        <v>6.0947705060243607E-2</v>
      </c>
      <c r="F43" s="3">
        <v>-0.17169702053070068</v>
      </c>
      <c r="G43" s="3">
        <v>-0.23574234545230865</v>
      </c>
      <c r="H43" s="3">
        <v>-9.7435228526592255E-3</v>
      </c>
      <c r="I43" s="3">
        <v>5.1865518093109131E-2</v>
      </c>
      <c r="J43" s="3">
        <v>0.16196443140506744</v>
      </c>
      <c r="K43" s="3">
        <v>-0.18457680940628052</v>
      </c>
      <c r="L43" s="3">
        <v>-0.18996202945709229</v>
      </c>
      <c r="M43" s="3">
        <v>-0.13400357961654663</v>
      </c>
      <c r="N43" s="3">
        <v>-0.21146056056022644</v>
      </c>
      <c r="O43" s="3">
        <v>0.24048976600170135</v>
      </c>
      <c r="P43" s="3">
        <v>-9.8190464079380035E-2</v>
      </c>
      <c r="Q43" s="3">
        <v>-0.18596796691417694</v>
      </c>
      <c r="R43" s="3">
        <v>4.8808801919221878E-2</v>
      </c>
      <c r="S43" s="3"/>
      <c r="T43" s="3"/>
      <c r="U43" s="1">
        <v>5</v>
      </c>
      <c r="V43" s="3">
        <v>-0.82537813810426852</v>
      </c>
      <c r="W43" s="3">
        <v>0.20268814339442726</v>
      </c>
      <c r="X43" s="3">
        <v>-0.39049978309124594</v>
      </c>
      <c r="Y43" s="3">
        <v>0.74645396990458335</v>
      </c>
      <c r="AB43" s="24" t="s">
        <v>187</v>
      </c>
      <c r="AV43" s="3"/>
      <c r="AW43" s="3"/>
      <c r="AY43" s="25">
        <v>37</v>
      </c>
      <c r="AZ43" s="3">
        <v>4.1641898453235626E-2</v>
      </c>
      <c r="BA43" s="3">
        <v>-3.7317920476198196E-2</v>
      </c>
      <c r="BB43" s="3">
        <v>8.3123408257961273E-2</v>
      </c>
      <c r="BC43" s="3">
        <v>0.1157696470618248</v>
      </c>
      <c r="BD43" s="3">
        <v>-0.12784640491008759</v>
      </c>
      <c r="BE43" s="3">
        <v>3.8703892379999161E-2</v>
      </c>
      <c r="BF43" s="3">
        <v>1.1344164609909058E-2</v>
      </c>
      <c r="BG43" s="3">
        <v>-8.3375468850135803E-2</v>
      </c>
      <c r="BH43" s="3">
        <v>-0.16431298851966858</v>
      </c>
      <c r="BI43" s="3">
        <v>-9.8520852625370026E-2</v>
      </c>
      <c r="BJ43" s="3">
        <v>7.6270006597042084E-2</v>
      </c>
      <c r="BK43" s="3">
        <v>-5.5617030709981918E-2</v>
      </c>
      <c r="BL43" s="3">
        <v>0.2349749356508255</v>
      </c>
      <c r="BM43" s="3">
        <v>0.28722637891769409</v>
      </c>
      <c r="BN43" s="3">
        <v>-1.2548561207950115E-2</v>
      </c>
      <c r="BO43" s="3">
        <v>-0.16849485039710999</v>
      </c>
      <c r="BP43" s="3">
        <v>-0.37265107035636902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-0.13704070448875427</v>
      </c>
      <c r="C44" s="3">
        <v>-6.8019084632396698E-2</v>
      </c>
      <c r="D44" s="3">
        <v>5.5742844939231873E-2</v>
      </c>
      <c r="E44" s="3">
        <v>1.7742050811648369E-2</v>
      </c>
      <c r="F44" s="3">
        <v>0.29574480652809143</v>
      </c>
      <c r="G44" s="3">
        <v>0.24377752840518951</v>
      </c>
      <c r="H44" s="3">
        <v>0.39852058887481689</v>
      </c>
      <c r="I44" s="3">
        <v>-2.8763790614902973E-3</v>
      </c>
      <c r="J44" s="3">
        <v>-8.0527603626251221E-2</v>
      </c>
      <c r="K44" s="3">
        <v>-0.13775165379047394</v>
      </c>
      <c r="L44" s="3">
        <v>-0.22585040330886841</v>
      </c>
      <c r="M44" s="3">
        <v>-8.1225492060184479E-2</v>
      </c>
      <c r="N44" s="3">
        <v>-4.9737773835659027E-2</v>
      </c>
      <c r="O44" s="3">
        <v>-7.5697697699069977E-2</v>
      </c>
      <c r="P44" s="3">
        <v>-0.27024176716804504</v>
      </c>
      <c r="Q44" s="3">
        <v>8.0179713666439056E-2</v>
      </c>
      <c r="R44" s="3">
        <v>7.5590461492538452E-2</v>
      </c>
      <c r="S44" s="3"/>
      <c r="T44" s="3"/>
      <c r="U44" s="1">
        <v>6</v>
      </c>
      <c r="V44" s="3">
        <v>0.31190418315481372</v>
      </c>
      <c r="W44" s="3">
        <v>-0.53708791951812962</v>
      </c>
      <c r="X44" s="3">
        <v>-0.23077278320634842</v>
      </c>
      <c r="Y44" s="3">
        <v>-0.19785318970586435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5.166306346654892E-2</v>
      </c>
      <c r="BA44" s="3">
        <v>-2.1001288667321205E-2</v>
      </c>
      <c r="BB44" s="3">
        <v>-3.2140191644430161E-2</v>
      </c>
      <c r="BC44" s="3">
        <v>-0.10318762809038162</v>
      </c>
      <c r="BD44" s="3">
        <v>-7.9473771154880524E-2</v>
      </c>
      <c r="BE44" s="3">
        <v>-8.700338751077652E-2</v>
      </c>
      <c r="BF44" s="3">
        <v>-7.8716106712818146E-2</v>
      </c>
      <c r="BG44" s="3">
        <v>8.5444577038288116E-2</v>
      </c>
      <c r="BH44" s="3">
        <v>9.7194768488407135E-2</v>
      </c>
      <c r="BI44" s="3">
        <v>-5.6195031851530075E-2</v>
      </c>
      <c r="BJ44" s="3">
        <v>-1.5116125345230103E-2</v>
      </c>
      <c r="BK44" s="3">
        <v>1.4052723534405231E-2</v>
      </c>
      <c r="BL44" s="3">
        <v>-2.6158392429351807E-2</v>
      </c>
      <c r="BM44" s="3">
        <v>-7.4793092906475067E-2</v>
      </c>
      <c r="BN44" s="3">
        <v>-0.22342005372047424</v>
      </c>
      <c r="BO44" s="3">
        <v>-5.5665909312665462E-3</v>
      </c>
      <c r="BP44" s="3">
        <v>-0.39707741141319269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0.12305982468059612</v>
      </c>
      <c r="CK44" s="3">
        <v>0</v>
      </c>
      <c r="CL44" s="3">
        <v>0.44875535377120968</v>
      </c>
      <c r="CM44" s="3">
        <v>0.18430486603354107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0.66339963800738988</v>
      </c>
      <c r="CV44" s="3">
        <v>0</v>
      </c>
      <c r="CW44" s="3">
        <v>0</v>
      </c>
      <c r="CX44" s="3">
        <v>0</v>
      </c>
      <c r="CY44" s="3">
        <v>0.50898061440207598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6.5961691182473331E-2</v>
      </c>
      <c r="DG44" s="3">
        <v>0</v>
      </c>
      <c r="DH44" s="3">
        <v>0.381947098259246</v>
      </c>
      <c r="DI44" s="3">
        <v>0.15707074268900467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0.79953140624744345</v>
      </c>
      <c r="DQ44" s="3">
        <v>0</v>
      </c>
      <c r="DR44" s="3">
        <v>0</v>
      </c>
      <c r="DS44" s="3">
        <v>0</v>
      </c>
      <c r="DT44" s="3">
        <v>0.23705074111090968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-0.10477583110332489</v>
      </c>
      <c r="C45" s="3">
        <v>6.175566092133522E-2</v>
      </c>
      <c r="D45" s="3">
        <v>5.2704896777868271E-2</v>
      </c>
      <c r="E45" s="3">
        <v>0.13050255179405212</v>
      </c>
      <c r="F45" s="3">
        <v>-3.0376994982361794E-2</v>
      </c>
      <c r="G45" s="3">
        <v>0.1503099650144577</v>
      </c>
      <c r="H45" s="3">
        <v>-1.6621625050902367E-2</v>
      </c>
      <c r="I45" s="3">
        <v>-0.2050417959690094</v>
      </c>
      <c r="J45" s="3">
        <v>-0.11917231976985931</v>
      </c>
      <c r="K45" s="3">
        <v>3.7688296288251877E-2</v>
      </c>
      <c r="L45" s="3">
        <v>-0.28570935130119324</v>
      </c>
      <c r="M45" s="3">
        <v>0.17934274673461914</v>
      </c>
      <c r="N45" s="3">
        <v>0.12475143373012543</v>
      </c>
      <c r="O45" s="3">
        <v>0.32358273863792419</v>
      </c>
      <c r="P45" s="3">
        <v>-1.927141472697258E-2</v>
      </c>
      <c r="Q45" s="3">
        <v>-0.19671791791915894</v>
      </c>
      <c r="R45" s="3">
        <v>1.6966536641120911E-2</v>
      </c>
      <c r="S45" s="3"/>
      <c r="T45" s="3"/>
      <c r="U45" s="1">
        <v>7</v>
      </c>
      <c r="V45" s="3">
        <v>-0.32435986741869866</v>
      </c>
      <c r="W45" s="3">
        <v>1.3796461046161566</v>
      </c>
      <c r="X45" s="3">
        <v>-0.92717875108902448</v>
      </c>
      <c r="Y45" s="3">
        <v>1.3487535433375657</v>
      </c>
      <c r="AA45" s="1" cm="1">
        <f t="array" ref="AA45:AA48">_xlfn.ANCHORARRAY(AA37)</f>
        <v>0</v>
      </c>
      <c r="AB45" s="3" cm="1">
        <f t="array" ref="AB45:AE48">AB37:AE40</f>
        <v>0.35030185711169803</v>
      </c>
      <c r="AC45" s="3">
        <v>0.24041344990717012</v>
      </c>
      <c r="AD45" s="3">
        <v>0.29527793455683632</v>
      </c>
      <c r="AE45" s="3">
        <v>0.1140067584242957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-0.20839405059814453</v>
      </c>
      <c r="BA45" s="3">
        <v>-6.9242320954799652E-2</v>
      </c>
      <c r="BB45" s="3">
        <v>-7.034408301115036E-2</v>
      </c>
      <c r="BC45" s="3">
        <v>4.980907216668129E-2</v>
      </c>
      <c r="BD45" s="3">
        <v>-6.8295367062091827E-2</v>
      </c>
      <c r="BE45" s="3">
        <v>8.6353614926338196E-2</v>
      </c>
      <c r="BF45" s="3">
        <v>-0.14351613819599152</v>
      </c>
      <c r="BG45" s="3">
        <v>0.36312267184257507</v>
      </c>
      <c r="BH45" s="3">
        <v>0.31562820076942444</v>
      </c>
      <c r="BI45" s="3">
        <v>0.14989227056503296</v>
      </c>
      <c r="BJ45" s="3">
        <v>-0.14139029383659363</v>
      </c>
      <c r="BK45" s="3">
        <v>9.9834546446800232E-2</v>
      </c>
      <c r="BL45" s="3">
        <v>-7.9193197190761566E-2</v>
      </c>
      <c r="BM45" s="3">
        <v>-1.159086637198925E-2</v>
      </c>
      <c r="BN45" s="3">
        <v>-0.17801545560359955</v>
      </c>
      <c r="BO45" s="3">
        <v>3.0301226302981377E-2</v>
      </c>
      <c r="BP45" s="3">
        <v>-0.24813371896743777</v>
      </c>
      <c r="BR45" s="1">
        <v>1</v>
      </c>
      <c r="BS45" s="3">
        <v>0.35834994811712673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7.2500438375627141E-2</v>
      </c>
      <c r="CB45" s="3">
        <v>0</v>
      </c>
      <c r="CC45" s="3">
        <v>0</v>
      </c>
      <c r="CD45" s="3">
        <v>0</v>
      </c>
      <c r="CE45" s="3">
        <v>0</v>
      </c>
      <c r="CF45" s="3">
        <v>1.2257688638278328</v>
      </c>
      <c r="CG45" s="3">
        <v>0</v>
      </c>
      <c r="CH45" s="3">
        <v>0</v>
      </c>
      <c r="CI45" s="3">
        <v>2.0302518202425512E-2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0.11671158034544368</v>
      </c>
      <c r="CP45" s="3">
        <v>0</v>
      </c>
      <c r="CQ45" s="3">
        <v>0</v>
      </c>
      <c r="CR45" s="3">
        <v>0</v>
      </c>
      <c r="CS45" s="3">
        <v>0</v>
      </c>
      <c r="CT45" s="3">
        <v>1.6122645594213769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8.4004115699473414E-2</v>
      </c>
      <c r="DB45" s="3">
        <v>0</v>
      </c>
      <c r="DC45" s="3">
        <v>0</v>
      </c>
      <c r="DD45" s="3">
        <v>0.96815814080489626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0.11177131793140055</v>
      </c>
      <c r="DO45" s="3">
        <v>0.66863650451444889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0.11670621017851335</v>
      </c>
      <c r="EA45" s="3">
        <v>0</v>
      </c>
      <c r="EB45" s="3">
        <v>0</v>
      </c>
      <c r="EC45" s="3">
        <v>0</v>
      </c>
      <c r="ED45" s="3">
        <v>0</v>
      </c>
      <c r="EE45" s="7">
        <v>1</v>
      </c>
      <c r="EH45" s="3"/>
      <c r="EI45" s="3"/>
    </row>
    <row r="46" spans="1:139">
      <c r="A46" s="25">
        <v>40</v>
      </c>
      <c r="B46" s="3">
        <v>-0.32444635033607483</v>
      </c>
      <c r="C46" s="3">
        <v>-0.22305548191070557</v>
      </c>
      <c r="D46" s="3">
        <v>0.30212366580963135</v>
      </c>
      <c r="E46" s="3">
        <v>2.4196485057473183E-2</v>
      </c>
      <c r="F46" s="3">
        <v>-0.33649748563766479</v>
      </c>
      <c r="G46" s="3">
        <v>-0.20457318425178528</v>
      </c>
      <c r="H46" s="3">
        <v>-0.20824126899242401</v>
      </c>
      <c r="I46" s="3">
        <v>-0.11748243868350983</v>
      </c>
      <c r="J46" s="3">
        <v>-0.17086106538772583</v>
      </c>
      <c r="K46" s="3">
        <v>-0.11807070672512054</v>
      </c>
      <c r="L46" s="3">
        <v>1.3795513659715652E-2</v>
      </c>
      <c r="M46" s="3">
        <v>-0.14378839731216431</v>
      </c>
      <c r="N46" s="3">
        <v>0.15197840332984924</v>
      </c>
      <c r="O46" s="3">
        <v>-3.611886128783226E-2</v>
      </c>
      <c r="P46" s="3">
        <v>-0.26658299565315247</v>
      </c>
      <c r="Q46" s="3">
        <v>-1.7353661358356476E-2</v>
      </c>
      <c r="R46" s="3">
        <v>3.0050067231059071E-2</v>
      </c>
      <c r="S46" s="3"/>
      <c r="T46" s="3"/>
      <c r="U46" s="1">
        <v>8</v>
      </c>
      <c r="V46" s="3">
        <v>-1.2943711308461392</v>
      </c>
      <c r="W46" s="3">
        <v>0.32093494437565567</v>
      </c>
      <c r="X46" s="3">
        <v>-0.31369532744644396</v>
      </c>
      <c r="Y46" s="3">
        <v>-0.22324348449124876</v>
      </c>
      <c r="AA46" s="1">
        <v>1</v>
      </c>
      <c r="AB46" s="3">
        <v>2.9868252774672671E-2</v>
      </c>
      <c r="AC46" s="3">
        <v>0.23058721365018178</v>
      </c>
      <c r="AD46" s="3">
        <v>0.59206115023892092</v>
      </c>
      <c r="AE46" s="3">
        <v>0.14748338333622465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-0.21040712296962738</v>
      </c>
      <c r="BA46" s="3">
        <v>5.4466046392917633E-2</v>
      </c>
      <c r="BB46" s="3">
        <v>8.0338470637798309E-2</v>
      </c>
      <c r="BC46" s="3">
        <v>-0.11454145610332489</v>
      </c>
      <c r="BD46" s="3">
        <v>-1.1978160589933395E-2</v>
      </c>
      <c r="BE46" s="3">
        <v>0.12675650417804718</v>
      </c>
      <c r="BF46" s="3">
        <v>-7.6461806893348694E-2</v>
      </c>
      <c r="BG46" s="3">
        <v>0.31954371929168701</v>
      </c>
      <c r="BH46" s="3">
        <v>1.1810583062469959E-2</v>
      </c>
      <c r="BI46" s="3">
        <v>9.898056834936142E-2</v>
      </c>
      <c r="BJ46" s="3">
        <v>-0.10824012011289597</v>
      </c>
      <c r="BK46" s="3">
        <v>-8.6736783385276794E-2</v>
      </c>
      <c r="BL46" s="3">
        <v>-5.1521502435207367E-2</v>
      </c>
      <c r="BM46" s="3">
        <v>0.13852237164974213</v>
      </c>
      <c r="BN46" s="3">
        <v>-0.43721228837966919</v>
      </c>
      <c r="BO46" s="3">
        <v>1.5089179389178753E-2</v>
      </c>
      <c r="BP46" s="3">
        <v>-0.11394162476062776</v>
      </c>
      <c r="BR46" s="1">
        <v>2</v>
      </c>
      <c r="BS46" s="3">
        <v>6.2893751966086708E-2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0.14382635248668174</v>
      </c>
      <c r="CH46" s="3">
        <v>0</v>
      </c>
      <c r="CI46" s="3">
        <v>0</v>
      </c>
      <c r="CJ46" s="3">
        <v>0.67831851737963611</v>
      </c>
      <c r="CK46" s="3">
        <v>0</v>
      </c>
      <c r="CL46" s="3">
        <v>0</v>
      </c>
      <c r="CM46" s="3">
        <v>0</v>
      </c>
      <c r="CN46" s="3">
        <v>0</v>
      </c>
      <c r="CO46" s="3">
        <v>0.7755968098281576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7">
        <v>1</v>
      </c>
      <c r="EH46" s="3"/>
      <c r="EI46" s="3"/>
    </row>
    <row r="47" spans="1:139">
      <c r="A47" s="25">
        <v>41</v>
      </c>
      <c r="B47" s="3">
        <v>-5.9518676251173019E-2</v>
      </c>
      <c r="C47" s="3">
        <v>-2.1270265802741051E-2</v>
      </c>
      <c r="D47" s="3">
        <v>6.3542433083057404E-2</v>
      </c>
      <c r="E47" s="3">
        <v>0.23428699374198914</v>
      </c>
      <c r="F47" s="3">
        <v>-0.12798643112182617</v>
      </c>
      <c r="G47" s="3">
        <v>1.257686223834753E-2</v>
      </c>
      <c r="H47" s="3">
        <v>-0.20741340517997742</v>
      </c>
      <c r="I47" s="3">
        <v>-0.13372406363487244</v>
      </c>
      <c r="J47" s="3">
        <v>6.1846334487199783E-2</v>
      </c>
      <c r="K47" s="3">
        <v>0.25896483659744263</v>
      </c>
      <c r="L47" s="3">
        <v>-0.15789668262004852</v>
      </c>
      <c r="M47" s="3">
        <v>3.7936139851808548E-2</v>
      </c>
      <c r="N47" s="3">
        <v>-5.5808603065088391E-4</v>
      </c>
      <c r="O47" s="3">
        <v>-0.15585798025131226</v>
      </c>
      <c r="P47" s="3">
        <v>0.18153409659862518</v>
      </c>
      <c r="Q47" s="3">
        <v>7.8231900930404663E-2</v>
      </c>
      <c r="R47" s="3">
        <v>-0.15697631239891052</v>
      </c>
      <c r="S47" s="3"/>
      <c r="T47" s="3"/>
      <c r="U47" s="1">
        <v>9</v>
      </c>
      <c r="V47" s="3">
        <v>0.61680659876897381</v>
      </c>
      <c r="W47" s="3">
        <v>0.18534423684299683</v>
      </c>
      <c r="X47" s="3">
        <v>-0.48379128455473758</v>
      </c>
      <c r="Y47" s="3">
        <v>0.19997397708833337</v>
      </c>
      <c r="AA47" s="1">
        <v>2</v>
      </c>
      <c r="AB47" s="3">
        <v>0.3880568462765881</v>
      </c>
      <c r="AC47" s="3">
        <v>0.13036266966730869</v>
      </c>
      <c r="AD47" s="3">
        <v>0.38745310916037695</v>
      </c>
      <c r="AE47" s="3">
        <v>9.4127374895726146E-2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-0.17786940932273865</v>
      </c>
      <c r="BA47" s="3">
        <v>0.11132889240980148</v>
      </c>
      <c r="BB47" s="3">
        <v>-0.28968414664268494</v>
      </c>
      <c r="BC47" s="3">
        <v>6.6853314638137817E-2</v>
      </c>
      <c r="BD47" s="3">
        <v>2.5259405374526978E-2</v>
      </c>
      <c r="BE47" s="3">
        <v>-0.11266149580478668</v>
      </c>
      <c r="BF47" s="3">
        <v>0.28470674157142639</v>
      </c>
      <c r="BG47" s="3">
        <v>-0.13021619617938995</v>
      </c>
      <c r="BH47" s="3">
        <v>0.10393477976322174</v>
      </c>
      <c r="BI47" s="3">
        <v>0.20326800644397736</v>
      </c>
      <c r="BJ47" s="3">
        <v>-4.8182204365730286E-2</v>
      </c>
      <c r="BK47" s="3">
        <v>-0.32464727759361267</v>
      </c>
      <c r="BL47" s="3">
        <v>-0.19435963034629822</v>
      </c>
      <c r="BM47" s="3">
        <v>0.16454152762889862</v>
      </c>
      <c r="BN47" s="3">
        <v>-0.23313719034194946</v>
      </c>
      <c r="BO47" s="3">
        <v>-0.14664292335510254</v>
      </c>
      <c r="BP47" s="3">
        <v>-0.29246228933334351</v>
      </c>
      <c r="BR47" s="1">
        <v>3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0.60653442638107258</v>
      </c>
      <c r="CG47" s="3">
        <v>0</v>
      </c>
      <c r="CH47" s="3">
        <v>0</v>
      </c>
      <c r="CI47" s="3">
        <v>0.34936416206359133</v>
      </c>
      <c r="CJ47" s="3">
        <v>0.20391219821523188</v>
      </c>
      <c r="CK47" s="3">
        <v>0</v>
      </c>
      <c r="CL47" s="3">
        <v>0</v>
      </c>
      <c r="CM47" s="3">
        <v>0</v>
      </c>
      <c r="CN47" s="3">
        <v>0.10380359092253089</v>
      </c>
      <c r="CO47" s="3">
        <v>0.30181371829868187</v>
      </c>
      <c r="CP47" s="3">
        <v>0</v>
      </c>
      <c r="CQ47" s="3">
        <v>0</v>
      </c>
      <c r="CR47" s="3">
        <v>0</v>
      </c>
      <c r="CS47" s="3">
        <v>0</v>
      </c>
      <c r="CT47" s="3">
        <v>1.4759612832474436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0.8196784253497591</v>
      </c>
      <c r="DB47" s="3">
        <v>0</v>
      </c>
      <c r="DC47" s="3">
        <v>0</v>
      </c>
      <c r="DD47" s="3">
        <v>0.51772955082675576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0.48889716487618251</v>
      </c>
      <c r="DO47" s="3">
        <v>1.0533618883566762</v>
      </c>
      <c r="DP47" s="3">
        <v>0</v>
      </c>
      <c r="DQ47" s="3">
        <v>0.15990147804021237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1.5619883205787166E-2</v>
      </c>
      <c r="EA47" s="3">
        <v>0</v>
      </c>
      <c r="EB47" s="3">
        <v>0</v>
      </c>
      <c r="EC47" s="3">
        <v>0</v>
      </c>
      <c r="ED47" s="3">
        <v>0</v>
      </c>
      <c r="EE47" s="7">
        <v>1</v>
      </c>
      <c r="EH47" s="3"/>
      <c r="EI47" s="3"/>
    </row>
    <row r="48" spans="1:139">
      <c r="A48" s="25">
        <v>42</v>
      </c>
      <c r="B48" s="3">
        <v>-0.26511961221694946</v>
      </c>
      <c r="C48" s="3">
        <v>-0.11509361863136292</v>
      </c>
      <c r="D48" s="3">
        <v>0.21439418196678162</v>
      </c>
      <c r="E48" s="3">
        <v>-4.8465426079928875E-3</v>
      </c>
      <c r="F48" s="3">
        <v>-0.24346286058425903</v>
      </c>
      <c r="G48" s="3">
        <v>-4.8830956220626831E-2</v>
      </c>
      <c r="H48" s="3">
        <v>0.23170937597751617</v>
      </c>
      <c r="I48" s="3">
        <v>0.15808774530887604</v>
      </c>
      <c r="J48" s="3">
        <v>-0.11863665282726288</v>
      </c>
      <c r="K48" s="3">
        <v>8.6247213184833527E-2</v>
      </c>
      <c r="L48" s="3">
        <v>-0.2245362401008606</v>
      </c>
      <c r="M48" s="3">
        <v>-3.2590210437774658E-2</v>
      </c>
      <c r="N48" s="3">
        <v>-3.1303681433200836E-2</v>
      </c>
      <c r="O48" s="3">
        <v>-0.24180197715759277</v>
      </c>
      <c r="P48" s="3">
        <v>-0.18248924612998962</v>
      </c>
      <c r="Q48" s="3">
        <v>5.0390671938657761E-2</v>
      </c>
      <c r="R48" s="3">
        <v>-3.772798553109169E-2</v>
      </c>
      <c r="S48" s="3"/>
      <c r="T48" s="3"/>
      <c r="U48" s="1">
        <v>10</v>
      </c>
      <c r="V48" s="3">
        <v>4.0416239877841251E-2</v>
      </c>
      <c r="W48" s="3">
        <v>-0.56298420775683855</v>
      </c>
      <c r="X48" s="3">
        <v>0.13620984494818844</v>
      </c>
      <c r="Y48" s="3">
        <v>-0.71570183043492819</v>
      </c>
      <c r="AA48" s="1">
        <v>3</v>
      </c>
      <c r="AB48" s="3">
        <v>6.0468808354049629E-2</v>
      </c>
      <c r="AC48" s="3">
        <v>6.5380750157823866E-2</v>
      </c>
      <c r="AD48" s="3">
        <v>0.84099268944866878</v>
      </c>
      <c r="AE48" s="3">
        <v>3.3157752039457762E-2</v>
      </c>
      <c r="AF48" s="71" t="s">
        <v>1298</v>
      </c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4.2053874582052231E-2</v>
      </c>
      <c r="BA48" s="3">
        <v>7.9072259366512299E-2</v>
      </c>
      <c r="BB48" s="3">
        <v>-1.1855827644467354E-2</v>
      </c>
      <c r="BC48" s="3">
        <v>-0.19826841354370117</v>
      </c>
      <c r="BD48" s="3">
        <v>2.5060173124074936E-2</v>
      </c>
      <c r="BE48" s="3">
        <v>-0.12036508321762085</v>
      </c>
      <c r="BF48" s="3">
        <v>5.4366722702980042E-2</v>
      </c>
      <c r="BG48" s="3">
        <v>0.12466477602720261</v>
      </c>
      <c r="BH48" s="3">
        <v>0.27880769968032837</v>
      </c>
      <c r="BI48" s="3">
        <v>0.24162887036800385</v>
      </c>
      <c r="BJ48" s="3">
        <v>-0.11504672467708588</v>
      </c>
      <c r="BK48" s="3">
        <v>-6.3589155673980713E-2</v>
      </c>
      <c r="BL48" s="3">
        <v>-6.2423482537269592E-2</v>
      </c>
      <c r="BM48" s="3">
        <v>6.1191726475954056E-2</v>
      </c>
      <c r="BN48" s="3">
        <v>-7.8893624246120453E-2</v>
      </c>
      <c r="BO48" s="3">
        <v>-0.14445236325263977</v>
      </c>
      <c r="BP48" s="3">
        <v>-0.34920892119407654</v>
      </c>
      <c r="EH48" s="3"/>
      <c r="EI48" s="3"/>
    </row>
    <row r="49" spans="1:139">
      <c r="A49" s="25">
        <v>43</v>
      </c>
      <c r="B49" s="3">
        <v>-0.15321323275566101</v>
      </c>
      <c r="C49" s="3">
        <v>6.5011978149414063E-2</v>
      </c>
      <c r="D49" s="3">
        <v>0.10598346590995789</v>
      </c>
      <c r="E49" s="3">
        <v>-6.8733170628547668E-2</v>
      </c>
      <c r="F49" s="3">
        <v>-0.21566349267959595</v>
      </c>
      <c r="G49" s="3">
        <v>-0.15515734255313873</v>
      </c>
      <c r="H49" s="3">
        <v>1.8694106489419937E-2</v>
      </c>
      <c r="I49" s="3">
        <v>-0.20325194299221039</v>
      </c>
      <c r="J49" s="3">
        <v>1.6240574419498444E-2</v>
      </c>
      <c r="K49" s="3">
        <v>-7.3356181383132935E-2</v>
      </c>
      <c r="L49" s="3">
        <v>-4.3492190539836884E-2</v>
      </c>
      <c r="M49" s="3">
        <v>7.5938090682029724E-2</v>
      </c>
      <c r="N49" s="3">
        <v>-0.19929073750972748</v>
      </c>
      <c r="O49" s="3">
        <v>-6.1174076050519943E-2</v>
      </c>
      <c r="P49" s="3">
        <v>-2.8478480875492096E-2</v>
      </c>
      <c r="Q49" s="3">
        <v>3.1424731016159058E-2</v>
      </c>
      <c r="R49" s="3">
        <v>-0.14404906332492828</v>
      </c>
      <c r="S49" s="3"/>
      <c r="T49" s="3"/>
      <c r="U49" s="1">
        <v>11</v>
      </c>
      <c r="V49" s="3">
        <v>-0.35352844838010028</v>
      </c>
      <c r="W49" s="3">
        <v>-0.3758377812718986</v>
      </c>
      <c r="X49" s="3">
        <v>0.21173193202505902</v>
      </c>
      <c r="Y49" s="3">
        <v>-0.31115184044047373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-0.19542911648750305</v>
      </c>
      <c r="BA49" s="3">
        <v>-2.3191284388303757E-2</v>
      </c>
      <c r="BB49" s="3">
        <v>-0.1389438658952713</v>
      </c>
      <c r="BC49" s="3">
        <v>-5.6937944144010544E-2</v>
      </c>
      <c r="BD49" s="3">
        <v>-1.6810163855552673E-2</v>
      </c>
      <c r="BE49" s="3">
        <v>3.4189503639936447E-2</v>
      </c>
      <c r="BF49" s="3">
        <v>4.1288353502750397E-2</v>
      </c>
      <c r="BG49" s="3">
        <v>-3.8950864225625992E-2</v>
      </c>
      <c r="BH49" s="3">
        <v>0.26159703731536865</v>
      </c>
      <c r="BI49" s="3">
        <v>1.4090443961322308E-2</v>
      </c>
      <c r="BJ49" s="3">
        <v>-0.1187342032790184</v>
      </c>
      <c r="BK49" s="3">
        <v>-0.28757628798484802</v>
      </c>
      <c r="BL49" s="3">
        <v>-0.13726262748241425</v>
      </c>
      <c r="BM49" s="3">
        <v>0.28264716267585754</v>
      </c>
      <c r="BN49" s="3">
        <v>-0.4064885675907135</v>
      </c>
      <c r="BO49" s="3">
        <v>-4.3819095939397812E-2</v>
      </c>
      <c r="BP49" s="3">
        <v>-0.28326001763343811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-0.25384080410003662</v>
      </c>
      <c r="C50" s="3">
        <v>7.3631876148283482E-3</v>
      </c>
      <c r="D50" s="3">
        <v>-4.0938328951597214E-2</v>
      </c>
      <c r="E50" s="3">
        <v>0.30319765210151672</v>
      </c>
      <c r="F50" s="3">
        <v>9.2884793877601624E-2</v>
      </c>
      <c r="G50" s="3">
        <v>0.31870219111442566</v>
      </c>
      <c r="H50" s="3">
        <v>0.20660318434238434</v>
      </c>
      <c r="I50" s="3">
        <v>-0.24185480177402496</v>
      </c>
      <c r="J50" s="3">
        <v>-7.5824543833732605E-2</v>
      </c>
      <c r="K50" s="3">
        <v>7.6342493295669556E-2</v>
      </c>
      <c r="L50" s="3">
        <v>0.13335387408733368</v>
      </c>
      <c r="M50" s="3">
        <v>-0.15586814284324646</v>
      </c>
      <c r="N50" s="3">
        <v>-0.23371836543083191</v>
      </c>
      <c r="O50" s="3">
        <v>0.15269309282302856</v>
      </c>
      <c r="P50" s="3">
        <v>-3.5822689533233643E-2</v>
      </c>
      <c r="Q50" s="3">
        <v>0.10846792161464691</v>
      </c>
      <c r="R50" s="3">
        <v>-3.6057271063327789E-2</v>
      </c>
      <c r="S50" s="3"/>
      <c r="T50" s="3"/>
      <c r="U50" s="1">
        <v>12</v>
      </c>
      <c r="V50" s="3">
        <v>1.1678086947459145</v>
      </c>
      <c r="W50" s="3">
        <v>0.22669620521653111</v>
      </c>
      <c r="X50" s="3">
        <v>-9.8217246259276941E-2</v>
      </c>
      <c r="Y50" s="3">
        <v>0.10224703780083513</v>
      </c>
      <c r="AV50" s="3"/>
      <c r="AW50" s="3"/>
      <c r="AY50" s="25">
        <v>44</v>
      </c>
      <c r="AZ50" s="3">
        <v>-0.32988235354423523</v>
      </c>
      <c r="BA50" s="3">
        <v>4.9323208630084991E-2</v>
      </c>
      <c r="BB50" s="3">
        <v>-0.28543287515640259</v>
      </c>
      <c r="BC50" s="3">
        <v>0.2797999382019043</v>
      </c>
      <c r="BD50" s="3">
        <v>0.28660652041435242</v>
      </c>
      <c r="BE50" s="3">
        <v>0.24106188118457794</v>
      </c>
      <c r="BF50" s="3">
        <v>0.19448964297771454</v>
      </c>
      <c r="BG50" s="3">
        <v>7.2832323610782623E-2</v>
      </c>
      <c r="BH50" s="3">
        <v>0.32946568727493286</v>
      </c>
      <c r="BI50" s="3">
        <v>-0.23122952878475189</v>
      </c>
      <c r="BJ50" s="3">
        <v>0.28973871469497681</v>
      </c>
      <c r="BK50" s="3">
        <v>0.12042440474033356</v>
      </c>
      <c r="BL50" s="3">
        <v>0.1479746401309967</v>
      </c>
      <c r="BM50" s="3">
        <v>0.10426963865756989</v>
      </c>
      <c r="BN50" s="3">
        <v>1.0691241361200809E-2</v>
      </c>
      <c r="BO50" s="3">
        <v>0.11867687851190567</v>
      </c>
      <c r="BP50" s="3">
        <v>-0.36231926083564758</v>
      </c>
      <c r="EH50" s="3"/>
      <c r="EI50" s="3"/>
    </row>
    <row r="51" spans="1:139">
      <c r="A51" s="25">
        <v>45</v>
      </c>
      <c r="B51" s="3">
        <v>4.6386107802391052E-2</v>
      </c>
      <c r="C51" s="3">
        <v>3.5373957362025976E-3</v>
      </c>
      <c r="D51" s="3">
        <v>-9.7147762775421143E-2</v>
      </c>
      <c r="E51" s="3">
        <v>-0.16732768714427948</v>
      </c>
      <c r="F51" s="3">
        <v>-8.6387932300567627E-2</v>
      </c>
      <c r="G51" s="3">
        <v>-9.2073427513241768E-3</v>
      </c>
      <c r="H51" s="3">
        <v>1.4896132051944733E-4</v>
      </c>
      <c r="I51" s="3">
        <v>3.306778147816658E-2</v>
      </c>
      <c r="J51" s="3">
        <v>3.7331096827983856E-2</v>
      </c>
      <c r="K51" s="3">
        <v>-8.385961502790451E-2</v>
      </c>
      <c r="L51" s="3">
        <v>-6.7310728132724762E-2</v>
      </c>
      <c r="M51" s="3">
        <v>0.1449708491563797</v>
      </c>
      <c r="N51" s="3">
        <v>0.19561374187469482</v>
      </c>
      <c r="O51" s="3">
        <v>-5.364638939499855E-2</v>
      </c>
      <c r="P51" s="3">
        <v>-0.21520102024078369</v>
      </c>
      <c r="Q51" s="3">
        <v>-0.2990744411945343</v>
      </c>
      <c r="R51" s="3">
        <v>7.5135707855224609E-2</v>
      </c>
      <c r="S51" s="3"/>
      <c r="T51" s="3"/>
      <c r="U51" s="1">
        <v>13</v>
      </c>
      <c r="V51" s="3">
        <v>-0.76266829266202174</v>
      </c>
      <c r="W51" s="3">
        <v>0.116536622447862</v>
      </c>
      <c r="X51" s="3">
        <v>0.37615787925492716</v>
      </c>
      <c r="Y51" s="3">
        <v>0.42458627440510283</v>
      </c>
      <c r="AB51" s="4" t="s">
        <v>155</v>
      </c>
      <c r="AC51" s="11"/>
      <c r="AV51" s="3"/>
      <c r="AW51" s="3"/>
      <c r="AY51" s="25">
        <v>45</v>
      </c>
      <c r="AZ51" s="3">
        <v>-0.13641063868999481</v>
      </c>
      <c r="BA51" s="3">
        <v>8.551277220249176E-2</v>
      </c>
      <c r="BB51" s="3">
        <v>-6.4993485808372498E-2</v>
      </c>
      <c r="BC51" s="3">
        <v>0.19159100949764252</v>
      </c>
      <c r="BD51" s="3">
        <v>-9.2769213020801544E-2</v>
      </c>
      <c r="BE51" s="3">
        <v>0.13166674971580505</v>
      </c>
      <c r="BF51" s="3">
        <v>-4.9709189683198929E-2</v>
      </c>
      <c r="BG51" s="3">
        <v>0.14808902144432068</v>
      </c>
      <c r="BH51" s="3">
        <v>0.14500854909420013</v>
      </c>
      <c r="BI51" s="3">
        <v>-0.11095722764730453</v>
      </c>
      <c r="BJ51" s="3">
        <v>0.14948436617851257</v>
      </c>
      <c r="BK51" s="3">
        <v>5.3313069045543671E-2</v>
      </c>
      <c r="BL51" s="3">
        <v>0.16436608135700226</v>
      </c>
      <c r="BM51" s="3">
        <v>-4.2303271591663361E-2</v>
      </c>
      <c r="BN51" s="3">
        <v>-0.13454268872737885</v>
      </c>
      <c r="BO51" s="3">
        <v>-0.1250111311674118</v>
      </c>
      <c r="BP51" s="3">
        <v>-0.52250951528549194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-3.0554583296179771E-2</v>
      </c>
      <c r="C52" s="3">
        <v>0.21026867628097534</v>
      </c>
      <c r="D52" s="3">
        <v>0.1737351268529892</v>
      </c>
      <c r="E52" s="3">
        <v>-0.32974055409431458</v>
      </c>
      <c r="F52" s="3">
        <v>-0.22551169991493225</v>
      </c>
      <c r="G52" s="3">
        <v>0.20370525121688843</v>
      </c>
      <c r="H52" s="3">
        <v>0.30560889840126038</v>
      </c>
      <c r="I52" s="3">
        <v>0.41278985142707825</v>
      </c>
      <c r="J52" s="3">
        <v>0.25769776105880737</v>
      </c>
      <c r="K52" s="3">
        <v>5.4628860205411911E-2</v>
      </c>
      <c r="L52" s="3">
        <v>0.18292236328125</v>
      </c>
      <c r="M52" s="3">
        <v>0.26899009943008423</v>
      </c>
      <c r="N52" s="3">
        <v>-0.20154881477355957</v>
      </c>
      <c r="O52" s="3">
        <v>-2.035933081060648E-3</v>
      </c>
      <c r="P52" s="3">
        <v>0.27367094159126282</v>
      </c>
      <c r="Q52" s="3">
        <v>-0.2328437864780426</v>
      </c>
      <c r="R52" s="3">
        <v>2.4996420368552208E-2</v>
      </c>
      <c r="S52" s="3"/>
      <c r="T52" s="3"/>
      <c r="U52" s="1">
        <v>14</v>
      </c>
      <c r="V52" s="3">
        <v>0.45514540627404398</v>
      </c>
      <c r="W52" s="3">
        <v>5.7064905637207841E-2</v>
      </c>
      <c r="X52" s="3">
        <v>2.5294194030244417</v>
      </c>
      <c r="Y52" s="3">
        <v>-0.26561861200843712</v>
      </c>
      <c r="AB52" s="22" t="s">
        <v>186</v>
      </c>
      <c r="AV52" s="3"/>
      <c r="AW52" s="3"/>
      <c r="AY52" s="25">
        <v>46</v>
      </c>
      <c r="AZ52" s="3">
        <v>-0.2329980880022049</v>
      </c>
      <c r="BA52" s="3">
        <v>8.7481781840324402E-2</v>
      </c>
      <c r="BB52" s="3">
        <v>-2.6571132242679596E-2</v>
      </c>
      <c r="BC52" s="3">
        <v>-6.6722482442855835E-3</v>
      </c>
      <c r="BD52" s="3">
        <v>-9.5150180160999298E-2</v>
      </c>
      <c r="BE52" s="3">
        <v>2.5608597323298454E-2</v>
      </c>
      <c r="BF52" s="3">
        <v>5.950208380818367E-2</v>
      </c>
      <c r="BG52" s="3">
        <v>-4.2275801301002502E-2</v>
      </c>
      <c r="BH52" s="3">
        <v>-8.7335981428623199E-2</v>
      </c>
      <c r="BI52" s="3">
        <v>-8.8316768407821655E-2</v>
      </c>
      <c r="BJ52" s="3">
        <v>3.996436670422554E-2</v>
      </c>
      <c r="BK52" s="3">
        <v>-8.9441023766994476E-2</v>
      </c>
      <c r="BL52" s="3">
        <v>3.4168954007327557E-3</v>
      </c>
      <c r="BM52" s="3">
        <v>-1.608862541615963E-2</v>
      </c>
      <c r="BN52" s="3">
        <v>-0.25617760419845581</v>
      </c>
      <c r="BO52" s="3">
        <v>-2.7772478759288788E-2</v>
      </c>
      <c r="BP52" s="3">
        <v>-0.29159292578697205</v>
      </c>
      <c r="BR52" s="1" cm="1">
        <f t="array" ref="BR52:BR55">_xlfn.ANCHORARRAY(BR44)</f>
        <v>0</v>
      </c>
      <c r="BS52" s="3" cm="1">
        <f t="array" ref="BS52:CH55">TRANSPOSE(MMULT(BS6:EE21,TRANSPOSE(BS44:EE47)))</f>
        <v>0.19397080353358581</v>
      </c>
      <c r="BT52" s="3">
        <v>-0.36491749534649515</v>
      </c>
      <c r="BU52" s="3">
        <v>-7.0088070624959586E-2</v>
      </c>
      <c r="BV52" s="3">
        <v>-7.6382101935822899E-2</v>
      </c>
      <c r="BW52" s="3">
        <v>0.1951687933825702</v>
      </c>
      <c r="BX52" s="3">
        <v>-0.10846608894964407</v>
      </c>
      <c r="BY52" s="3">
        <v>-5.4766844966499119E-2</v>
      </c>
      <c r="BZ52" s="3">
        <v>0.21877639859863904</v>
      </c>
      <c r="CA52" s="3">
        <v>0.22126734259439584</v>
      </c>
      <c r="CB52" s="3">
        <v>0.41010474621077353</v>
      </c>
      <c r="CC52" s="3">
        <v>4.2537884496694177E-2</v>
      </c>
      <c r="CD52" s="3">
        <v>3.4465845161333331E-2</v>
      </c>
      <c r="CE52" s="3">
        <v>-0.1361909582054506</v>
      </c>
      <c r="CF52" s="3">
        <v>0.11660898100294685</v>
      </c>
      <c r="CG52" s="3">
        <v>6.8008901649446771E-2</v>
      </c>
      <c r="CH52" s="3">
        <v>-0.26713618859674193</v>
      </c>
      <c r="EH52" s="3"/>
      <c r="EI52" s="3"/>
    </row>
    <row r="53" spans="1:139">
      <c r="A53" s="25">
        <v>47</v>
      </c>
      <c r="B53" s="3">
        <v>-0.13296213746070862</v>
      </c>
      <c r="C53" s="3">
        <v>-3.6832265555858612E-2</v>
      </c>
      <c r="D53" s="3">
        <v>-4.6013560146093369E-2</v>
      </c>
      <c r="E53" s="3">
        <v>3.8960497826337814E-2</v>
      </c>
      <c r="F53" s="3">
        <v>0.10130505263805389</v>
      </c>
      <c r="G53" s="3">
        <v>0.20862165093421936</v>
      </c>
      <c r="H53" s="3">
        <v>5.5802641436457634E-3</v>
      </c>
      <c r="I53" s="3">
        <v>-1.0293309576809406E-2</v>
      </c>
      <c r="J53" s="3">
        <v>-4.2314819991588593E-2</v>
      </c>
      <c r="K53" s="3">
        <v>-9.9499791860580444E-2</v>
      </c>
      <c r="L53" s="3">
        <v>9.17348712682724E-2</v>
      </c>
      <c r="M53" s="3">
        <v>0.23539991676807404</v>
      </c>
      <c r="N53" s="3">
        <v>-5.3749191574752331E-3</v>
      </c>
      <c r="O53" s="3">
        <v>8.4289364516735077E-2</v>
      </c>
      <c r="P53" s="3">
        <v>8.7610289454460144E-2</v>
      </c>
      <c r="Q53" s="3">
        <v>5.402437224984169E-2</v>
      </c>
      <c r="R53" s="3">
        <v>-1.3956344919279218E-3</v>
      </c>
      <c r="S53" s="3"/>
      <c r="T53" s="3"/>
      <c r="U53" s="1">
        <v>15</v>
      </c>
      <c r="V53" s="3">
        <v>9.2530395815294944E-2</v>
      </c>
      <c r="W53" s="3">
        <v>0.17849857627919541</v>
      </c>
      <c r="X53" s="3">
        <v>0.1319518620427646</v>
      </c>
      <c r="Y53" s="3">
        <v>-6.9730303097762583E-2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0.33907058835029602</v>
      </c>
      <c r="BA53" s="3">
        <v>0.15261676907539368</v>
      </c>
      <c r="BB53" s="3">
        <v>-0.26630464196205139</v>
      </c>
      <c r="BC53" s="3">
        <v>-0.27972680330276489</v>
      </c>
      <c r="BD53" s="3">
        <v>0.21636001765727997</v>
      </c>
      <c r="BE53" s="3">
        <v>4.0596354752779007E-2</v>
      </c>
      <c r="BF53" s="3">
        <v>-4.1066396981477737E-2</v>
      </c>
      <c r="BG53" s="3">
        <v>1.111176423728466E-2</v>
      </c>
      <c r="BH53" s="3">
        <v>-0.27812424302101135</v>
      </c>
      <c r="BI53" s="3">
        <v>-7.0997722446918488E-2</v>
      </c>
      <c r="BJ53" s="3">
        <v>0.18680678308010101</v>
      </c>
      <c r="BK53" s="3">
        <v>2.3294514045119286E-2</v>
      </c>
      <c r="BL53" s="3">
        <v>7.1594208478927612E-2</v>
      </c>
      <c r="BM53" s="3">
        <v>0.33517104387283325</v>
      </c>
      <c r="BN53" s="3">
        <v>-0.20534954965114594</v>
      </c>
      <c r="BO53" s="3">
        <v>3.0946685001254082E-2</v>
      </c>
      <c r="BP53" s="3">
        <v>-0.17231409251689911</v>
      </c>
      <c r="BR53" s="1">
        <v>1</v>
      </c>
      <c r="BS53" s="3">
        <v>0.31192413277063102</v>
      </c>
      <c r="BT53" s="3">
        <v>0.54612840051005063</v>
      </c>
      <c r="BU53" s="3">
        <v>6.1190667680458277E-2</v>
      </c>
      <c r="BV53" s="3">
        <v>0.8876949484660277</v>
      </c>
      <c r="BW53" s="3">
        <v>-0.16767903058892883</v>
      </c>
      <c r="BX53" s="3">
        <v>0.95551122767941965</v>
      </c>
      <c r="BY53" s="3">
        <v>-8.8427871201833846E-2</v>
      </c>
      <c r="BZ53" s="3">
        <v>-1.3936945212336742</v>
      </c>
      <c r="CA53" s="3">
        <v>-1.151410659722977</v>
      </c>
      <c r="CB53" s="3">
        <v>-0.33022331607805483</v>
      </c>
      <c r="CC53" s="3">
        <v>-5.221615674818067E-2</v>
      </c>
      <c r="CD53" s="3">
        <v>0.26791279051774664</v>
      </c>
      <c r="CE53" s="3">
        <v>-0.53735660409613806</v>
      </c>
      <c r="CF53" s="3">
        <v>0.78293657324695454</v>
      </c>
      <c r="CG53" s="3">
        <v>0.15602562541475895</v>
      </c>
      <c r="CH53" s="3">
        <v>-0.58066732509669106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0.37814371343289399</v>
      </c>
      <c r="AC54" s="3">
        <v>6.7661377254158994E-2</v>
      </c>
      <c r="AD54" s="3">
        <v>0.55467032235339164</v>
      </c>
      <c r="AE54" s="3">
        <v>-0.31328837366127499</v>
      </c>
      <c r="AF54" s="3">
        <v>0.17920634185068962</v>
      </c>
      <c r="AG54" s="3">
        <v>-0.2706077107628948</v>
      </c>
      <c r="AH54" s="3">
        <v>-0.11056125661415558</v>
      </c>
      <c r="AI54" s="3">
        <v>9.8053208535128972E-2</v>
      </c>
      <c r="AJ54" s="3">
        <v>-0.49434210812876228</v>
      </c>
      <c r="AK54" s="3">
        <v>0.14057323806449173</v>
      </c>
      <c r="AL54" s="3">
        <v>-0.16256617574700999</v>
      </c>
      <c r="AM54" s="3">
        <v>-0.18715177474868391</v>
      </c>
      <c r="AN54" s="3">
        <v>0.44624183902251219</v>
      </c>
      <c r="AO54" s="3">
        <v>-7.9670321366445349E-2</v>
      </c>
      <c r="AP54" s="3">
        <v>0.88975687192732456</v>
      </c>
      <c r="AQ54" s="3">
        <v>0.10633977548497446</v>
      </c>
      <c r="AR54" s="7">
        <v>1</v>
      </c>
      <c r="AV54" s="3"/>
      <c r="AW54" s="3"/>
      <c r="AY54" s="25">
        <v>48</v>
      </c>
      <c r="AZ54" s="3">
        <v>7.3911808431148529E-2</v>
      </c>
      <c r="BA54" s="3">
        <v>0.23275862634181976</v>
      </c>
      <c r="BB54" s="3">
        <v>4.6961093321442604E-3</v>
      </c>
      <c r="BC54" s="3">
        <v>0.20747783780097961</v>
      </c>
      <c r="BD54" s="3">
        <v>-0.39708060026168823</v>
      </c>
      <c r="BE54" s="3">
        <v>0.47451987862586975</v>
      </c>
      <c r="BF54" s="3">
        <v>-0.10743948817253113</v>
      </c>
      <c r="BG54" s="3">
        <v>1.6405818983912468E-2</v>
      </c>
      <c r="BH54" s="3">
        <v>-0.11649885028600693</v>
      </c>
      <c r="BI54" s="3">
        <v>8.7567247450351715E-2</v>
      </c>
      <c r="BJ54" s="3">
        <v>-0.40828922390937805</v>
      </c>
      <c r="BK54" s="3">
        <v>0.16852162778377533</v>
      </c>
      <c r="BL54" s="3">
        <v>0.17265830934047699</v>
      </c>
      <c r="BM54" s="3">
        <v>0.11036768555641174</v>
      </c>
      <c r="BN54" s="3">
        <v>-2.5018328800797462E-2</v>
      </c>
      <c r="BO54" s="3">
        <v>0.10020723193883896</v>
      </c>
      <c r="BP54" s="3">
        <v>-0.34000995755195618</v>
      </c>
      <c r="BR54" s="1">
        <v>2</v>
      </c>
      <c r="BS54" s="3">
        <v>7.4792265961515725E-2</v>
      </c>
      <c r="BT54" s="3">
        <v>8.5249783363244083E-2</v>
      </c>
      <c r="BU54" s="3">
        <v>-0.14603818401761995</v>
      </c>
      <c r="BV54" s="3">
        <v>-1.769004573867191E-2</v>
      </c>
      <c r="BW54" s="3">
        <v>4.7032779709148057E-2</v>
      </c>
      <c r="BX54" s="3">
        <v>0.23363487959718815</v>
      </c>
      <c r="BY54" s="3">
        <v>1.8630871959746484E-2</v>
      </c>
      <c r="BZ54" s="3">
        <v>-0.12771023749349841</v>
      </c>
      <c r="CA54" s="3">
        <v>-0.20381280469902574</v>
      </c>
      <c r="CB54" s="3">
        <v>-0.16325999946202013</v>
      </c>
      <c r="CC54" s="3">
        <v>0.20593889526523046</v>
      </c>
      <c r="CD54" s="3">
        <v>-0.10472486266377598</v>
      </c>
      <c r="CE54" s="3">
        <v>4.1727010044861727E-2</v>
      </c>
      <c r="CF54" s="3">
        <v>-0.1082639524758516</v>
      </c>
      <c r="CG54" s="3">
        <v>-0.36450484538686129</v>
      </c>
      <c r="CH54" s="3">
        <v>6.0780632954992378E-2</v>
      </c>
      <c r="EH54" s="3"/>
      <c r="EI54" s="3"/>
    </row>
    <row r="55" spans="1:139">
      <c r="B55" t="s">
        <v>146</v>
      </c>
      <c r="AA55" s="1">
        <v>1</v>
      </c>
      <c r="AB55" s="3">
        <v>0.55924051505016925</v>
      </c>
      <c r="AC55" s="3">
        <v>-1.1790616598543732E-2</v>
      </c>
      <c r="AD55" s="3">
        <v>0.80318816969672802</v>
      </c>
      <c r="AE55" s="3">
        <v>-0.30228281199854729</v>
      </c>
      <c r="AF55" s="3">
        <v>0.60486131756608663</v>
      </c>
      <c r="AG55" s="3">
        <v>-9.9025502397105336E-2</v>
      </c>
      <c r="AH55" s="3">
        <v>-0.28034123115358534</v>
      </c>
      <c r="AI55" s="3">
        <v>-4.1587093411962789E-2</v>
      </c>
      <c r="AJ55" s="3">
        <v>-0.1833086303268468</v>
      </c>
      <c r="AK55" s="3">
        <v>-0.19578023914399115</v>
      </c>
      <c r="AL55" s="3">
        <v>-0.15351936726541393</v>
      </c>
      <c r="AM55" s="3">
        <v>-1.7754138769596965E-2</v>
      </c>
      <c r="AN55" s="3">
        <v>4.4082774870488409E-2</v>
      </c>
      <c r="AO55" s="3">
        <v>0.28942017264049097</v>
      </c>
      <c r="AP55" s="3">
        <v>1.485149465247138</v>
      </c>
      <c r="AQ55" s="3">
        <v>0.111762720791584</v>
      </c>
      <c r="AR55" s="7">
        <v>1</v>
      </c>
      <c r="AV55" s="3"/>
      <c r="AW55" s="3"/>
      <c r="AY55" s="25">
        <v>49</v>
      </c>
      <c r="AZ55" s="3">
        <v>-0.13128307461738586</v>
      </c>
      <c r="BA55" s="3">
        <v>-5.7893965393304825E-2</v>
      </c>
      <c r="BB55" s="3">
        <v>3.418261930346489E-2</v>
      </c>
      <c r="BC55" s="3">
        <v>0.29109305143356323</v>
      </c>
      <c r="BD55" s="3">
        <v>0.24861657619476318</v>
      </c>
      <c r="BE55" s="3">
        <v>5.5000077933073044E-2</v>
      </c>
      <c r="BF55" s="3">
        <v>-2.0864283666014671E-2</v>
      </c>
      <c r="BG55" s="3">
        <v>-0.17476022243499756</v>
      </c>
      <c r="BH55" s="3">
        <v>0.31084740161895752</v>
      </c>
      <c r="BI55" s="3">
        <v>0.23274937272071838</v>
      </c>
      <c r="BJ55" s="3">
        <v>0.22175446152687073</v>
      </c>
      <c r="BK55" s="3">
        <v>-2.1815085783600807E-2</v>
      </c>
      <c r="BL55" s="3">
        <v>-0.16561196744441986</v>
      </c>
      <c r="BM55" s="3">
        <v>0.22926992177963257</v>
      </c>
      <c r="BN55" s="3">
        <v>-0.22474253177642822</v>
      </c>
      <c r="BO55" s="3">
        <v>0.14473101496696472</v>
      </c>
      <c r="BP55" s="3">
        <v>-0.24819937348365784</v>
      </c>
      <c r="BR55" s="1">
        <v>3</v>
      </c>
      <c r="BS55" s="3">
        <v>0.12608296357262697</v>
      </c>
      <c r="BT55" s="3">
        <v>-3.5072477030435728E-2</v>
      </c>
      <c r="BU55" s="3">
        <v>-6.0321245005988261E-2</v>
      </c>
      <c r="BV55" s="3">
        <v>0.96486845788559439</v>
      </c>
      <c r="BW55" s="3">
        <v>-0.26661585801310173</v>
      </c>
      <c r="BX55" s="3">
        <v>0.33634272186216974</v>
      </c>
      <c r="BY55" s="3">
        <v>-0.12483867960930592</v>
      </c>
      <c r="BZ55" s="3">
        <v>-1.1526332972668809</v>
      </c>
      <c r="CA55" s="3">
        <v>-0.91318650245794186</v>
      </c>
      <c r="CB55" s="3">
        <v>-0.4794041014270139</v>
      </c>
      <c r="CC55" s="3">
        <v>0.53174042894316509</v>
      </c>
      <c r="CD55" s="3">
        <v>0.36157026463846809</v>
      </c>
      <c r="CE55" s="3">
        <v>-0.41118520500757338</v>
      </c>
      <c r="CF55" s="3">
        <v>0.82981343726559476</v>
      </c>
      <c r="CG55" s="3">
        <v>0.23599664918128815</v>
      </c>
      <c r="CH55" s="3">
        <v>-0.95182495387124744</v>
      </c>
      <c r="EH55" s="3"/>
      <c r="EI55" s="3"/>
    </row>
    <row r="56" spans="1:139">
      <c r="AA56" s="1">
        <v>2</v>
      </c>
      <c r="AB56" s="3">
        <v>0.40607495138619998</v>
      </c>
      <c r="AC56" s="3">
        <v>0.10830643644217032</v>
      </c>
      <c r="AD56" s="3">
        <v>0.58382346303301413</v>
      </c>
      <c r="AE56" s="3">
        <v>-0.13188071774363497</v>
      </c>
      <c r="AF56" s="3">
        <v>0.21280951148284785</v>
      </c>
      <c r="AG56" s="3">
        <v>-0.37490927219312103</v>
      </c>
      <c r="AH56" s="3">
        <v>-5.7016695103564122E-2</v>
      </c>
      <c r="AI56" s="3">
        <v>-0.17829937725653094</v>
      </c>
      <c r="AJ56" s="3">
        <v>-0.60300719591521723</v>
      </c>
      <c r="AK56" s="3">
        <v>9.4894581128537048E-2</v>
      </c>
      <c r="AL56" s="3">
        <v>-7.2300532301840525E-2</v>
      </c>
      <c r="AM56" s="3">
        <v>-0.13343606183887297</v>
      </c>
      <c r="AN56" s="3">
        <v>0.45429854947568288</v>
      </c>
      <c r="AO56" s="3">
        <v>-9.5057895910255583E-2</v>
      </c>
      <c r="AP56" s="3">
        <v>1.1390908537997653</v>
      </c>
      <c r="AQ56" s="3">
        <v>0.10373823334707197</v>
      </c>
      <c r="AR56" s="7">
        <v>1</v>
      </c>
      <c r="AV56" s="3"/>
      <c r="AW56" s="3"/>
      <c r="AY56" s="25">
        <v>50</v>
      </c>
      <c r="AZ56" s="3">
        <v>0.11248011142015457</v>
      </c>
      <c r="BA56" s="3">
        <v>0.17821075022220612</v>
      </c>
      <c r="BB56" s="3">
        <v>-0.3254966139793396</v>
      </c>
      <c r="BC56" s="3">
        <v>0.12081518769264221</v>
      </c>
      <c r="BD56" s="3">
        <v>-0.19500043988227844</v>
      </c>
      <c r="BE56" s="3">
        <v>-3.0720820650458336E-2</v>
      </c>
      <c r="BF56" s="3">
        <v>-0.26845955848693848</v>
      </c>
      <c r="BG56" s="3">
        <v>0.15912608802318573</v>
      </c>
      <c r="BH56" s="3">
        <v>9.0453602373600006E-2</v>
      </c>
      <c r="BI56" s="3">
        <v>-7.2391055524349213E-2</v>
      </c>
      <c r="BJ56" s="3">
        <v>-6.2603160738945007E-2</v>
      </c>
      <c r="BK56" s="3">
        <v>-1.3871772214770317E-2</v>
      </c>
      <c r="BL56" s="3">
        <v>0.41895735263824463</v>
      </c>
      <c r="BM56" s="3">
        <v>0.16245914995670319</v>
      </c>
      <c r="BN56" s="3">
        <v>-0.52928054332733154</v>
      </c>
      <c r="BO56" s="3">
        <v>-0.11136280745267868</v>
      </c>
      <c r="BP56" s="3">
        <v>-0.10711661726236343</v>
      </c>
      <c r="EH56" s="3"/>
      <c r="EI56" s="3"/>
    </row>
    <row r="57" spans="1:139">
      <c r="A57" t="s">
        <v>170</v>
      </c>
      <c r="B57" s="1" cm="1">
        <f t="array" ref="B57:Q57">_xlfn.ANCHORARRAY(enc0!C120)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0.66464293319386503</v>
      </c>
      <c r="AC57" s="3">
        <v>8.0405400914924527E-2</v>
      </c>
      <c r="AD57" s="3">
        <v>0.91638386200382882</v>
      </c>
      <c r="AE57" s="3">
        <v>6.9237878762461652E-2</v>
      </c>
      <c r="AF57" s="3">
        <v>0.73336888219732899</v>
      </c>
      <c r="AG57" s="3">
        <v>-0.34031445675748878</v>
      </c>
      <c r="AH57" s="3">
        <v>-0.21689332740752981</v>
      </c>
      <c r="AI57" s="3">
        <v>-0.66444027331425182</v>
      </c>
      <c r="AJ57" s="3">
        <v>-0.3285038416348609</v>
      </c>
      <c r="AK57" s="3">
        <v>-0.35081874072817704</v>
      </c>
      <c r="AL57" s="3">
        <v>5.6456012038029996E-2</v>
      </c>
      <c r="AM57" s="3">
        <v>0.12179791131396128</v>
      </c>
      <c r="AN57" s="3">
        <v>6.2278639561099743E-3</v>
      </c>
      <c r="AO57" s="3">
        <v>0.29192596190780068</v>
      </c>
      <c r="AP57" s="3">
        <v>2.1496689571025884</v>
      </c>
      <c r="AQ57" s="3">
        <v>0.12592402482806922</v>
      </c>
      <c r="AR57" s="7">
        <v>1</v>
      </c>
      <c r="AV57" s="3"/>
      <c r="AW57" s="3"/>
      <c r="AY57" s="25">
        <v>51</v>
      </c>
      <c r="AZ57" s="3">
        <v>-0.21356138586997986</v>
      </c>
      <c r="BA57" s="3">
        <v>0.46417731046676636</v>
      </c>
      <c r="BB57" s="3">
        <v>-0.1235443577170372</v>
      </c>
      <c r="BC57" s="3">
        <v>0.11904199421405792</v>
      </c>
      <c r="BD57" s="3">
        <v>-0.25842845439910889</v>
      </c>
      <c r="BE57" s="3">
        <v>-0.27465754747390747</v>
      </c>
      <c r="BF57" s="3">
        <v>-1.5122886747121811E-2</v>
      </c>
      <c r="BG57" s="3">
        <v>-5.6814927607774734E-2</v>
      </c>
      <c r="BH57" s="3">
        <v>2.9763946309685707E-2</v>
      </c>
      <c r="BI57" s="3">
        <v>0.17039875686168671</v>
      </c>
      <c r="BJ57" s="3">
        <v>-0.17997395992279053</v>
      </c>
      <c r="BK57" s="3">
        <v>-7.5204402208328247E-2</v>
      </c>
      <c r="BL57" s="3">
        <v>-4.8050928860902786E-2</v>
      </c>
      <c r="BM57" s="3">
        <v>0.13620322942733765</v>
      </c>
      <c r="BN57" s="3">
        <v>2.9747996479272842E-2</v>
      </c>
      <c r="BO57" s="3">
        <v>-0.22589577734470367</v>
      </c>
      <c r="BP57" s="3">
        <v>-0.41199594736099238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_xlfn.ANCHORARRAY(enc0!B121)</f>
        <v>0</v>
      </c>
      <c r="B58" s="3" cm="1">
        <f t="array" ref="B58:Q61">enc0!C121:R124</f>
        <v>0.26284632682850129</v>
      </c>
      <c r="C58" s="3">
        <v>-1.335582759199216</v>
      </c>
      <c r="D58" s="3">
        <v>-0.8084349899547375</v>
      </c>
      <c r="E58" s="3">
        <v>0.2055652427156015</v>
      </c>
      <c r="F58" s="3">
        <v>0.55528990283229396</v>
      </c>
      <c r="G58" s="3">
        <v>1.1502368991594809</v>
      </c>
      <c r="H58" s="3">
        <v>0.39420387362959552</v>
      </c>
      <c r="I58" s="3">
        <v>-0.16394180497490038</v>
      </c>
      <c r="J58" s="3">
        <v>-1.7807725487809997E-2</v>
      </c>
      <c r="K58" s="3">
        <v>2.5192577396884435</v>
      </c>
      <c r="L58" s="3">
        <v>-5.1846657014656607E-2</v>
      </c>
      <c r="M58" s="3">
        <v>-0.19573103320489676</v>
      </c>
      <c r="N58" s="3">
        <v>-2.3235730961572587</v>
      </c>
      <c r="O58" s="3">
        <v>-0.54304484983527912</v>
      </c>
      <c r="P58" s="3">
        <v>0.79817941129816938</v>
      </c>
      <c r="Q58" s="3">
        <v>-2.8368504949773797E-2</v>
      </c>
      <c r="R58" s="7">
        <v>1</v>
      </c>
      <c r="AA58" s="20" t="s">
        <v>149</v>
      </c>
      <c r="AV58" s="3"/>
      <c r="AW58" s="3"/>
      <c r="AY58" s="25">
        <v>52</v>
      </c>
      <c r="AZ58" s="3">
        <v>-0.29310765862464905</v>
      </c>
      <c r="BA58" s="3">
        <v>2.7616333216428757E-2</v>
      </c>
      <c r="BB58" s="3">
        <v>-4.5280355960130692E-2</v>
      </c>
      <c r="BC58" s="3">
        <v>0.10895699262619019</v>
      </c>
      <c r="BD58" s="3">
        <v>0.13493168354034424</v>
      </c>
      <c r="BE58" s="3">
        <v>-0.16283579170703888</v>
      </c>
      <c r="BF58" s="3">
        <v>0.17019037902355194</v>
      </c>
      <c r="BG58" s="3">
        <v>0.17199350893497467</v>
      </c>
      <c r="BH58" s="3">
        <v>0.20034788548946381</v>
      </c>
      <c r="BI58" s="3">
        <v>-0.24471525847911835</v>
      </c>
      <c r="BJ58" s="3">
        <v>-2.6324592530727386E-2</v>
      </c>
      <c r="BK58" s="3">
        <v>2.3697244003415108E-2</v>
      </c>
      <c r="BL58" s="3">
        <v>-0.31639844179153442</v>
      </c>
      <c r="BM58" s="3">
        <v>-0.10840389877557755</v>
      </c>
      <c r="BN58" s="3">
        <v>0.34301549196243286</v>
      </c>
      <c r="BO58" s="3">
        <v>0.20034518837928772</v>
      </c>
      <c r="BP58" s="3">
        <v>-0.50690513849258423</v>
      </c>
      <c r="EH58" s="3"/>
      <c r="EI58" s="3"/>
    </row>
    <row r="59" spans="1:139">
      <c r="A59" s="1">
        <v>1</v>
      </c>
      <c r="B59" s="3">
        <v>0.93900375523888813</v>
      </c>
      <c r="C59" s="3">
        <v>-0.55495738489682023</v>
      </c>
      <c r="D59" s="3">
        <v>1.0124777480656448</v>
      </c>
      <c r="E59" s="3">
        <v>0.74983947029519393</v>
      </c>
      <c r="F59" s="3">
        <v>-0.79325153638049684</v>
      </c>
      <c r="G59" s="3">
        <v>1.1357545839741137</v>
      </c>
      <c r="H59" s="3">
        <v>-0.53780468826727312</v>
      </c>
      <c r="I59" s="3">
        <v>-0.71528783110350458</v>
      </c>
      <c r="J59" s="3">
        <v>-1.2834620231601321</v>
      </c>
      <c r="K59" s="3">
        <v>-0.12914612826320745</v>
      </c>
      <c r="L59" s="3">
        <v>-0.28583105788557439</v>
      </c>
      <c r="M59" s="3">
        <v>-0.13388297660111326</v>
      </c>
      <c r="N59" s="3">
        <v>0.26779076306231014</v>
      </c>
      <c r="O59" s="3">
        <v>1.3278199131802872</v>
      </c>
      <c r="P59" s="3">
        <v>1.3369715149401777</v>
      </c>
      <c r="Q59" s="3">
        <v>-1.7825612660480554</v>
      </c>
      <c r="R59" s="7">
        <v>1</v>
      </c>
      <c r="AV59" s="3"/>
      <c r="AW59" s="3"/>
      <c r="AY59" s="25">
        <v>53</v>
      </c>
      <c r="AZ59" s="3">
        <v>-0.3184063732624054</v>
      </c>
      <c r="BA59" s="3">
        <v>0.14363062381744385</v>
      </c>
      <c r="BB59" s="3">
        <v>-5.7937748730182648E-2</v>
      </c>
      <c r="BC59" s="3">
        <v>-0.17191395163536072</v>
      </c>
      <c r="BD59" s="3">
        <v>-0.18851272761821747</v>
      </c>
      <c r="BE59" s="3">
        <v>0.12208652496337891</v>
      </c>
      <c r="BF59" s="3">
        <v>0.15835744142532349</v>
      </c>
      <c r="BG59" s="3">
        <v>0.13911192119121552</v>
      </c>
      <c r="BH59" s="3">
        <v>-0.17607837915420532</v>
      </c>
      <c r="BI59" s="3">
        <v>0.24035568535327911</v>
      </c>
      <c r="BJ59" s="3">
        <v>-0.17622107267379761</v>
      </c>
      <c r="BK59" s="3">
        <v>0.16752515733242035</v>
      </c>
      <c r="BL59" s="3">
        <v>-0.14482207596302032</v>
      </c>
      <c r="BM59" s="3">
        <v>0.24171587824821472</v>
      </c>
      <c r="BN59" s="3">
        <v>0.14125178754329681</v>
      </c>
      <c r="BO59" s="3">
        <v>-5.7330776005983353E-2</v>
      </c>
      <c r="BP59" s="3">
        <v>-4.9129225313663483E-2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0.85934877170380397</v>
      </c>
      <c r="C60" s="3">
        <v>-0.35317853526180787</v>
      </c>
      <c r="D60" s="3">
        <v>0.72977054828023702</v>
      </c>
      <c r="E60" s="3">
        <v>-1.5014891232466867</v>
      </c>
      <c r="F60" s="3">
        <v>-1.4653610915642592</v>
      </c>
      <c r="G60" s="3">
        <v>1.6579098248906865</v>
      </c>
      <c r="H60" s="3">
        <v>0.61393296892828297</v>
      </c>
      <c r="I60" s="3">
        <v>5.7487031641643788E-2</v>
      </c>
      <c r="J60" s="3">
        <v>0.78100057381223953</v>
      </c>
      <c r="K60" s="3">
        <v>2.9316659356378019E-2</v>
      </c>
      <c r="L60" s="3">
        <v>1.8112246798805844</v>
      </c>
      <c r="M60" s="3">
        <v>0.50271455213820038</v>
      </c>
      <c r="N60" s="3">
        <v>-1.2533093933698503</v>
      </c>
      <c r="O60" s="3">
        <v>-1.2235167016754962</v>
      </c>
      <c r="P60" s="3">
        <v>0.10469281952561185</v>
      </c>
      <c r="Q60" s="3">
        <v>-0.64580443877884008</v>
      </c>
      <c r="R60" s="7">
        <v>1</v>
      </c>
      <c r="AB60" t="s">
        <v>159</v>
      </c>
      <c r="AV60" s="3"/>
      <c r="AW60" s="3"/>
      <c r="AY60" s="25">
        <v>54</v>
      </c>
      <c r="AZ60" s="3">
        <v>-0.2609279453754425</v>
      </c>
      <c r="BA60" s="3">
        <v>-0.17745126783847809</v>
      </c>
      <c r="BB60" s="3">
        <v>4.3547648936510086E-2</v>
      </c>
      <c r="BC60" s="3">
        <v>1.7796145752072334E-2</v>
      </c>
      <c r="BD60" s="3">
        <v>-0.27908492088317871</v>
      </c>
      <c r="BE60" s="3">
        <v>-6.0923371464014053E-2</v>
      </c>
      <c r="BF60" s="3">
        <v>-7.0985510945320129E-2</v>
      </c>
      <c r="BG60" s="3">
        <v>7.2766371071338654E-2</v>
      </c>
      <c r="BH60" s="3">
        <v>4.8629894852638245E-2</v>
      </c>
      <c r="BI60" s="3">
        <v>-6.7436277866363525E-2</v>
      </c>
      <c r="BJ60" s="3">
        <v>3.1834762543439865E-2</v>
      </c>
      <c r="BK60" s="3">
        <v>-4.4759180396795273E-2</v>
      </c>
      <c r="BL60" s="3">
        <v>-0.1050826832652092</v>
      </c>
      <c r="BM60" s="3">
        <v>-4.2508728802204132E-2</v>
      </c>
      <c r="BN60" s="3">
        <v>-0.16176819801330566</v>
      </c>
      <c r="BO60" s="3">
        <v>0.13447433710098267</v>
      </c>
      <c r="BP60" s="3">
        <v>-0.50164008140563965</v>
      </c>
      <c r="BR60" s="1" cm="1">
        <f t="array" ref="BR60:BR63">_xlfn.ANCHORARRAY(BR52)</f>
        <v>0</v>
      </c>
      <c r="BS60" s="3" cm="1">
        <f t="array" ref="BS60:CH63">_xlfn.ANCHORARRAY(BS52)</f>
        <v>0.19397080353358581</v>
      </c>
      <c r="BT60" s="3">
        <v>-0.36491749534649515</v>
      </c>
      <c r="BU60" s="3">
        <v>-7.0088070624959586E-2</v>
      </c>
      <c r="BV60" s="3">
        <v>-7.6382101935822899E-2</v>
      </c>
      <c r="BW60" s="3">
        <v>0.1951687933825702</v>
      </c>
      <c r="BX60" s="3">
        <v>-0.10846608894964407</v>
      </c>
      <c r="BY60" s="3">
        <v>-5.4766844966499119E-2</v>
      </c>
      <c r="BZ60" s="3">
        <v>0.21877639859863904</v>
      </c>
      <c r="CA60" s="3">
        <v>0.22126734259439584</v>
      </c>
      <c r="CB60" s="3">
        <v>0.41010474621077353</v>
      </c>
      <c r="CC60" s="3">
        <v>4.2537884496694177E-2</v>
      </c>
      <c r="CD60" s="3">
        <v>3.4465845161333331E-2</v>
      </c>
      <c r="CE60" s="3">
        <v>-0.1361909582054506</v>
      </c>
      <c r="CF60" s="3">
        <v>0.11660898100294685</v>
      </c>
      <c r="CG60" s="3">
        <v>6.8008901649446771E-2</v>
      </c>
      <c r="CH60" s="3">
        <v>-0.26713618859674193</v>
      </c>
      <c r="EH60" s="3"/>
      <c r="EI60" s="3"/>
    </row>
    <row r="61" spans="1:139">
      <c r="A61" s="1">
        <v>3</v>
      </c>
      <c r="B61" s="3">
        <v>2.1980640754411533</v>
      </c>
      <c r="C61" s="3">
        <v>0.18512510290299711</v>
      </c>
      <c r="D61" s="3">
        <v>0.72128578595954251</v>
      </c>
      <c r="E61" s="3">
        <v>0.64181984147606075</v>
      </c>
      <c r="F61" s="3">
        <v>-0.74063587816234244</v>
      </c>
      <c r="G61" s="3">
        <v>1.5709472200257528</v>
      </c>
      <c r="H61" s="3">
        <v>-0.50480705071683085</v>
      </c>
      <c r="I61" s="3">
        <v>-1.3920162439014123</v>
      </c>
      <c r="J61" s="3">
        <v>-0.8681540275908981</v>
      </c>
      <c r="K61" s="3">
        <v>-1.777108221554162E-2</v>
      </c>
      <c r="L61" s="3">
        <v>-0.83813971465637371</v>
      </c>
      <c r="M61" s="3">
        <v>9.3156097061379187E-2</v>
      </c>
      <c r="N61" s="3">
        <v>-4.3770951272246884E-3</v>
      </c>
      <c r="O61" s="3">
        <v>0.66997144318458413</v>
      </c>
      <c r="P61" s="3">
        <v>0.21136191587179187</v>
      </c>
      <c r="Q61" s="3">
        <v>-1.5520254814960142</v>
      </c>
      <c r="R61" s="7">
        <v>1</v>
      </c>
      <c r="AB61" s="22" t="s">
        <v>185</v>
      </c>
      <c r="AV61" s="3"/>
      <c r="AW61" s="3"/>
      <c r="AY61" s="25">
        <v>55</v>
      </c>
      <c r="AZ61" s="3">
        <v>-0.16504766047000885</v>
      </c>
      <c r="BA61" s="3">
        <v>6.89239501953125E-2</v>
      </c>
      <c r="BB61" s="3">
        <v>0.1459612250328064</v>
      </c>
      <c r="BC61" s="3">
        <v>-2.2503718733787537E-2</v>
      </c>
      <c r="BD61" s="3">
        <v>-5.3826138377189636E-2</v>
      </c>
      <c r="BE61" s="3">
        <v>-0.14668101072311401</v>
      </c>
      <c r="BF61" s="3">
        <v>-0.2350248396396637</v>
      </c>
      <c r="BG61" s="3">
        <v>0.32555946707725525</v>
      </c>
      <c r="BH61" s="3">
        <v>9.4360291957855225E-2</v>
      </c>
      <c r="BI61" s="3">
        <v>-4.0412433445453644E-2</v>
      </c>
      <c r="BJ61" s="3">
        <v>5.4295351728796959E-3</v>
      </c>
      <c r="BK61" s="3">
        <v>1.3881242834031582E-2</v>
      </c>
      <c r="BL61" s="3">
        <v>8.3200633525848389E-3</v>
      </c>
      <c r="BM61" s="3">
        <v>-4.0858622640371323E-2</v>
      </c>
      <c r="BN61" s="3">
        <v>3.0147980898618698E-2</v>
      </c>
      <c r="BO61" s="3">
        <v>-0.14816123247146606</v>
      </c>
      <c r="BP61" s="3">
        <v>-6.5023966133594513E-2</v>
      </c>
      <c r="BR61" s="1">
        <v>1</v>
      </c>
      <c r="BS61" s="3">
        <v>0.31192413277063102</v>
      </c>
      <c r="BT61" s="3">
        <v>0.54612840051005063</v>
      </c>
      <c r="BU61" s="3">
        <v>6.1190667680458277E-2</v>
      </c>
      <c r="BV61" s="3">
        <v>0.8876949484660277</v>
      </c>
      <c r="BW61" s="3">
        <v>-0.16767903058892883</v>
      </c>
      <c r="BX61" s="3">
        <v>0.95551122767941965</v>
      </c>
      <c r="BY61" s="3">
        <v>-8.8427871201833846E-2</v>
      </c>
      <c r="BZ61" s="3">
        <v>-1.3936945212336742</v>
      </c>
      <c r="CA61" s="3">
        <v>-1.151410659722977</v>
      </c>
      <c r="CB61" s="3">
        <v>-0.33022331607805483</v>
      </c>
      <c r="CC61" s="3">
        <v>-5.221615674818067E-2</v>
      </c>
      <c r="CD61" s="3">
        <v>0.26791279051774664</v>
      </c>
      <c r="CE61" s="3">
        <v>-0.53735660409613806</v>
      </c>
      <c r="CF61" s="3">
        <v>0.78293657324695454</v>
      </c>
      <c r="CG61" s="3">
        <v>0.15602562541475895</v>
      </c>
      <c r="CH61" s="3">
        <v>-0.58066732509669106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-3.6246106028556824E-2</v>
      </c>
      <c r="BA62" s="3">
        <v>0.31637546420097351</v>
      </c>
      <c r="BB62" s="3">
        <v>-6.9270104169845581E-2</v>
      </c>
      <c r="BC62" s="3">
        <v>6.4411996863782406E-3</v>
      </c>
      <c r="BD62" s="3">
        <v>-6.3291792757809162E-3</v>
      </c>
      <c r="BE62" s="3">
        <v>0.11726477742195129</v>
      </c>
      <c r="BF62" s="3">
        <v>4.2461778968572617E-2</v>
      </c>
      <c r="BG62" s="3">
        <v>-3.7874355912208557E-2</v>
      </c>
      <c r="BH62" s="3">
        <v>2.6426630094647408E-2</v>
      </c>
      <c r="BI62" s="3">
        <v>3.766564279794693E-2</v>
      </c>
      <c r="BJ62" s="3">
        <v>3.6175686866044998E-2</v>
      </c>
      <c r="BK62" s="3">
        <v>-4.3293789029121399E-2</v>
      </c>
      <c r="BL62" s="3">
        <v>7.8059457242488861E-2</v>
      </c>
      <c r="BM62" s="3">
        <v>0.2214980274438858</v>
      </c>
      <c r="BN62" s="3">
        <v>-0.14337818324565887</v>
      </c>
      <c r="BO62" s="3">
        <v>9.6642330288887024E-2</v>
      </c>
      <c r="BP62" s="3">
        <v>-0.35939526557922363</v>
      </c>
      <c r="BR62" s="1">
        <v>2</v>
      </c>
      <c r="BS62" s="3">
        <v>7.4792265961515725E-2</v>
      </c>
      <c r="BT62" s="3">
        <v>8.5249783363244083E-2</v>
      </c>
      <c r="BU62" s="3">
        <v>-0.14603818401761995</v>
      </c>
      <c r="BV62" s="3">
        <v>-1.769004573867191E-2</v>
      </c>
      <c r="BW62" s="3">
        <v>4.7032779709148057E-2</v>
      </c>
      <c r="BX62" s="3">
        <v>0.23363487959718815</v>
      </c>
      <c r="BY62" s="3">
        <v>1.8630871959746484E-2</v>
      </c>
      <c r="BZ62" s="3">
        <v>-0.12771023749349841</v>
      </c>
      <c r="CA62" s="3">
        <v>-0.20381280469902574</v>
      </c>
      <c r="CB62" s="3">
        <v>-0.16325999946202013</v>
      </c>
      <c r="CC62" s="3">
        <v>0.20593889526523046</v>
      </c>
      <c r="CD62" s="3">
        <v>-0.10472486266377598</v>
      </c>
      <c r="CE62" s="3">
        <v>4.1727010044861727E-2</v>
      </c>
      <c r="CF62" s="3">
        <v>-0.1082639524758516</v>
      </c>
      <c r="CG62" s="3">
        <v>-0.36450484538686129</v>
      </c>
      <c r="CH62" s="3">
        <v>6.0780632954992378E-2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0.46854232818559416</v>
      </c>
      <c r="AC63" s="3">
        <v>-0.22486929441945341</v>
      </c>
      <c r="AD63" s="3">
        <v>0.24794169204083688</v>
      </c>
      <c r="AE63" s="3">
        <v>-0.16558886348044397</v>
      </c>
      <c r="AF63" s="3">
        <v>0.20409727673256231</v>
      </c>
      <c r="AG63" s="3">
        <v>0.29640531322727243</v>
      </c>
      <c r="AH63" s="3">
        <v>-0.16419327147984561</v>
      </c>
      <c r="AI63" s="3">
        <v>-0.24469166712176779</v>
      </c>
      <c r="AJ63" s="3">
        <v>0.64317452692193511</v>
      </c>
      <c r="AK63" s="3">
        <v>-0.11317042785093781</v>
      </c>
      <c r="AL63" s="3">
        <v>-2.9264715312252002E-2</v>
      </c>
      <c r="AM63" s="3">
        <v>-4.7825944334808829E-2</v>
      </c>
      <c r="AN63" s="3">
        <v>-0.15685860457776205</v>
      </c>
      <c r="AO63" s="3">
        <v>7.0486493306215314E-2</v>
      </c>
      <c r="AP63" s="3">
        <v>-0.2489190631968542</v>
      </c>
      <c r="AQ63" s="3">
        <v>-3.1906626170046672E-2</v>
      </c>
      <c r="AR63" s="7"/>
      <c r="AV63" s="3"/>
      <c r="AW63" s="3"/>
      <c r="AY63" s="25">
        <v>57</v>
      </c>
      <c r="AZ63" s="3">
        <v>-5.4073989391326904E-2</v>
      </c>
      <c r="BA63" s="3">
        <v>-9.9389135837554932E-2</v>
      </c>
      <c r="BB63" s="3">
        <v>8.8429562747478485E-2</v>
      </c>
      <c r="BC63" s="3">
        <v>3.701125830411911E-2</v>
      </c>
      <c r="BD63" s="3">
        <v>-6.1149038374423981E-3</v>
      </c>
      <c r="BE63" s="3">
        <v>-6.4784293062984943E-3</v>
      </c>
      <c r="BF63" s="3">
        <v>0.15185408294200897</v>
      </c>
      <c r="BG63" s="3">
        <v>-1.2256447225809097E-2</v>
      </c>
      <c r="BH63" s="3">
        <v>3.9860561490058899E-2</v>
      </c>
      <c r="BI63" s="3">
        <v>3.4745953977108002E-2</v>
      </c>
      <c r="BJ63" s="3">
        <v>5.335376039147377E-2</v>
      </c>
      <c r="BK63" s="3">
        <v>-7.5975209474563599E-2</v>
      </c>
      <c r="BL63" s="3">
        <v>-1.3776762410998344E-2</v>
      </c>
      <c r="BM63" s="3">
        <v>1.2629006057977676E-2</v>
      </c>
      <c r="BN63" s="3">
        <v>-0.1165376752614975</v>
      </c>
      <c r="BO63" s="3">
        <v>-2.5198575109243393E-2</v>
      </c>
      <c r="BP63" s="3">
        <v>-0.65728658437728882</v>
      </c>
      <c r="BR63" s="1">
        <v>3</v>
      </c>
      <c r="BS63" s="3">
        <v>0.12608296357262697</v>
      </c>
      <c r="BT63" s="3">
        <v>-3.5072477030435728E-2</v>
      </c>
      <c r="BU63" s="3">
        <v>-6.0321245005988261E-2</v>
      </c>
      <c r="BV63" s="3">
        <v>0.96486845788559439</v>
      </c>
      <c r="BW63" s="3">
        <v>-0.26661585801310173</v>
      </c>
      <c r="BX63" s="3">
        <v>0.33634272186216974</v>
      </c>
      <c r="BY63" s="3">
        <v>-0.12483867960930592</v>
      </c>
      <c r="BZ63" s="3">
        <v>-1.1526332972668809</v>
      </c>
      <c r="CA63" s="3">
        <v>-0.91318650245794186</v>
      </c>
      <c r="CB63" s="3">
        <v>-0.4794041014270139</v>
      </c>
      <c r="CC63" s="3">
        <v>0.53174042894316509</v>
      </c>
      <c r="CD63" s="3">
        <v>0.36157026463846809</v>
      </c>
      <c r="CE63" s="3">
        <v>-0.41118520500757338</v>
      </c>
      <c r="CF63" s="3">
        <v>0.82981343726559476</v>
      </c>
      <c r="CG63" s="3">
        <v>0.23599664918128815</v>
      </c>
      <c r="CH63" s="3">
        <v>-0.95182495387124744</v>
      </c>
      <c r="EH63" s="3"/>
      <c r="EI63" s="3"/>
    </row>
    <row r="64" spans="1:139">
      <c r="AA64" s="1">
        <v>1</v>
      </c>
      <c r="AB64" s="3">
        <v>0.67734895571119091</v>
      </c>
      <c r="AC64" s="3">
        <v>-0.4538058517626139</v>
      </c>
      <c r="AD64" s="3">
        <v>9.7048982540382939E-2</v>
      </c>
      <c r="AE64" s="3">
        <v>8.3658650935553108E-2</v>
      </c>
      <c r="AF64" s="3">
        <v>0.35260423429004384</v>
      </c>
      <c r="AG64" s="3">
        <v>0.6452888728092524</v>
      </c>
      <c r="AH64" s="3">
        <v>-0.121359710412001</v>
      </c>
      <c r="AI64" s="3">
        <v>-0.27625291010159192</v>
      </c>
      <c r="AJ64" s="3">
        <v>0.58214721059392927</v>
      </c>
      <c r="AK64" s="3">
        <v>-0.4660974172324962</v>
      </c>
      <c r="AL64" s="3">
        <v>0.12025463379616233</v>
      </c>
      <c r="AM64" s="3">
        <v>-3.1394979785660346E-2</v>
      </c>
      <c r="AN64" s="3">
        <v>-6.9614241394645601E-2</v>
      </c>
      <c r="AO64" s="3">
        <v>2.4338222595941084E-2</v>
      </c>
      <c r="AP64" s="3">
        <v>-0.52377394400489607</v>
      </c>
      <c r="AQ64" s="3">
        <v>6.5624830717579949E-2</v>
      </c>
      <c r="AR64" s="7"/>
      <c r="AV64" s="3"/>
      <c r="AW64" s="3"/>
      <c r="AY64" s="25">
        <v>58</v>
      </c>
      <c r="AZ64" s="3">
        <v>-4.1543953120708466E-2</v>
      </c>
      <c r="BA64" s="3">
        <v>0.45305797457695007</v>
      </c>
      <c r="BB64" s="3">
        <v>0.12974461913108826</v>
      </c>
      <c r="BC64" s="3">
        <v>-8.6896881461143494E-2</v>
      </c>
      <c r="BD64" s="3">
        <v>-0.14686828851699829</v>
      </c>
      <c r="BE64" s="3">
        <v>0.12362981587648392</v>
      </c>
      <c r="BF64" s="3">
        <v>-0.14972522854804993</v>
      </c>
      <c r="BG64" s="3">
        <v>0.22020719945430756</v>
      </c>
      <c r="BH64" s="3">
        <v>-0.19287414848804474</v>
      </c>
      <c r="BI64" s="3">
        <v>0.18757542967796326</v>
      </c>
      <c r="BJ64" s="3">
        <v>0.23714423179626465</v>
      </c>
      <c r="BK64" s="3">
        <v>9.0358123183250427E-2</v>
      </c>
      <c r="BL64" s="3">
        <v>0.42899179458618164</v>
      </c>
      <c r="BM64" s="3">
        <v>-0.10049338638782501</v>
      </c>
      <c r="BN64" s="3">
        <v>-0.36622098088264465</v>
      </c>
      <c r="BO64" s="3">
        <v>-0.13415190577507019</v>
      </c>
      <c r="BP64" s="3">
        <v>-0.40311095118522638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0.47109021641281923</v>
      </c>
      <c r="AC65" s="3">
        <v>-0.44130406107801945</v>
      </c>
      <c r="AD65" s="3">
        <v>0.2144547096821004</v>
      </c>
      <c r="AE65" s="3">
        <v>-0.15287430642516853</v>
      </c>
      <c r="AF65" s="3">
        <v>0.1496128756937776</v>
      </c>
      <c r="AG65" s="3">
        <v>0.42562788959226916</v>
      </c>
      <c r="AH65" s="3">
        <v>-0.25284929715967452</v>
      </c>
      <c r="AI65" s="3">
        <v>-0.22565495332387805</v>
      </c>
      <c r="AJ65" s="3">
        <v>0.67844872906444631</v>
      </c>
      <c r="AK65" s="3">
        <v>-8.7705699641568546E-2</v>
      </c>
      <c r="AL65" s="3">
        <v>3.6863453985422942E-2</v>
      </c>
      <c r="AM65" s="3">
        <v>-8.2941612410643489E-2</v>
      </c>
      <c r="AN65" s="3">
        <v>-0.12651977078334803</v>
      </c>
      <c r="AO65" s="3">
        <v>0.11264403019881239</v>
      </c>
      <c r="AP65" s="3">
        <v>-0.35327341987291061</v>
      </c>
      <c r="AQ65" s="3">
        <v>3.0993980093479812E-2</v>
      </c>
      <c r="AR65" s="7"/>
      <c r="AV65" s="3"/>
      <c r="AW65" s="3"/>
      <c r="AY65" s="25">
        <v>59</v>
      </c>
      <c r="AZ65" s="3">
        <v>-3.3092454075813293E-2</v>
      </c>
      <c r="BA65" s="3">
        <v>-4.5688536018133163E-2</v>
      </c>
      <c r="BB65" s="3">
        <v>-6.3752643764019012E-2</v>
      </c>
      <c r="BC65" s="3">
        <v>0.13437303900718689</v>
      </c>
      <c r="BD65" s="3">
        <v>5.0250593572854996E-2</v>
      </c>
      <c r="BE65" s="3">
        <v>0.14374777674674988</v>
      </c>
      <c r="BF65" s="3">
        <v>-0.11288370192050934</v>
      </c>
      <c r="BG65" s="3">
        <v>0.1643383800983429</v>
      </c>
      <c r="BH65" s="3">
        <v>0.21162340044975281</v>
      </c>
      <c r="BI65" s="3">
        <v>-0.19036555290222168</v>
      </c>
      <c r="BJ65" s="3">
        <v>-2.8415342792868614E-2</v>
      </c>
      <c r="BK65" s="3">
        <v>-6.6319108009338379E-2</v>
      </c>
      <c r="BL65" s="3">
        <v>6.9508366286754608E-2</v>
      </c>
      <c r="BM65" s="3">
        <v>0.19464004039764404</v>
      </c>
      <c r="BN65" s="3">
        <v>-2.281593531370163E-2</v>
      </c>
      <c r="BO65" s="3">
        <v>-4.7076698392629623E-2</v>
      </c>
      <c r="BP65" s="3">
        <v>-0.30765813589096069</v>
      </c>
      <c r="EH65" s="3"/>
      <c r="EI65" s="3"/>
    </row>
    <row r="66" spans="1:139">
      <c r="AA66" s="1">
        <v>3</v>
      </c>
      <c r="AB66" s="3">
        <v>0.73206562361188188</v>
      </c>
      <c r="AC66" s="3">
        <v>-0.96661401738190933</v>
      </c>
      <c r="AD66" s="3">
        <v>-2.9196548953312751E-3</v>
      </c>
      <c r="AE66" s="3">
        <v>0.15375618386357465</v>
      </c>
      <c r="AF66" s="3">
        <v>0.27564901934473529</v>
      </c>
      <c r="AG66" s="3">
        <v>0.99598568451787961</v>
      </c>
      <c r="AH66" s="3">
        <v>-0.31987409910320252</v>
      </c>
      <c r="AI66" s="3">
        <v>-0.21436967862496387</v>
      </c>
      <c r="AJ66" s="3">
        <v>0.65605947932913944</v>
      </c>
      <c r="AK66" s="3">
        <v>-0.48485893548596182</v>
      </c>
      <c r="AL66" s="3">
        <v>0.28006603111076367</v>
      </c>
      <c r="AM66" s="3">
        <v>-0.11513453151736996</v>
      </c>
      <c r="AN66" s="3">
        <v>-3.5417165116009321E-4</v>
      </c>
      <c r="AO66" s="3">
        <v>0.10969800969991149</v>
      </c>
      <c r="AP66" s="3">
        <v>-0.8101351735373914</v>
      </c>
      <c r="AQ66" s="3">
        <v>0.22927626782770869</v>
      </c>
      <c r="AR66" s="7"/>
      <c r="AV66" s="3"/>
      <c r="AW66" s="3"/>
      <c r="AY66" s="25">
        <v>60</v>
      </c>
      <c r="AZ66" s="3">
        <v>6.4520180225372314E-2</v>
      </c>
      <c r="BA66" s="3">
        <v>0.24855613708496094</v>
      </c>
      <c r="BB66" s="3">
        <v>0.16922713816165924</v>
      </c>
      <c r="BC66" s="3">
        <v>0.20226199924945831</v>
      </c>
      <c r="BD66" s="3">
        <v>-0.26135149598121643</v>
      </c>
      <c r="BE66" s="3">
        <v>0.10109370201826096</v>
      </c>
      <c r="BF66" s="3">
        <v>-0.31342166662216187</v>
      </c>
      <c r="BG66" s="3">
        <v>5.4794766008853912E-2</v>
      </c>
      <c r="BH66" s="3">
        <v>5.8321617543697357E-2</v>
      </c>
      <c r="BI66" s="3">
        <v>-1.0651713237166405E-2</v>
      </c>
      <c r="BJ66" s="3">
        <v>-0.35869282484054565</v>
      </c>
      <c r="BK66" s="3">
        <v>9.3022659420967102E-3</v>
      </c>
      <c r="BL66" s="3">
        <v>-0.26623740792274475</v>
      </c>
      <c r="BM66" s="3">
        <v>0.17000024020671844</v>
      </c>
      <c r="BN66" s="3">
        <v>7.0013239979743958E-2</v>
      </c>
      <c r="BO66" s="3">
        <v>0.55625641345977783</v>
      </c>
      <c r="BP66" s="3">
        <v>-0.3792632520198822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3.3450644463300705E-2</v>
      </c>
      <c r="BA67" s="3">
        <v>0.31043663620948792</v>
      </c>
      <c r="BB67" s="3">
        <v>-0.32636719942092896</v>
      </c>
      <c r="BC67" s="3">
        <v>-5.7159136980772018E-2</v>
      </c>
      <c r="BD67" s="3">
        <v>2.0192449912428856E-2</v>
      </c>
      <c r="BE67" s="3">
        <v>-0.2275659441947937</v>
      </c>
      <c r="BF67" s="3">
        <v>0.19720819592475891</v>
      </c>
      <c r="BG67" s="3">
        <v>0.20888720452785492</v>
      </c>
      <c r="BH67" s="3">
        <v>-8.6664006114006042E-2</v>
      </c>
      <c r="BI67" s="3">
        <v>-0.16257064044475555</v>
      </c>
      <c r="BJ67" s="3">
        <v>-8.202776312828064E-2</v>
      </c>
      <c r="BK67" s="3">
        <v>0.11008030921220779</v>
      </c>
      <c r="BL67" s="3">
        <v>0.18832574784755707</v>
      </c>
      <c r="BM67" s="3">
        <v>0.14054051041603088</v>
      </c>
      <c r="BN67" s="3">
        <v>-7.3784388601779938E-2</v>
      </c>
      <c r="BO67" s="3">
        <v>-2.6875490322709084E-2</v>
      </c>
      <c r="BP67" s="3">
        <v>-0.25869733095169067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0.73138865501409545</v>
      </c>
      <c r="C68" s="3">
        <v>-1.5604520536186695</v>
      </c>
      <c r="D68" s="3">
        <v>-0.56049329791390057</v>
      </c>
      <c r="E68" s="3">
        <v>3.9976379235157539E-2</v>
      </c>
      <c r="F68" s="3">
        <v>0.75938717956485624</v>
      </c>
      <c r="G68" s="3">
        <v>1.4466422123867533</v>
      </c>
      <c r="H68" s="3">
        <v>0.23001060214974992</v>
      </c>
      <c r="I68" s="3">
        <v>-0.40863347209666817</v>
      </c>
      <c r="J68" s="3">
        <v>0.62536680143412515</v>
      </c>
      <c r="K68" s="3">
        <v>2.4060873118375055</v>
      </c>
      <c r="L68" s="3">
        <v>-8.1111372326908612E-2</v>
      </c>
      <c r="M68" s="3">
        <v>-0.24355697753970559</v>
      </c>
      <c r="N68" s="3">
        <v>-2.480431700735021</v>
      </c>
      <c r="O68" s="3">
        <v>-0.47255835652906381</v>
      </c>
      <c r="P68" s="3">
        <v>0.54926034810131519</v>
      </c>
      <c r="Q68" s="3">
        <v>-6.0275131119820469E-2</v>
      </c>
      <c r="R68" s="10">
        <f>AVERAGE(B68:Q68)</f>
        <v>5.7537945490237538E-2</v>
      </c>
      <c r="S68" s="3">
        <f>STDEV(B68:R68)</f>
        <v>1.0911422180612549</v>
      </c>
      <c r="AB68" s="13" t="s">
        <v>156</v>
      </c>
      <c r="AV68" s="3"/>
      <c r="AW68" s="3"/>
      <c r="AY68" s="25">
        <v>62</v>
      </c>
      <c r="AZ68" s="3">
        <v>-8.4338877350091934E-3</v>
      </c>
      <c r="BA68" s="3">
        <v>0.22803334891796112</v>
      </c>
      <c r="BB68" s="3">
        <v>0.11207905411720276</v>
      </c>
      <c r="BC68" s="3">
        <v>0.33166578412055969</v>
      </c>
      <c r="BD68" s="3">
        <v>-0.29491418600082397</v>
      </c>
      <c r="BE68" s="3">
        <v>-0.23136606812477112</v>
      </c>
      <c r="BF68" s="3">
        <v>0.11955098062753677</v>
      </c>
      <c r="BG68" s="3">
        <v>2.7964109554886818E-2</v>
      </c>
      <c r="BH68" s="3">
        <v>-9.786214679479599E-3</v>
      </c>
      <c r="BI68" s="3">
        <v>9.2800378799438477E-2</v>
      </c>
      <c r="BJ68" s="3">
        <v>-3.785434877499938E-3</v>
      </c>
      <c r="BK68" s="3">
        <v>-0.19320732355117798</v>
      </c>
      <c r="BL68" s="3">
        <v>-0.32222089171409607</v>
      </c>
      <c r="BM68" s="3">
        <v>0.31672424077987671</v>
      </c>
      <c r="BN68" s="3">
        <v>-7.8050240874290466E-2</v>
      </c>
      <c r="BO68" s="3">
        <v>1.3265291228890419E-2</v>
      </c>
      <c r="BP68" s="3">
        <v>-0.42878201603889465</v>
      </c>
      <c r="EH68" s="3"/>
      <c r="EI68" s="3"/>
    </row>
    <row r="69" spans="1:139">
      <c r="A69" s="1">
        <v>1</v>
      </c>
      <c r="B69" s="3">
        <v>1.616352710950079</v>
      </c>
      <c r="C69" s="3">
        <v>-1.0087632366594341</v>
      </c>
      <c r="D69" s="3">
        <v>1.1095267306060277</v>
      </c>
      <c r="E69" s="3">
        <v>0.83349812123074707</v>
      </c>
      <c r="F69" s="3">
        <v>-0.440647302090453</v>
      </c>
      <c r="G69" s="3">
        <v>1.7810434567833662</v>
      </c>
      <c r="H69" s="3">
        <v>-0.65916439867927412</v>
      </c>
      <c r="I69" s="3">
        <v>-0.9915407412050965</v>
      </c>
      <c r="J69" s="3">
        <v>-0.70131481256620287</v>
      </c>
      <c r="K69" s="3">
        <v>-0.59524354549570369</v>
      </c>
      <c r="L69" s="3">
        <v>-0.16557642408941206</v>
      </c>
      <c r="M69" s="3">
        <v>-0.16527795638677362</v>
      </c>
      <c r="N69" s="3">
        <v>0.19817652166766453</v>
      </c>
      <c r="O69" s="3">
        <v>1.3521581357762282</v>
      </c>
      <c r="P69" s="3">
        <v>0.81319757093528167</v>
      </c>
      <c r="Q69" s="3">
        <v>-1.7169364353304755</v>
      </c>
      <c r="R69" s="10">
        <f>AVERAGE(B69:Q69)</f>
        <v>7.8718024715410603E-2</v>
      </c>
      <c r="S69" s="3">
        <f>STDEV(B69:R69)</f>
        <v>1.019142300388163</v>
      </c>
      <c r="AV69" s="3"/>
      <c r="AW69" s="3"/>
      <c r="AY69" s="25">
        <v>63</v>
      </c>
      <c r="AZ69" s="3">
        <v>-0.12296897172927856</v>
      </c>
      <c r="BA69" s="3">
        <v>9.5959089696407318E-2</v>
      </c>
      <c r="BB69" s="3">
        <v>-3.0521808192133904E-2</v>
      </c>
      <c r="BC69" s="3">
        <v>0.1339910626411438</v>
      </c>
      <c r="BD69" s="3">
        <v>0.26921173930168152</v>
      </c>
      <c r="BE69" s="3">
        <v>0.19957074522972107</v>
      </c>
      <c r="BF69" s="3">
        <v>7.5712405145168304E-2</v>
      </c>
      <c r="BG69" s="3">
        <v>0.19797049462795258</v>
      </c>
      <c r="BH69" s="3">
        <v>3.8002599030733109E-2</v>
      </c>
      <c r="BI69" s="3">
        <v>-0.46300378441810608</v>
      </c>
      <c r="BJ69" s="3">
        <v>0.13344375789165497</v>
      </c>
      <c r="BK69" s="3">
        <v>-5.9904225170612335E-2</v>
      </c>
      <c r="BL69" s="3">
        <v>-5.3450625389814377E-2</v>
      </c>
      <c r="BM69" s="3">
        <v>-0.13734506070613861</v>
      </c>
      <c r="BN69" s="3">
        <v>-0.12470334768295288</v>
      </c>
      <c r="BO69" s="3">
        <v>0.21544520556926727</v>
      </c>
      <c r="BP69" s="3">
        <v>-0.33797037601470947</v>
      </c>
      <c r="EH69" s="3"/>
      <c r="EI69" s="3"/>
    </row>
    <row r="70" spans="1:139">
      <c r="A70" s="1">
        <v>2</v>
      </c>
      <c r="B70" s="3">
        <v>1.3304389881166232</v>
      </c>
      <c r="C70" s="3">
        <v>-0.79448259633982732</v>
      </c>
      <c r="D70" s="3">
        <v>0.94422525796233736</v>
      </c>
      <c r="E70" s="3">
        <v>-1.6543634296718552</v>
      </c>
      <c r="F70" s="3">
        <v>-1.3157482158704816</v>
      </c>
      <c r="G70" s="3">
        <v>2.0835377144829557</v>
      </c>
      <c r="H70" s="3">
        <v>0.36108367176860845</v>
      </c>
      <c r="I70" s="3">
        <v>-0.16816792168223427</v>
      </c>
      <c r="J70" s="3">
        <v>1.4594493028766857</v>
      </c>
      <c r="K70" s="3">
        <v>-5.8389040285190527E-2</v>
      </c>
      <c r="L70" s="3">
        <v>1.8480881338660073</v>
      </c>
      <c r="M70" s="3">
        <v>0.41977293972755692</v>
      </c>
      <c r="N70" s="3">
        <v>-1.3798291641531983</v>
      </c>
      <c r="O70" s="3">
        <v>-1.1108726714766839</v>
      </c>
      <c r="P70" s="3">
        <v>-0.24858060034729876</v>
      </c>
      <c r="Q70" s="3">
        <v>-0.61481045868536022</v>
      </c>
      <c r="R70" s="10">
        <f>AVERAGE(B70:Q70)</f>
        <v>6.8834494393040263E-2</v>
      </c>
      <c r="S70" s="3">
        <f>STDEV(B70:R70)</f>
        <v>1.158871090815857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2.930129699053035</v>
      </c>
      <c r="C71" s="3">
        <v>-0.78148891447891222</v>
      </c>
      <c r="D71" s="3">
        <v>0.71836613106421121</v>
      </c>
      <c r="E71" s="3">
        <v>0.79557602533963534</v>
      </c>
      <c r="F71" s="3">
        <v>-0.46498685881760715</v>
      </c>
      <c r="G71" s="3">
        <v>2.5669329045436324</v>
      </c>
      <c r="H71" s="3">
        <v>-0.82468114982003338</v>
      </c>
      <c r="I71" s="3">
        <v>-1.6063859225263761</v>
      </c>
      <c r="J71" s="3">
        <v>-0.21209454826175866</v>
      </c>
      <c r="K71" s="3">
        <v>-0.5026300177015034</v>
      </c>
      <c r="L71" s="3">
        <v>-0.55807368354561004</v>
      </c>
      <c r="M71" s="3">
        <v>-2.1978434455990778E-2</v>
      </c>
      <c r="N71" s="3">
        <v>-4.7312667783847816E-3</v>
      </c>
      <c r="O71" s="3">
        <v>0.77966945288449563</v>
      </c>
      <c r="P71" s="3">
        <v>-0.59877325766559952</v>
      </c>
      <c r="Q71" s="3">
        <v>-1.3227492136683054</v>
      </c>
      <c r="R71" s="10">
        <f>AVERAGE(B71:Q71)</f>
        <v>5.5756309072807972E-2</v>
      </c>
      <c r="S71" s="3">
        <f>STDEV(B71:R71)</f>
        <v>1.2167379528442628</v>
      </c>
      <c r="AA71" s="1" cm="1">
        <f t="array" ref="AA71:AA74">_xlfn.ANCHORARRAY(AA63)</f>
        <v>0</v>
      </c>
      <c r="AB71" s="3" cm="1">
        <f t="array" ref="AB71:AQ74">_xlfn.ANCHORARRAY(AB63)</f>
        <v>0.46854232818559416</v>
      </c>
      <c r="AC71" s="3">
        <v>-0.22486929441945341</v>
      </c>
      <c r="AD71" s="3">
        <v>0.24794169204083688</v>
      </c>
      <c r="AE71" s="3">
        <v>-0.16558886348044397</v>
      </c>
      <c r="AF71" s="3">
        <v>0.20409727673256231</v>
      </c>
      <c r="AG71" s="3">
        <v>0.29640531322727243</v>
      </c>
      <c r="AH71" s="3">
        <v>-0.16419327147984561</v>
      </c>
      <c r="AI71" s="3">
        <v>-0.24469166712176779</v>
      </c>
      <c r="AJ71" s="3">
        <v>0.64317452692193511</v>
      </c>
      <c r="AK71" s="3">
        <v>-0.11317042785093781</v>
      </c>
      <c r="AL71" s="3">
        <v>-2.9264715312252002E-2</v>
      </c>
      <c r="AM71" s="3">
        <v>-4.7825944334808829E-2</v>
      </c>
      <c r="AN71" s="3">
        <v>-0.15685860457776205</v>
      </c>
      <c r="AO71" s="3">
        <v>7.0486493306215314E-2</v>
      </c>
      <c r="AP71" s="3">
        <v>-0.2489190631968542</v>
      </c>
      <c r="AQ71" s="3">
        <v>-3.1906626170046672E-2</v>
      </c>
      <c r="AR71" s="7"/>
      <c r="AV71" s="3"/>
      <c r="AW71" s="3"/>
    </row>
    <row r="72" spans="1:139">
      <c r="AA72" s="1">
        <v>1</v>
      </c>
      <c r="AB72" s="3">
        <v>0.67734895571119091</v>
      </c>
      <c r="AC72" s="3">
        <v>-0.4538058517626139</v>
      </c>
      <c r="AD72" s="3">
        <v>9.7048982540382939E-2</v>
      </c>
      <c r="AE72" s="3">
        <v>8.3658650935553108E-2</v>
      </c>
      <c r="AF72" s="3">
        <v>0.35260423429004384</v>
      </c>
      <c r="AG72" s="3">
        <v>0.6452888728092524</v>
      </c>
      <c r="AH72" s="3">
        <v>-0.121359710412001</v>
      </c>
      <c r="AI72" s="3">
        <v>-0.27625291010159192</v>
      </c>
      <c r="AJ72" s="3">
        <v>0.58214721059392927</v>
      </c>
      <c r="AK72" s="3">
        <v>-0.4660974172324962</v>
      </c>
      <c r="AL72" s="3">
        <v>0.12025463379616233</v>
      </c>
      <c r="AM72" s="3">
        <v>-3.1394979785660346E-2</v>
      </c>
      <c r="AN72" s="3">
        <v>-6.9614241394645601E-2</v>
      </c>
      <c r="AO72" s="3">
        <v>2.4338222595941084E-2</v>
      </c>
      <c r="AP72" s="3">
        <v>-0.52377394400489607</v>
      </c>
      <c r="AQ72" s="3">
        <v>6.5624830717579949E-2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0.47109021641281923</v>
      </c>
      <c r="AC73" s="3">
        <v>-0.44130406107801945</v>
      </c>
      <c r="AD73" s="3">
        <v>0.2144547096821004</v>
      </c>
      <c r="AE73" s="3">
        <v>-0.15287430642516853</v>
      </c>
      <c r="AF73" s="3">
        <v>0.1496128756937776</v>
      </c>
      <c r="AG73" s="3">
        <v>0.42562788959226916</v>
      </c>
      <c r="AH73" s="3">
        <v>-0.25284929715967452</v>
      </c>
      <c r="AI73" s="3">
        <v>-0.22565495332387805</v>
      </c>
      <c r="AJ73" s="3">
        <v>0.67844872906444631</v>
      </c>
      <c r="AK73" s="3">
        <v>-8.7705699641568546E-2</v>
      </c>
      <c r="AL73" s="3">
        <v>3.6863453985422942E-2</v>
      </c>
      <c r="AM73" s="3">
        <v>-8.2941612410643489E-2</v>
      </c>
      <c r="AN73" s="3">
        <v>-0.12651977078334803</v>
      </c>
      <c r="AO73" s="3">
        <v>0.11264403019881239</v>
      </c>
      <c r="AP73" s="3">
        <v>-0.35327341987291061</v>
      </c>
      <c r="AQ73" s="3">
        <v>3.0993980093479812E-2</v>
      </c>
      <c r="AR73" s="7"/>
      <c r="AV73" s="3"/>
      <c r="AW73" s="3"/>
    </row>
    <row r="74" spans="1:139">
      <c r="AA74" s="1">
        <v>3</v>
      </c>
      <c r="AB74" s="3">
        <v>0.73206562361188188</v>
      </c>
      <c r="AC74" s="3">
        <v>-0.96661401738190933</v>
      </c>
      <c r="AD74" s="3">
        <v>-2.9196548953312751E-3</v>
      </c>
      <c r="AE74" s="3">
        <v>0.15375618386357465</v>
      </c>
      <c r="AF74" s="3">
        <v>0.27564901934473529</v>
      </c>
      <c r="AG74" s="3">
        <v>0.99598568451787961</v>
      </c>
      <c r="AH74" s="3">
        <v>-0.31987409910320252</v>
      </c>
      <c r="AI74" s="3">
        <v>-0.21436967862496387</v>
      </c>
      <c r="AJ74" s="3">
        <v>0.65605947932913944</v>
      </c>
      <c r="AK74" s="3">
        <v>-0.48485893548596182</v>
      </c>
      <c r="AL74" s="3">
        <v>0.28006603111076367</v>
      </c>
      <c r="AM74" s="3">
        <v>-0.11513453151736996</v>
      </c>
      <c r="AN74" s="3">
        <v>-3.5417165116009321E-4</v>
      </c>
      <c r="AO74" s="3">
        <v>0.10969800969991149</v>
      </c>
      <c r="AP74" s="3">
        <v>-0.8101351735373914</v>
      </c>
      <c r="AQ74" s="3">
        <v>0.22927626782770869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0.61756451026261094</v>
      </c>
      <c r="C76" s="3">
        <v>-1.482840616307338</v>
      </c>
      <c r="D76" s="3">
        <v>-0.5664075985459146</v>
      </c>
      <c r="E76" s="3">
        <v>-1.6094662972791437E-2</v>
      </c>
      <c r="F76" s="3">
        <v>0.64322434093116365</v>
      </c>
      <c r="G76" s="3">
        <v>1.273073522317449</v>
      </c>
      <c r="H76" s="3">
        <v>0.15806615655103362</v>
      </c>
      <c r="I76" s="3">
        <v>-0.42723249991664758</v>
      </c>
      <c r="J76" s="3">
        <v>0.52039857549715918</v>
      </c>
      <c r="K76" s="3">
        <v>2.1523769564339452</v>
      </c>
      <c r="L76" s="3">
        <v>-0.12706805357004583</v>
      </c>
      <c r="M76" s="3">
        <v>-0.27594471009006466</v>
      </c>
      <c r="N76" s="3">
        <v>-2.3259751150814525</v>
      </c>
      <c r="O76" s="3">
        <v>-0.48581779097611877</v>
      </c>
      <c r="P76" s="3">
        <v>0.45064923203573926</v>
      </c>
      <c r="Q76" s="3">
        <v>-0.10797224656872746</v>
      </c>
      <c r="R76" s="16">
        <f>AVERAGE(B76:Q76)</f>
        <v>1.6479873021779667E-17</v>
      </c>
      <c r="S76" s="7">
        <f>STDEV(B76:R76)</f>
        <v>1</v>
      </c>
      <c r="AV76" s="3"/>
      <c r="AW76" s="3"/>
    </row>
    <row r="77" spans="1:139">
      <c r="A77" s="1">
        <v>1</v>
      </c>
      <c r="B77" s="3">
        <v>1.5087536702666802</v>
      </c>
      <c r="C77" s="3">
        <v>-1.0670553670087615</v>
      </c>
      <c r="D77" s="3">
        <v>1.0114472782633108</v>
      </c>
      <c r="E77" s="3">
        <v>0.74060324669858346</v>
      </c>
      <c r="F77" s="3">
        <v>-0.5096102149896552</v>
      </c>
      <c r="G77" s="3">
        <v>1.6703510701298405</v>
      </c>
      <c r="H77" s="3">
        <v>-0.72402295843636921</v>
      </c>
      <c r="I77" s="3">
        <v>-1.0501563574712534</v>
      </c>
      <c r="J77" s="3">
        <v>-0.76538167141577829</v>
      </c>
      <c r="K77" s="3">
        <v>-0.66130271499320659</v>
      </c>
      <c r="L77" s="3">
        <v>-0.23970592596517451</v>
      </c>
      <c r="M77" s="3">
        <v>-0.23941306430834333</v>
      </c>
      <c r="N77" s="3">
        <v>0.11721473724204706</v>
      </c>
      <c r="O77" s="3">
        <v>1.2495213971354144</v>
      </c>
      <c r="P77" s="3">
        <v>0.72068399667065952</v>
      </c>
      <c r="Q77" s="3">
        <v>-1.7619271218179946</v>
      </c>
      <c r="R77" s="16">
        <f>AVERAGE(B77:Q77)</f>
        <v>0</v>
      </c>
      <c r="S77" s="7">
        <f>STDEV(B77:R77)</f>
        <v>0.99999999999999989</v>
      </c>
      <c r="AV77" s="3"/>
      <c r="AW77" s="3"/>
    </row>
    <row r="78" spans="1:139">
      <c r="A78" s="1">
        <v>2</v>
      </c>
      <c r="B78" s="3">
        <v>1.0886495518974422</v>
      </c>
      <c r="C78" s="3">
        <v>-0.74496386834974326</v>
      </c>
      <c r="D78" s="3">
        <v>0.7553823462392294</v>
      </c>
      <c r="E78" s="3">
        <v>-1.4869625601340584</v>
      </c>
      <c r="F78" s="3">
        <v>-1.1947685305436013</v>
      </c>
      <c r="G78" s="3">
        <v>1.7385050296418594</v>
      </c>
      <c r="H78" s="3">
        <v>0.25218437123133497</v>
      </c>
      <c r="I78" s="3">
        <v>-0.20451145770529353</v>
      </c>
      <c r="J78" s="3">
        <v>1.1999736808557702</v>
      </c>
      <c r="K78" s="3">
        <v>-0.10978230079815358</v>
      </c>
      <c r="L78" s="3">
        <v>1.5353335272349873</v>
      </c>
      <c r="M78" s="3">
        <v>0.30282785386203087</v>
      </c>
      <c r="N78" s="3">
        <v>-1.2500645412824689</v>
      </c>
      <c r="O78" s="3">
        <v>-1.0179796314007612</v>
      </c>
      <c r="P78" s="3">
        <v>-0.27390026143190399</v>
      </c>
      <c r="Q78" s="3">
        <v>-0.58992320931666997</v>
      </c>
      <c r="R78" s="16">
        <f>AVERAGE(B78:Q78)</f>
        <v>0</v>
      </c>
      <c r="S78" s="7">
        <f>STDEV(B78:R78)</f>
        <v>0.99999999999999978</v>
      </c>
      <c r="AV78" s="3"/>
      <c r="AW78" s="3"/>
    </row>
    <row r="79" spans="1:139">
      <c r="A79" s="1">
        <v>3</v>
      </c>
      <c r="B79" s="3">
        <v>2.362360262750951</v>
      </c>
      <c r="C79" s="3">
        <v>-0.68810644197837723</v>
      </c>
      <c r="D79" s="3">
        <v>0.54457890496674144</v>
      </c>
      <c r="E79" s="3">
        <v>0.60803537404041275</v>
      </c>
      <c r="F79" s="3">
        <v>-0.42798300708309372</v>
      </c>
      <c r="G79" s="3">
        <v>2.0638598390069651</v>
      </c>
      <c r="H79" s="3">
        <v>-0.72360482948256777</v>
      </c>
      <c r="I79" s="3">
        <v>-1.3660642603559281</v>
      </c>
      <c r="J79" s="3">
        <v>-0.22013849137230818</v>
      </c>
      <c r="K79" s="3">
        <v>-0.45892077704079176</v>
      </c>
      <c r="L79" s="3">
        <v>-0.50448824349032662</v>
      </c>
      <c r="M79" s="3">
        <v>-6.3887826747809573E-2</v>
      </c>
      <c r="N79" s="3">
        <v>-4.9712903020569216E-2</v>
      </c>
      <c r="O79" s="3">
        <v>0.59496224484447024</v>
      </c>
      <c r="P79" s="3">
        <v>-0.53793798837980722</v>
      </c>
      <c r="Q79" s="3">
        <v>-1.1329518566579604</v>
      </c>
      <c r="R79" s="16">
        <f>AVERAGE(B79:Q79)</f>
        <v>0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1.0162268877029419</v>
      </c>
      <c r="C84" s="3">
        <v>0.97244620323181163</v>
      </c>
      <c r="D84" s="3">
        <v>1.0749996900558472</v>
      </c>
      <c r="E84" s="3">
        <v>1.0092084407806396</v>
      </c>
      <c r="F84" s="3">
        <v>0.94188892841339122</v>
      </c>
      <c r="G84" s="3">
        <v>1.0762249231338501</v>
      </c>
      <c r="H84" s="3">
        <v>1.0827484130859375</v>
      </c>
      <c r="I84" s="3">
        <v>1.0857341289520264</v>
      </c>
      <c r="J84" s="3">
        <v>0.9231296181678772</v>
      </c>
      <c r="K84" s="3">
        <v>1.0466729402542114</v>
      </c>
      <c r="L84" s="3">
        <v>1.1259753704071045</v>
      </c>
      <c r="M84" s="3">
        <v>1.0046242475509644</v>
      </c>
      <c r="N84" s="3">
        <v>0.99117344617843639</v>
      </c>
      <c r="O84" s="3">
        <v>1.0085827112197876</v>
      </c>
      <c r="P84" s="3">
        <v>0.95497864484786998</v>
      </c>
      <c r="Q84" s="3">
        <v>0.95511317253112804</v>
      </c>
      <c r="AV84" s="3"/>
      <c r="AW84" s="3"/>
    </row>
    <row r="85" spans="1:49">
      <c r="A85" s="25" t="str">
        <f>$AW$4</f>
        <v>β</v>
      </c>
      <c r="B85" s="3">
        <v>9.5505557954311357E-2</v>
      </c>
      <c r="C85" s="3">
        <v>-0.19436340034008023</v>
      </c>
      <c r="D85" s="3">
        <v>0.11930452287197112</v>
      </c>
      <c r="E85" s="3">
        <v>-9.339547902345656E-2</v>
      </c>
      <c r="F85" s="3">
        <v>0.24826544523239136</v>
      </c>
      <c r="G85" s="3">
        <v>-9.2024728655815125E-2</v>
      </c>
      <c r="H85" s="3">
        <v>7.9998426372185349E-4</v>
      </c>
      <c r="I85" s="3">
        <v>-0.17117050290107727</v>
      </c>
      <c r="J85" s="3">
        <v>-8.1554204225540161E-2</v>
      </c>
      <c r="K85" s="3">
        <v>-1.345240231603384E-2</v>
      </c>
      <c r="L85" s="3">
        <v>-4.1593864560127258E-2</v>
      </c>
      <c r="M85" s="3">
        <v>-1.4112331904470921E-2</v>
      </c>
      <c r="N85" s="3">
        <v>-1.9684536382555962E-2</v>
      </c>
      <c r="O85" s="3">
        <v>-1.2675548903644083E-2</v>
      </c>
      <c r="P85" s="3">
        <v>0.2293545603752136</v>
      </c>
      <c r="Q85" s="3">
        <v>-7.3832541704177856E-2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0.72309121817427602</v>
      </c>
      <c r="C90" s="3">
        <f t="shared" si="3"/>
        <v>-1.6363461276660707</v>
      </c>
      <c r="D90" s="3">
        <f t="shared" si="3"/>
        <v>-0.48958347001016378</v>
      </c>
      <c r="E90" s="3">
        <f t="shared" si="3"/>
        <v>-0.1096383487471173</v>
      </c>
      <c r="F90" s="3">
        <f t="shared" si="3"/>
        <v>0.85411133044145493</v>
      </c>
      <c r="G90" s="3">
        <f t="shared" si="3"/>
        <v>1.2780887250440212</v>
      </c>
      <c r="H90" s="3">
        <f t="shared" si="3"/>
        <v>0.17194586443194687</v>
      </c>
      <c r="I90" s="3">
        <f t="shared" si="3"/>
        <v>-0.63503140905807531</v>
      </c>
      <c r="J90" s="3">
        <f t="shared" si="3"/>
        <v>0.39884113406825961</v>
      </c>
      <c r="K90" s="3">
        <f t="shared" si="3"/>
        <v>2.2393823152100945</v>
      </c>
      <c r="L90" s="3">
        <f t="shared" si="3"/>
        <v>-0.1846693632455694</v>
      </c>
      <c r="M90" s="3">
        <f t="shared" si="3"/>
        <v>-0.29133307864437114</v>
      </c>
      <c r="N90" s="3">
        <f t="shared" si="3"/>
        <v>-2.3251293069231243</v>
      </c>
      <c r="O90" s="3">
        <f t="shared" si="3"/>
        <v>-0.50266297368514601</v>
      </c>
      <c r="P90" s="3">
        <f t="shared" si="3"/>
        <v>0.65971495328643714</v>
      </c>
      <c r="Q90" s="3">
        <f t="shared" si="3"/>
        <v>-0.17695825666974835</v>
      </c>
      <c r="R90" s="7">
        <v>1</v>
      </c>
    </row>
    <row r="91" spans="1:49">
      <c r="A91" s="1">
        <v>1</v>
      </c>
      <c r="B91" s="3">
        <f t="shared" si="3"/>
        <v>1.6287416045998104</v>
      </c>
      <c r="C91" s="3">
        <f t="shared" si="3"/>
        <v>-1.2320173406258776</v>
      </c>
      <c r="D91" s="3">
        <f t="shared" si="3"/>
        <v>1.2066100335128604</v>
      </c>
      <c r="E91" s="3">
        <f t="shared" si="3"/>
        <v>0.65402756881430024</v>
      </c>
      <c r="F91" s="3">
        <f t="shared" si="3"/>
        <v>-0.2317307740727329</v>
      </c>
      <c r="G91" s="3">
        <f t="shared" si="3"/>
        <v>1.7056487234012168</v>
      </c>
      <c r="H91" s="3">
        <f t="shared" si="3"/>
        <v>-0.78313472502104264</v>
      </c>
      <c r="I91" s="3">
        <f t="shared" si="3"/>
        <v>-1.3113611009435613</v>
      </c>
      <c r="J91" s="3">
        <f t="shared" si="3"/>
        <v>-0.78810069431227925</v>
      </c>
      <c r="K91" s="3">
        <f t="shared" si="3"/>
        <v>-0.7056200594160662</v>
      </c>
      <c r="L91" s="3">
        <f t="shared" si="3"/>
        <v>-0.31149683333754258</v>
      </c>
      <c r="M91" s="3">
        <f t="shared" si="3"/>
        <v>-0.25463250148911099</v>
      </c>
      <c r="N91" s="3">
        <f t="shared" si="3"/>
        <v>9.6495598672543731E-2</v>
      </c>
      <c r="O91" s="3">
        <f t="shared" si="3"/>
        <v>1.2475701295463291</v>
      </c>
      <c r="P91" s="3">
        <f t="shared" si="3"/>
        <v>0.91759238687930689</v>
      </c>
      <c r="Q91" s="3">
        <f t="shared" si="3"/>
        <v>-1.756672344792402</v>
      </c>
      <c r="R91" s="7">
        <v>1</v>
      </c>
    </row>
    <row r="92" spans="1:49">
      <c r="A92" s="1">
        <v>2</v>
      </c>
      <c r="B92" s="3">
        <f t="shared" si="3"/>
        <v>1.2018205038782515</v>
      </c>
      <c r="C92" s="3">
        <f t="shared" si="3"/>
        <v>-0.91880068566167128</v>
      </c>
      <c r="D92" s="3">
        <f t="shared" si="3"/>
        <v>0.93134031095280134</v>
      </c>
      <c r="E92" s="3">
        <f t="shared" si="3"/>
        <v>-1.5940506458355377</v>
      </c>
      <c r="F92" s="3">
        <f t="shared" si="3"/>
        <v>-0.87707380570336335</v>
      </c>
      <c r="G92" s="3">
        <f t="shared" si="3"/>
        <v>1.7789977132383068</v>
      </c>
      <c r="H92" s="3">
        <f t="shared" si="3"/>
        <v>0.27385221201952475</v>
      </c>
      <c r="I92" s="3">
        <f t="shared" si="3"/>
        <v>-0.39321557229344328</v>
      </c>
      <c r="J92" s="3">
        <f t="shared" si="3"/>
        <v>1.026177041594349</v>
      </c>
      <c r="K92" s="3">
        <f t="shared" si="3"/>
        <v>-0.12835856588030953</v>
      </c>
      <c r="L92" s="3">
        <f t="shared" si="3"/>
        <v>1.6871538724667339</v>
      </c>
      <c r="M92" s="3">
        <f t="shared" si="3"/>
        <v>0.29011587291914526</v>
      </c>
      <c r="N92" s="3">
        <f t="shared" si="3"/>
        <v>-1.258715315710967</v>
      </c>
      <c r="O92" s="3">
        <f t="shared" si="3"/>
        <v>-1.0393922055083438</v>
      </c>
      <c r="P92" s="3">
        <f t="shared" si="3"/>
        <v>-3.2214340110503364E-2</v>
      </c>
      <c r="Q92" s="3">
        <f t="shared" si="3"/>
        <v>-0.63727596970436717</v>
      </c>
      <c r="R92" s="7">
        <v>1</v>
      </c>
    </row>
    <row r="93" spans="1:49">
      <c r="A93" s="1">
        <v>3</v>
      </c>
      <c r="B93" s="3">
        <f t="shared" si="3"/>
        <v>2.4961995754028146</v>
      </c>
      <c r="C93" s="3">
        <f t="shared" si="3"/>
        <v>-0.86350989726130412</v>
      </c>
      <c r="D93" s="3">
        <f t="shared" si="3"/>
        <v>0.70472667692217084</v>
      </c>
      <c r="E93" s="3">
        <f t="shared" si="3"/>
        <v>0.52023895275134135</v>
      </c>
      <c r="F93" s="3">
        <f t="shared" si="3"/>
        <v>-0.15484701068824464</v>
      </c>
      <c r="G93" s="3">
        <f t="shared" si="3"/>
        <v>2.129152667938496</v>
      </c>
      <c r="H93" s="3">
        <f t="shared" si="3"/>
        <v>-0.78268199655984882</v>
      </c>
      <c r="I93" s="3">
        <f t="shared" si="3"/>
        <v>-1.654353092711115</v>
      </c>
      <c r="J93" s="3">
        <f t="shared" si="3"/>
        <v>-0.2847705657101115</v>
      </c>
      <c r="K93" s="3">
        <f t="shared" si="3"/>
        <v>-0.49379236136506677</v>
      </c>
      <c r="L93" s="3">
        <f t="shared" si="3"/>
        <v>-0.60963520139017724</v>
      </c>
      <c r="M93" s="3">
        <f t="shared" si="3"/>
        <v>-7.8295591778655485E-2</v>
      </c>
      <c r="N93" s="3">
        <f t="shared" si="3"/>
        <v>-6.8958645788987943E-2</v>
      </c>
      <c r="O93" s="3">
        <f t="shared" si="3"/>
        <v>0.58739308507500276</v>
      </c>
      <c r="P93" s="3">
        <f t="shared" si="3"/>
        <v>-0.28436473077992386</v>
      </c>
      <c r="Q93" s="3">
        <f t="shared" si="3"/>
        <v>-1.1559297838417941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0.91706202170786177</v>
      </c>
      <c r="C99" s="3">
        <v>-2.0012636230125658</v>
      </c>
      <c r="D99" s="3">
        <v>-0.55967154063512337</v>
      </c>
      <c r="E99" s="3">
        <v>-0.18602045068294021</v>
      </c>
      <c r="F99" s="3">
        <v>1.0492801238240252</v>
      </c>
      <c r="G99" s="3">
        <v>1.1696226360943771</v>
      </c>
      <c r="H99" s="3">
        <v>0.11717901946544776</v>
      </c>
      <c r="I99" s="3">
        <v>-0.41625501045943625</v>
      </c>
      <c r="J99" s="3">
        <v>0.62010847666265545</v>
      </c>
      <c r="K99" s="3">
        <v>2.6494870614208681</v>
      </c>
      <c r="L99" s="3">
        <v>-0.14213147874887522</v>
      </c>
      <c r="M99" s="3">
        <v>-0.2568672334830378</v>
      </c>
      <c r="N99" s="3">
        <v>-2.4613202651285748</v>
      </c>
      <c r="O99" s="3">
        <v>-0.38605399268219914</v>
      </c>
      <c r="P99" s="3">
        <v>0.72772385493588387</v>
      </c>
      <c r="Q99" s="3">
        <v>-0.44409444526649028</v>
      </c>
      <c r="R99" s="10">
        <f>AVERAGE(B99:Q99)</f>
        <v>2.4799072125742259E-2</v>
      </c>
      <c r="S99" s="3">
        <f>STDEV(B99:R99)</f>
        <v>1.1796317006335202</v>
      </c>
    </row>
    <row r="100" spans="1:19">
      <c r="A100" s="1">
        <v>1</v>
      </c>
      <c r="B100" s="3">
        <v>1.9406657373704415</v>
      </c>
      <c r="C100" s="3">
        <v>-0.68588894011582702</v>
      </c>
      <c r="D100" s="3">
        <v>1.2678007011933188</v>
      </c>
      <c r="E100" s="3">
        <v>1.5417225172803279</v>
      </c>
      <c r="F100" s="3">
        <v>-0.39940980466166176</v>
      </c>
      <c r="G100" s="3">
        <v>2.6611599510806365</v>
      </c>
      <c r="H100" s="3">
        <v>-0.87156259622287646</v>
      </c>
      <c r="I100" s="3">
        <v>-2.7050556221772357</v>
      </c>
      <c r="J100" s="3">
        <v>-1.9395113540352562</v>
      </c>
      <c r="K100" s="3">
        <v>-1.035843375494121</v>
      </c>
      <c r="L100" s="3">
        <v>-0.36371299008572322</v>
      </c>
      <c r="M100" s="3">
        <v>1.328028902863565E-2</v>
      </c>
      <c r="N100" s="3">
        <v>-0.4408610054235943</v>
      </c>
      <c r="O100" s="3">
        <v>2.0305067027932835</v>
      </c>
      <c r="P100" s="3">
        <v>1.0736180122940659</v>
      </c>
      <c r="Q100" s="3">
        <v>-2.3373396698890931</v>
      </c>
      <c r="R100" s="10">
        <f>AVERAGE(B100:Q100)</f>
        <v>-1.5651965441542459E-2</v>
      </c>
      <c r="S100" s="3">
        <f>STDEV(B100:R100)</f>
        <v>1.5699412738405949</v>
      </c>
    </row>
    <row r="101" spans="1:19">
      <c r="A101" s="1">
        <v>2</v>
      </c>
      <c r="B101" s="3">
        <v>1.2766127698397671</v>
      </c>
      <c r="C101" s="3">
        <v>-0.83355090229842721</v>
      </c>
      <c r="D101" s="3">
        <v>0.78530212693518142</v>
      </c>
      <c r="E101" s="3">
        <v>-1.6117406915742096</v>
      </c>
      <c r="F101" s="3">
        <v>-0.83004102599421525</v>
      </c>
      <c r="G101" s="3">
        <v>2.0126325928354949</v>
      </c>
      <c r="H101" s="3">
        <v>0.29248308397927125</v>
      </c>
      <c r="I101" s="3">
        <v>-0.5209258097869417</v>
      </c>
      <c r="J101" s="3">
        <v>0.82236423689532323</v>
      </c>
      <c r="K101" s="3">
        <v>-0.29161856534232966</v>
      </c>
      <c r="L101" s="3">
        <v>1.8930927677319644</v>
      </c>
      <c r="M101" s="3">
        <v>0.18539101025536928</v>
      </c>
      <c r="N101" s="3">
        <v>-1.2169883056661053</v>
      </c>
      <c r="O101" s="3">
        <v>-1.1476561579841953</v>
      </c>
      <c r="P101" s="3">
        <v>-0.39671918549736462</v>
      </c>
      <c r="Q101" s="3">
        <v>-0.57649533674937481</v>
      </c>
      <c r="R101" s="10">
        <f>AVERAGE(B101:Q101)</f>
        <v>-9.8660870262994721E-3</v>
      </c>
      <c r="S101" s="3">
        <f>STDEV(B101:R101)</f>
        <v>1.069502454240683</v>
      </c>
    </row>
    <row r="102" spans="1:19">
      <c r="A102" s="1">
        <v>3</v>
      </c>
      <c r="B102" s="3">
        <v>2.6222825389754414</v>
      </c>
      <c r="C102" s="3">
        <v>-0.89858237429173982</v>
      </c>
      <c r="D102" s="3">
        <v>0.6444054319161826</v>
      </c>
      <c r="E102" s="3">
        <v>1.4851074106369357</v>
      </c>
      <c r="F102" s="3">
        <v>-0.42146286870134636</v>
      </c>
      <c r="G102" s="3">
        <v>2.4654953898006657</v>
      </c>
      <c r="H102" s="3">
        <v>-0.90752067616915477</v>
      </c>
      <c r="I102" s="3">
        <v>-2.8069863899779959</v>
      </c>
      <c r="J102" s="3">
        <v>-1.1979570681680534</v>
      </c>
      <c r="K102" s="3">
        <v>-0.97319646279208061</v>
      </c>
      <c r="L102" s="3">
        <v>-7.7894772447012151E-2</v>
      </c>
      <c r="M102" s="3">
        <v>0.28327467285981262</v>
      </c>
      <c r="N102" s="3">
        <v>-0.4801438507965613</v>
      </c>
      <c r="O102" s="3">
        <v>1.4172065223405976</v>
      </c>
      <c r="P102" s="3">
        <v>-4.8368081598635704E-2</v>
      </c>
      <c r="Q102" s="3">
        <v>-2.1077547377130417</v>
      </c>
      <c r="R102" s="10">
        <f>AVERAGE(B102:Q102)</f>
        <v>-6.2630957257874098E-2</v>
      </c>
      <c r="S102" s="3">
        <f>STDEV(B102:R102)</f>
        <v>1.4652949277968759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0.75639112538509301</v>
      </c>
      <c r="C107" s="3">
        <v>-1.7175383588370952</v>
      </c>
      <c r="D107" s="3">
        <v>-0.49546872337101167</v>
      </c>
      <c r="E107" s="3">
        <v>-0.17871639317209093</v>
      </c>
      <c r="F107" s="3">
        <v>0.86847534798198989</v>
      </c>
      <c r="G107" s="3">
        <v>0.9704923692316918</v>
      </c>
      <c r="H107" s="3">
        <v>7.8312533725647532E-2</v>
      </c>
      <c r="I107" s="3">
        <v>-0.37389134451736999</v>
      </c>
      <c r="J107" s="3">
        <v>0.50465700796036828</v>
      </c>
      <c r="K107" s="3">
        <v>2.2250063200959582</v>
      </c>
      <c r="L107" s="3">
        <v>-0.14151073660106589</v>
      </c>
      <c r="M107" s="3">
        <v>-0.23877478492440601</v>
      </c>
      <c r="N107" s="3">
        <v>-2.1075385952404879</v>
      </c>
      <c r="O107" s="3">
        <v>-0.34828927078451111</v>
      </c>
      <c r="P107" s="3">
        <v>0.595884954967416</v>
      </c>
      <c r="Q107" s="3">
        <v>-0.39749145190012586</v>
      </c>
      <c r="R107" s="16">
        <f>AVERAGE(B107:Q107)</f>
        <v>0</v>
      </c>
      <c r="S107" s="7">
        <f>STDEV(B107:R107)</f>
        <v>0.99999999999999978</v>
      </c>
    </row>
    <row r="108" spans="1:19" ht="15" customHeight="1">
      <c r="A108" s="1">
        <v>1</v>
      </c>
      <c r="B108" s="3">
        <v>1.2461088420372468</v>
      </c>
      <c r="C108" s="3">
        <v>-0.42691850061032127</v>
      </c>
      <c r="D108" s="3">
        <v>0.81751635428700586</v>
      </c>
      <c r="E108" s="3">
        <v>0.99199537503209778</v>
      </c>
      <c r="F108" s="3">
        <v>-0.24444088808578227</v>
      </c>
      <c r="G108" s="3">
        <v>1.7050395203470337</v>
      </c>
      <c r="H108" s="3">
        <v>-0.54518639967181315</v>
      </c>
      <c r="I108" s="3">
        <v>-1.7130600370525477</v>
      </c>
      <c r="J108" s="3">
        <v>-1.2254339832007335</v>
      </c>
      <c r="K108" s="3">
        <v>-0.64982775282852046</v>
      </c>
      <c r="L108" s="3">
        <v>-0.22170321300790349</v>
      </c>
      <c r="M108" s="3">
        <v>1.8428876896395149E-2</v>
      </c>
      <c r="N108" s="3">
        <v>-0.27084391439805267</v>
      </c>
      <c r="O108" s="3">
        <v>1.3033345274305999</v>
      </c>
      <c r="P108" s="3">
        <v>0.69382848638082761</v>
      </c>
      <c r="Q108" s="3">
        <v>-1.4788372935555327</v>
      </c>
      <c r="R108" s="16">
        <f>AVERAGE(B108:Q108)</f>
        <v>0</v>
      </c>
      <c r="S108" s="7">
        <f>STDEV(B108:R108)</f>
        <v>1</v>
      </c>
    </row>
    <row r="109" spans="1:19" ht="15" customHeight="1">
      <c r="A109" s="1">
        <v>2</v>
      </c>
      <c r="B109" s="3">
        <v>1.2028760212424485</v>
      </c>
      <c r="C109" s="3">
        <v>-0.77015701273628312</v>
      </c>
      <c r="D109" s="3">
        <v>0.74349358508581276</v>
      </c>
      <c r="E109" s="3">
        <v>-1.497775529356028</v>
      </c>
      <c r="F109" s="3">
        <v>-0.76687522849138035</v>
      </c>
      <c r="G109" s="3">
        <v>1.8910650198532852</v>
      </c>
      <c r="H109" s="3">
        <v>0.28270077343602756</v>
      </c>
      <c r="I109" s="3">
        <v>-0.47784810659782961</v>
      </c>
      <c r="J109" s="3">
        <v>0.77814718481640421</v>
      </c>
      <c r="K109" s="3">
        <v>-0.26344257294488083</v>
      </c>
      <c r="L109" s="3">
        <v>1.7792935838649493</v>
      </c>
      <c r="M109" s="3">
        <v>0.18256816195928774</v>
      </c>
      <c r="N109" s="3">
        <v>-1.1286764362750612</v>
      </c>
      <c r="O109" s="3">
        <v>-1.0638498924864039</v>
      </c>
      <c r="P109" s="3">
        <v>-0.36171314702192064</v>
      </c>
      <c r="Q109" s="3">
        <v>-0.52980640434842796</v>
      </c>
      <c r="R109" s="16">
        <f>AVERAGE(B109:Q109)</f>
        <v>0</v>
      </c>
      <c r="S109" s="7">
        <f>STDEV(B109:R109)</f>
        <v>0.99999999999999978</v>
      </c>
    </row>
    <row r="110" spans="1:19" ht="15" customHeight="1">
      <c r="A110" s="1">
        <v>3</v>
      </c>
      <c r="B110" s="3">
        <v>1.8323365796878726</v>
      </c>
      <c r="C110" s="3">
        <v>-0.57050045091655988</v>
      </c>
      <c r="D110" s="3">
        <v>0.48252155641943811</v>
      </c>
      <c r="E110" s="3">
        <v>1.0562640588825969</v>
      </c>
      <c r="F110" s="3">
        <v>-0.24488715864388411</v>
      </c>
      <c r="G110" s="3">
        <v>1.7253361757415415</v>
      </c>
      <c r="H110" s="3">
        <v>-0.57660045283962258</v>
      </c>
      <c r="I110" s="3">
        <v>-1.8729031136730676</v>
      </c>
      <c r="J110" s="3">
        <v>-0.77481064690313461</v>
      </c>
      <c r="K110" s="3">
        <v>-0.62142131816649016</v>
      </c>
      <c r="L110" s="3">
        <v>-1.0416889391740236E-2</v>
      </c>
      <c r="M110" s="3">
        <v>0.23606553435475847</v>
      </c>
      <c r="N110" s="3">
        <v>-0.28493437438320557</v>
      </c>
      <c r="O110" s="3">
        <v>1.009924658528274</v>
      </c>
      <c r="P110" s="3">
        <v>9.7337917361681892E-3</v>
      </c>
      <c r="Q110" s="3">
        <v>-1.3957079504329448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0.96963769197464</v>
      </c>
      <c r="C115" s="3">
        <v>0.99539339542388916</v>
      </c>
      <c r="D115" s="3">
        <v>1.1430574655532837</v>
      </c>
      <c r="E115" s="3">
        <v>1.0293436050415039</v>
      </c>
      <c r="F115" s="3">
        <v>0.97582590579986561</v>
      </c>
      <c r="G115" s="3">
        <v>1.1506577730178833</v>
      </c>
      <c r="H115" s="3">
        <v>1.1476137638092041</v>
      </c>
      <c r="I115" s="3">
        <v>1.0517517328262329</v>
      </c>
      <c r="J115" s="3">
        <v>0.85599678754806519</v>
      </c>
      <c r="K115" s="3">
        <v>1.1289880275726318</v>
      </c>
      <c r="L115" s="3">
        <v>1.1313793659210205</v>
      </c>
      <c r="M115" s="3">
        <v>1.0305116176605225</v>
      </c>
      <c r="N115" s="3">
        <v>1.0609698295593262</v>
      </c>
      <c r="O115" s="3">
        <v>1.0489592552185061</v>
      </c>
      <c r="P115" s="3">
        <v>0.92037117481231678</v>
      </c>
      <c r="Q115" s="3">
        <v>1.0198987722396851</v>
      </c>
    </row>
    <row r="116" spans="1:17">
      <c r="A116" s="25" t="str">
        <f>$AW$25</f>
        <v>β</v>
      </c>
      <c r="B116" s="3">
        <v>6.5364986658096313E-2</v>
      </c>
      <c r="C116" s="3">
        <v>-9.3747302889823914E-2</v>
      </c>
      <c r="D116" s="3">
        <v>8.5492357611656189E-3</v>
      </c>
      <c r="E116" s="3">
        <v>-5.6965526193380349E-2</v>
      </c>
      <c r="F116" s="3">
        <v>0.11347143352031708</v>
      </c>
      <c r="G116" s="3">
        <v>-5.6952707469463348E-2</v>
      </c>
      <c r="H116" s="3">
        <v>-4.234441090375185E-3</v>
      </c>
      <c r="I116" s="3">
        <v>-2.191518060863018E-2</v>
      </c>
      <c r="J116" s="3">
        <v>-3.8453292101621628E-2</v>
      </c>
      <c r="K116" s="3">
        <v>-3.16162109375E-2</v>
      </c>
      <c r="L116" s="3">
        <v>-2.760416129603982E-3</v>
      </c>
      <c r="M116" s="3">
        <v>2.2688888013362885E-2</v>
      </c>
      <c r="N116" s="3">
        <v>4.2157039046287537E-2</v>
      </c>
      <c r="O116" s="3">
        <v>4.3697398155927658E-2</v>
      </c>
      <c r="P116" s="3">
        <v>-3.107280470430851E-2</v>
      </c>
      <c r="Q116" s="3">
        <v>4.1692070662975311E-2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0.79879033170659841</v>
      </c>
      <c r="C121" s="3">
        <f t="shared" si="4"/>
        <v>-1.8033736416634543</v>
      </c>
      <c r="D121" s="3">
        <f t="shared" si="4"/>
        <v>-0.55779998743622394</v>
      </c>
      <c r="E121" s="3">
        <f t="shared" si="4"/>
        <v>-0.24092610262115524</v>
      </c>
      <c r="F121" s="3">
        <f t="shared" si="4"/>
        <v>0.9609521766296959</v>
      </c>
      <c r="G121" s="3">
        <f t="shared" si="4"/>
        <v>1.0597518808415245</v>
      </c>
      <c r="H121" s="3">
        <f t="shared" si="4"/>
        <v>8.5638100491950406E-2</v>
      </c>
      <c r="I121" s="3">
        <f t="shared" si="4"/>
        <v>-0.41515605009350409</v>
      </c>
      <c r="J121" s="3">
        <f t="shared" si="4"/>
        <v>0.39353148552607198</v>
      </c>
      <c r="K121" s="3">
        <f t="shared" si="4"/>
        <v>2.480389285724276</v>
      </c>
      <c r="L121" s="3">
        <f t="shared" si="4"/>
        <v>-0.16286274357633446</v>
      </c>
      <c r="M121" s="3">
        <f t="shared" si="4"/>
        <v>-0.22337130185563009</v>
      </c>
      <c r="N121" s="3">
        <f t="shared" si="4"/>
        <v>-2.1938778251357145</v>
      </c>
      <c r="O121" s="3">
        <f t="shared" si="4"/>
        <v>-0.32164385592678968</v>
      </c>
      <c r="P121" s="3">
        <f t="shared" si="4"/>
        <v>0.51736253135203669</v>
      </c>
      <c r="Q121" s="3">
        <f t="shared" si="4"/>
        <v>-0.36370897310573286</v>
      </c>
    </row>
    <row r="122" spans="1:17">
      <c r="A122" s="1">
        <v>1</v>
      </c>
      <c r="B122" s="3">
        <f t="shared" si="4"/>
        <v>1.2736390882002835</v>
      </c>
      <c r="C122" s="3">
        <f t="shared" si="4"/>
        <v>-0.51869915878160733</v>
      </c>
      <c r="D122" s="3">
        <f t="shared" si="4"/>
        <v>0.94301740774083087</v>
      </c>
      <c r="E122" s="3">
        <f t="shared" si="4"/>
        <v>0.96413856932665776</v>
      </c>
      <c r="F122" s="3">
        <f t="shared" si="4"/>
        <v>-0.12506031751051497</v>
      </c>
      <c r="G122" s="3">
        <f t="shared" si="4"/>
        <v>1.9049642699205342</v>
      </c>
      <c r="H122" s="3">
        <f t="shared" si="4"/>
        <v>-0.62989785719533375</v>
      </c>
      <c r="I122" s="3">
        <f t="shared" si="4"/>
        <v>-1.8236290430140181</v>
      </c>
      <c r="J122" s="3">
        <f t="shared" si="4"/>
        <v>-1.0874208450736791</v>
      </c>
      <c r="K122" s="3">
        <f t="shared" si="4"/>
        <v>-0.76526396386532702</v>
      </c>
      <c r="L122" s="3">
        <f t="shared" si="4"/>
        <v>-0.25359085668513875</v>
      </c>
      <c r="M122" s="3">
        <f t="shared" si="4"/>
        <v>4.1680059755533683E-2</v>
      </c>
      <c r="N122" s="3">
        <f t="shared" si="4"/>
        <v>-0.24520018264979515</v>
      </c>
      <c r="O122" s="3">
        <f t="shared" si="4"/>
        <v>1.4108422133500933</v>
      </c>
      <c r="P122" s="3">
        <f t="shared" si="4"/>
        <v>0.60750693442426529</v>
      </c>
      <c r="Q122" s="3">
        <f t="shared" si="4"/>
        <v>-1.4665722693765713</v>
      </c>
    </row>
    <row r="123" spans="1:17">
      <c r="A123" s="1">
        <v>2</v>
      </c>
      <c r="B123" s="3">
        <f t="shared" si="4"/>
        <v>1.2317189156272621</v>
      </c>
      <c r="C123" s="3">
        <f t="shared" si="4"/>
        <v>-0.86035650680691222</v>
      </c>
      <c r="D123" s="3">
        <f t="shared" si="4"/>
        <v>0.85840512878447939</v>
      </c>
      <c r="E123" s="3">
        <f t="shared" si="4"/>
        <v>-1.598691189123661</v>
      </c>
      <c r="F123" s="3">
        <f t="shared" si="4"/>
        <v>-0.63486528095776307</v>
      </c>
      <c r="G123" s="3">
        <f t="shared" si="4"/>
        <v>2.1190159569069369</v>
      </c>
      <c r="H123" s="3">
        <f t="shared" si="4"/>
        <v>0.32019685754431748</v>
      </c>
      <c r="I123" s="3">
        <f t="shared" si="4"/>
        <v>-0.52449275475063195</v>
      </c>
      <c r="J123" s="3">
        <f t="shared" si="4"/>
        <v>0.62763819834079093</v>
      </c>
      <c r="K123" s="3">
        <f t="shared" si="4"/>
        <v>-0.32903972174520019</v>
      </c>
      <c r="L123" s="3">
        <f t="shared" si="4"/>
        <v>2.0102956305708624</v>
      </c>
      <c r="M123" s="3">
        <f t="shared" si="4"/>
        <v>0.21082749992733676</v>
      </c>
      <c r="N123" s="3">
        <f t="shared" si="4"/>
        <v>-1.1553346071760917</v>
      </c>
      <c r="O123" s="3">
        <f t="shared" si="4"/>
        <v>-1.0722377927308984</v>
      </c>
      <c r="P123" s="3">
        <f t="shared" si="4"/>
        <v>-0.36398315877393389</v>
      </c>
      <c r="Q123" s="3">
        <f t="shared" si="4"/>
        <v>-0.49865683065670852</v>
      </c>
    </row>
    <row r="124" spans="1:17">
      <c r="A124" s="1">
        <v>3</v>
      </c>
      <c r="B124" s="3">
        <f t="shared" si="4"/>
        <v>1.8420675987073512</v>
      </c>
      <c r="C124" s="3">
        <f t="shared" si="4"/>
        <v>-0.66161968381851821</v>
      </c>
      <c r="D124" s="3">
        <f t="shared" si="4"/>
        <v>0.56009910311679434</v>
      </c>
      <c r="E124" s="3">
        <f t="shared" si="4"/>
        <v>1.0302931280526033</v>
      </c>
      <c r="F124" s="3">
        <f t="shared" si="4"/>
        <v>-0.12549579988210652</v>
      </c>
      <c r="G124" s="3">
        <f t="shared" si="4"/>
        <v>1.9283187742164902</v>
      </c>
      <c r="H124" s="3">
        <f t="shared" si="4"/>
        <v>-0.66594905698774598</v>
      </c>
      <c r="I124" s="3">
        <f t="shared" si="4"/>
        <v>-1.9917442758299262</v>
      </c>
      <c r="J124" s="3">
        <f t="shared" si="4"/>
        <v>-0.70168871680874312</v>
      </c>
      <c r="K124" s="3">
        <f t="shared" si="4"/>
        <v>-0.73319343922587066</v>
      </c>
      <c r="L124" s="3">
        <f t="shared" si="4"/>
        <v>-1.4545869844500455E-2</v>
      </c>
      <c r="M124" s="3">
        <f t="shared" si="4"/>
        <v>0.26595716369518063</v>
      </c>
      <c r="N124" s="3">
        <f t="shared" si="4"/>
        <v>-0.26014973557865528</v>
      </c>
      <c r="O124" s="3">
        <f t="shared" si="4"/>
        <v>1.1030672157925501</v>
      </c>
      <c r="P124" s="3">
        <f t="shared" si="4"/>
        <v>-2.2114103368712973E-2</v>
      </c>
      <c r="Q124" s="3">
        <f t="shared" si="4"/>
        <v>-1.3817887543887524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FCFC4-FCED-4682-B224-8DDBC140975F}">
  <dimension ref="A2:EI124"/>
  <sheetViews>
    <sheetView topLeftCell="A16" workbookViewId="0">
      <selection activeCell="AH48" sqref="AH48"/>
    </sheetView>
  </sheetViews>
  <sheetFormatPr defaultRowHeight="15"/>
  <cols>
    <col min="1" max="1" width="2.85546875" customWidth="1"/>
    <col min="2" max="19" width="8.5703125" customWidth="1"/>
    <col min="20" max="21" width="2.85546875" customWidth="1"/>
    <col min="22" max="25" width="8.5703125" customWidth="1"/>
    <col min="27" max="27" width="2.85546875" customWidth="1"/>
    <col min="28" max="44" width="8.5703125" customWidth="1"/>
    <col min="47" max="47" width="2.85546875" customWidth="1"/>
    <col min="48" max="49" width="8.5703125" customWidth="1"/>
    <col min="51" max="51" width="2.85546875" customWidth="1"/>
    <col min="52" max="68" width="8.5703125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329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312</v>
      </c>
      <c r="C5" t="s">
        <v>313</v>
      </c>
      <c r="D5" t="s">
        <v>314</v>
      </c>
      <c r="E5" t="s">
        <v>315</v>
      </c>
      <c r="F5" t="s">
        <v>316</v>
      </c>
      <c r="G5" t="s">
        <v>317</v>
      </c>
      <c r="H5" t="s">
        <v>318</v>
      </c>
      <c r="I5" t="s">
        <v>319</v>
      </c>
      <c r="J5" t="s">
        <v>320</v>
      </c>
      <c r="K5" t="s">
        <v>321</v>
      </c>
      <c r="L5" t="s">
        <v>322</v>
      </c>
      <c r="M5" t="s">
        <v>323</v>
      </c>
      <c r="N5" t="s">
        <v>324</v>
      </c>
      <c r="O5" t="s">
        <v>325</v>
      </c>
      <c r="P5" t="s">
        <v>326</v>
      </c>
      <c r="Q5" t="s">
        <v>327</v>
      </c>
      <c r="R5" t="s">
        <v>328</v>
      </c>
      <c r="V5" s="8"/>
      <c r="W5" s="8"/>
      <c r="X5" s="8"/>
      <c r="Y5" s="8"/>
      <c r="AB5" t="s">
        <v>330</v>
      </c>
      <c r="AC5" t="s">
        <v>331</v>
      </c>
      <c r="AD5" t="s">
        <v>332</v>
      </c>
      <c r="AE5" t="s">
        <v>333</v>
      </c>
      <c r="AF5" t="s">
        <v>334</v>
      </c>
      <c r="AG5" t="s">
        <v>335</v>
      </c>
      <c r="AH5" t="s">
        <v>336</v>
      </c>
      <c r="AI5" t="s">
        <v>337</v>
      </c>
      <c r="AJ5" t="s">
        <v>338</v>
      </c>
      <c r="AK5" t="s">
        <v>339</v>
      </c>
      <c r="AL5" t="s">
        <v>340</v>
      </c>
      <c r="AM5" t="s">
        <v>341</v>
      </c>
      <c r="AN5" t="s">
        <v>342</v>
      </c>
      <c r="AO5" t="s">
        <v>343</v>
      </c>
      <c r="AP5" t="s">
        <v>344</v>
      </c>
      <c r="AQ5" t="s">
        <v>345</v>
      </c>
      <c r="AR5" t="s">
        <v>346</v>
      </c>
      <c r="AV5" t="s">
        <v>347</v>
      </c>
      <c r="AW5" t="s">
        <v>348</v>
      </c>
      <c r="AZ5" t="s">
        <v>351</v>
      </c>
      <c r="BA5" t="s">
        <v>352</v>
      </c>
      <c r="BB5" t="s">
        <v>353</v>
      </c>
      <c r="BC5" t="s">
        <v>354</v>
      </c>
      <c r="BD5" t="s">
        <v>355</v>
      </c>
      <c r="BE5" t="s">
        <v>356</v>
      </c>
      <c r="BF5" t="s">
        <v>357</v>
      </c>
      <c r="BG5" t="s">
        <v>358</v>
      </c>
      <c r="BH5" t="s">
        <v>359</v>
      </c>
      <c r="BI5" t="s">
        <v>360</v>
      </c>
      <c r="BJ5" t="s">
        <v>361</v>
      </c>
      <c r="BK5" t="s">
        <v>362</v>
      </c>
      <c r="BL5" t="s">
        <v>363</v>
      </c>
      <c r="BM5" t="s">
        <v>364</v>
      </c>
      <c r="BN5" t="s">
        <v>365</v>
      </c>
      <c r="BO5" t="s">
        <v>366</v>
      </c>
      <c r="BP5" t="s">
        <v>367</v>
      </c>
      <c r="BS5" t="s">
        <v>368</v>
      </c>
      <c r="BT5" t="s">
        <v>369</v>
      </c>
      <c r="BU5" t="s">
        <v>370</v>
      </c>
      <c r="BV5" t="s">
        <v>371</v>
      </c>
      <c r="BW5" t="s">
        <v>372</v>
      </c>
      <c r="BX5" t="s">
        <v>373</v>
      </c>
      <c r="BY5" t="s">
        <v>374</v>
      </c>
      <c r="BZ5" t="s">
        <v>375</v>
      </c>
      <c r="CA5" t="s">
        <v>376</v>
      </c>
      <c r="CB5" t="s">
        <v>377</v>
      </c>
      <c r="CC5" t="s">
        <v>378</v>
      </c>
      <c r="CD5" t="s">
        <v>379</v>
      </c>
      <c r="CE5" t="s">
        <v>380</v>
      </c>
      <c r="CF5" t="s">
        <v>381</v>
      </c>
      <c r="CG5" t="s">
        <v>382</v>
      </c>
      <c r="CH5" t="s">
        <v>383</v>
      </c>
      <c r="CI5" t="s">
        <v>384</v>
      </c>
      <c r="CJ5" t="s">
        <v>385</v>
      </c>
      <c r="CK5" t="s">
        <v>386</v>
      </c>
      <c r="CL5" t="s">
        <v>387</v>
      </c>
      <c r="CM5" t="s">
        <v>388</v>
      </c>
      <c r="CN5" t="s">
        <v>389</v>
      </c>
      <c r="CO5" t="s">
        <v>390</v>
      </c>
      <c r="CP5" t="s">
        <v>391</v>
      </c>
      <c r="CQ5" t="s">
        <v>392</v>
      </c>
      <c r="CR5" t="s">
        <v>393</v>
      </c>
      <c r="CS5" t="s">
        <v>394</v>
      </c>
      <c r="CT5" t="s">
        <v>395</v>
      </c>
      <c r="CU5" t="s">
        <v>396</v>
      </c>
      <c r="CV5" t="s">
        <v>397</v>
      </c>
      <c r="CW5" t="s">
        <v>398</v>
      </c>
      <c r="CX5" t="s">
        <v>399</v>
      </c>
      <c r="CY5" t="s">
        <v>400</v>
      </c>
      <c r="CZ5" t="s">
        <v>401</v>
      </c>
      <c r="DA5" t="s">
        <v>402</v>
      </c>
      <c r="DB5" t="s">
        <v>403</v>
      </c>
      <c r="DC5" t="s">
        <v>404</v>
      </c>
      <c r="DD5" t="s">
        <v>405</v>
      </c>
      <c r="DE5" t="s">
        <v>406</v>
      </c>
      <c r="DF5" t="s">
        <v>407</v>
      </c>
      <c r="DG5" t="s">
        <v>408</v>
      </c>
      <c r="DH5" t="s">
        <v>409</v>
      </c>
      <c r="DI5" t="s">
        <v>410</v>
      </c>
      <c r="DJ5" t="s">
        <v>411</v>
      </c>
      <c r="DK5" t="s">
        <v>412</v>
      </c>
      <c r="DL5" t="s">
        <v>413</v>
      </c>
      <c r="DM5" t="s">
        <v>414</v>
      </c>
      <c r="DN5" t="s">
        <v>415</v>
      </c>
      <c r="DO5" t="s">
        <v>416</v>
      </c>
      <c r="DP5" t="s">
        <v>417</v>
      </c>
      <c r="DQ5" t="s">
        <v>418</v>
      </c>
      <c r="DR5" t="s">
        <v>419</v>
      </c>
      <c r="DS5" t="s">
        <v>420</v>
      </c>
      <c r="DT5" t="s">
        <v>421</v>
      </c>
      <c r="DU5" t="s">
        <v>422</v>
      </c>
      <c r="DV5" t="s">
        <v>423</v>
      </c>
      <c r="DW5" t="s">
        <v>424</v>
      </c>
      <c r="DX5" t="s">
        <v>425</v>
      </c>
      <c r="DY5" t="s">
        <v>426</v>
      </c>
      <c r="DZ5" t="s">
        <v>427</v>
      </c>
      <c r="EA5" t="s">
        <v>428</v>
      </c>
      <c r="EB5" t="s">
        <v>429</v>
      </c>
      <c r="EC5" t="s">
        <v>430</v>
      </c>
      <c r="ED5" t="s">
        <v>431</v>
      </c>
      <c r="EE5" t="s">
        <v>432</v>
      </c>
    </row>
    <row r="6" spans="1:135">
      <c r="A6" s="25">
        <v>0</v>
      </c>
      <c r="B6" s="3">
        <v>0.22067585587501526</v>
      </c>
      <c r="C6" s="3">
        <v>0.11297354102134705</v>
      </c>
      <c r="D6" s="3">
        <v>0.30239963531494141</v>
      </c>
      <c r="E6" s="3">
        <v>0.13611827790737152</v>
      </c>
      <c r="F6" s="3">
        <v>-1.3009132817387581E-2</v>
      </c>
      <c r="G6" s="3">
        <v>-3.3829804509878159E-2</v>
      </c>
      <c r="H6" s="3">
        <v>-1.29679124802351E-2</v>
      </c>
      <c r="I6" s="3">
        <v>-0.30073517560958862</v>
      </c>
      <c r="J6" s="3">
        <v>-0.16652990877628326</v>
      </c>
      <c r="K6" s="3">
        <v>0.12755472958087921</v>
      </c>
      <c r="L6" s="3">
        <v>-0.21259431540966034</v>
      </c>
      <c r="M6" s="3">
        <v>0.22835054993629456</v>
      </c>
      <c r="N6" s="3">
        <v>-9.9186673760414124E-2</v>
      </c>
      <c r="O6" s="3">
        <v>0.22069345414638519</v>
      </c>
      <c r="P6" s="3">
        <v>0.36354929208755493</v>
      </c>
      <c r="Q6" s="3">
        <v>-0.24166074395179749</v>
      </c>
      <c r="R6" s="3">
        <v>2.7672694995999336E-3</v>
      </c>
      <c r="S6" s="3"/>
      <c r="T6" s="21" t="s">
        <v>149</v>
      </c>
      <c r="U6" s="6">
        <v>0</v>
      </c>
      <c r="V6" s="5" cm="1">
        <f t="array" ref="V6:Y53">MMULT(B6:R53,TRANSPOSE(B58:R61))</f>
        <v>0.50629074100164173</v>
      </c>
      <c r="W6" s="5">
        <v>2.1932751935686157</v>
      </c>
      <c r="X6" s="5">
        <v>-0.3500830891712986</v>
      </c>
      <c r="Y6" s="5">
        <v>1.8704398974643341</v>
      </c>
      <c r="AA6" s="25">
        <v>0</v>
      </c>
      <c r="AB6" s="3">
        <v>0.23625488579273224</v>
      </c>
      <c r="AC6" s="3">
        <v>5.3450010716915131E-2</v>
      </c>
      <c r="AD6" s="3">
        <v>0.10577396303415298</v>
      </c>
      <c r="AE6" s="3">
        <v>-6.5657548606395721E-2</v>
      </c>
      <c r="AF6" s="3">
        <v>-6.8386785686016083E-2</v>
      </c>
      <c r="AG6" s="3">
        <v>-0.19155417382717133</v>
      </c>
      <c r="AH6" s="3">
        <v>0.13621760904788971</v>
      </c>
      <c r="AI6" s="3">
        <v>6.1450488865375519E-2</v>
      </c>
      <c r="AJ6" s="3">
        <v>0.10240910202264786</v>
      </c>
      <c r="AK6" s="3">
        <v>0.16175109148025513</v>
      </c>
      <c r="AL6" s="3">
        <v>0.19523885846138</v>
      </c>
      <c r="AM6" s="3">
        <v>-0.11962630599737167</v>
      </c>
      <c r="AN6" s="3">
        <v>0.10067135095596313</v>
      </c>
      <c r="AO6" s="3">
        <v>0.14532175660133362</v>
      </c>
      <c r="AP6" s="3">
        <v>6.1589471995830536E-2</v>
      </c>
      <c r="AQ6" s="3">
        <v>4.274335503578186E-2</v>
      </c>
      <c r="AR6" s="3">
        <v>6.9487392902374268E-2</v>
      </c>
      <c r="AU6" s="25">
        <v>0</v>
      </c>
      <c r="AV6" s="3">
        <v>0.97478044033050537</v>
      </c>
      <c r="AW6" s="3">
        <v>9.3029357492923737E-2</v>
      </c>
      <c r="AY6" s="25">
        <v>0</v>
      </c>
      <c r="AZ6" s="3">
        <v>-0.43460795283317566</v>
      </c>
      <c r="BA6" s="3">
        <v>-0.31437432765960693</v>
      </c>
      <c r="BB6" s="3">
        <v>0.16482247412204742</v>
      </c>
      <c r="BC6" s="3">
        <v>0.13609455525875092</v>
      </c>
      <c r="BD6" s="3">
        <v>-0.24676026403903961</v>
      </c>
      <c r="BE6" s="3">
        <v>0.13783532381057739</v>
      </c>
      <c r="BF6" s="3">
        <v>-0.17512327432632446</v>
      </c>
      <c r="BG6" s="3">
        <v>-0.17853012681007385</v>
      </c>
      <c r="BH6" s="3">
        <v>0.11897299438714981</v>
      </c>
      <c r="BI6" s="3">
        <v>-0.20288753509521484</v>
      </c>
      <c r="BJ6" s="3">
        <v>8.9417777955532074E-2</v>
      </c>
      <c r="BK6" s="3">
        <v>-0.14012894034385681</v>
      </c>
      <c r="BL6" s="3">
        <v>0.19248472154140472</v>
      </c>
      <c r="BM6" s="3">
        <v>0.16989131271839142</v>
      </c>
      <c r="BN6" s="3">
        <v>-5.1255607977509499E-3</v>
      </c>
      <c r="BO6" s="3">
        <v>-0.20967207849025726</v>
      </c>
      <c r="BP6" s="3">
        <v>-0.12895497679710388</v>
      </c>
      <c r="BR6" s="25">
        <v>0</v>
      </c>
      <c r="BS6" s="3">
        <v>0.16046622395515442</v>
      </c>
      <c r="BT6" s="3">
        <v>0.17196869850158691</v>
      </c>
      <c r="BU6" s="3">
        <v>-1.0862108319997787E-2</v>
      </c>
      <c r="BV6" s="3">
        <v>-0.17589129507541656</v>
      </c>
      <c r="BW6" s="3">
        <v>-0.10660629719495773</v>
      </c>
      <c r="BX6" s="3">
        <v>-0.2004455178976059</v>
      </c>
      <c r="BY6" s="3">
        <v>3.753497451543808E-2</v>
      </c>
      <c r="BZ6" s="3">
        <v>-0.32636025547981262</v>
      </c>
      <c r="CA6" s="3">
        <v>8.6489669978618622E-2</v>
      </c>
      <c r="CB6" s="3">
        <v>0.20296762883663177</v>
      </c>
      <c r="CC6" s="3">
        <v>-0.15394720435142517</v>
      </c>
      <c r="CD6" s="3">
        <v>0.19952595233917236</v>
      </c>
      <c r="CE6" s="3">
        <v>-9.4353556632995605E-2</v>
      </c>
      <c r="CF6" s="3">
        <v>0.29719239473342896</v>
      </c>
      <c r="CG6" s="3">
        <v>1.8666867166757584E-2</v>
      </c>
      <c r="CH6" s="3">
        <v>-0.11800552904605865</v>
      </c>
      <c r="CI6" s="3">
        <v>-0.26817449927330017</v>
      </c>
      <c r="CJ6" s="3">
        <v>0.18096639215946198</v>
      </c>
      <c r="CK6" s="3">
        <v>-0.27414831519126892</v>
      </c>
      <c r="CL6" s="3">
        <v>-4.9372099339962006E-2</v>
      </c>
      <c r="CM6" s="3">
        <v>-0.1944347620010376</v>
      </c>
      <c r="CN6" s="3">
        <v>-0.25871759653091431</v>
      </c>
      <c r="CO6" s="3">
        <v>-3.8229174911975861E-2</v>
      </c>
      <c r="CP6" s="3">
        <v>0.32840830087661743</v>
      </c>
      <c r="CQ6" s="3">
        <v>-0.39286673069000244</v>
      </c>
      <c r="CR6" s="3">
        <v>0.17040744423866272</v>
      </c>
      <c r="CS6" s="3">
        <v>6.7477673292160034E-2</v>
      </c>
      <c r="CT6" s="3">
        <v>-0.35814827680587769</v>
      </c>
      <c r="CU6" s="3">
        <v>-0.31772798299789429</v>
      </c>
      <c r="CV6" s="3">
        <v>0.12491250783205032</v>
      </c>
      <c r="CW6" s="3">
        <v>-0.24821189045906067</v>
      </c>
      <c r="CX6" s="3">
        <v>-1.1649494059383869E-2</v>
      </c>
      <c r="CY6" s="3">
        <v>3.699929267168045E-2</v>
      </c>
      <c r="CZ6" s="3">
        <v>0.11069320887327194</v>
      </c>
      <c r="DA6" s="3">
        <v>0.12467622011899948</v>
      </c>
      <c r="DB6" s="3">
        <v>0.29978328943252563</v>
      </c>
      <c r="DC6" s="3">
        <v>-4.6108487993478775E-2</v>
      </c>
      <c r="DD6" s="3">
        <v>-1.0137034580111504E-2</v>
      </c>
      <c r="DE6" s="3">
        <v>5.7828951627016068E-2</v>
      </c>
      <c r="DF6" s="3">
        <v>-0.34631627798080444</v>
      </c>
      <c r="DG6" s="3">
        <v>-4.2717538774013519E-2</v>
      </c>
      <c r="DH6" s="3">
        <v>0.11049078404903412</v>
      </c>
      <c r="DI6" s="3">
        <v>-0.41313979029655457</v>
      </c>
      <c r="DJ6" s="3">
        <v>7.0135742425918579E-2</v>
      </c>
      <c r="DK6" s="3">
        <v>0.30511832237243652</v>
      </c>
      <c r="DL6" s="3">
        <v>0.33558455109596252</v>
      </c>
      <c r="DM6" s="3">
        <v>-0.13097476959228516</v>
      </c>
      <c r="DN6" s="3">
        <v>0.16574518382549286</v>
      </c>
      <c r="DO6" s="3">
        <v>-0.17330129444599152</v>
      </c>
      <c r="DP6" s="3">
        <v>-0.14141257107257843</v>
      </c>
      <c r="DQ6" s="3">
        <v>-0.22128467261791229</v>
      </c>
      <c r="DR6" s="3">
        <v>-0.19357459247112274</v>
      </c>
      <c r="DS6" s="3">
        <v>-4.7522895038127899E-2</v>
      </c>
      <c r="DT6" s="3">
        <v>6.7554794251918793E-2</v>
      </c>
      <c r="DU6" s="3">
        <v>-0.12915173172950745</v>
      </c>
      <c r="DV6" s="3">
        <v>-0.27812105417251587</v>
      </c>
      <c r="DW6" s="3">
        <v>-0.17464898526668549</v>
      </c>
      <c r="DX6" s="3">
        <v>-7.4220664799213409E-2</v>
      </c>
      <c r="DY6" s="3">
        <v>0.34700322151184082</v>
      </c>
      <c r="DZ6" s="3">
        <v>-0.17497201263904572</v>
      </c>
      <c r="EA6" s="3">
        <v>-0.134800985455513</v>
      </c>
      <c r="EB6" s="3">
        <v>-0.14862743020057678</v>
      </c>
      <c r="EC6" s="3">
        <v>0.10605169087648392</v>
      </c>
      <c r="ED6" s="3">
        <v>5.2928153425455093E-2</v>
      </c>
      <c r="EE6" s="3">
        <v>-5.5006235837936401E-2</v>
      </c>
    </row>
    <row r="7" spans="1:135">
      <c r="A7" s="25">
        <v>1</v>
      </c>
      <c r="B7" s="3">
        <v>9.3811683356761932E-2</v>
      </c>
      <c r="C7" s="3">
        <v>-0.18716177344322205</v>
      </c>
      <c r="D7" s="3">
        <v>0.53710722923278809</v>
      </c>
      <c r="E7" s="3">
        <v>2.8952076099812984E-3</v>
      </c>
      <c r="F7" s="3">
        <v>-0.53045034408569336</v>
      </c>
      <c r="G7" s="3">
        <v>-0.12385445088148117</v>
      </c>
      <c r="H7" s="3">
        <v>0.20867031812667847</v>
      </c>
      <c r="I7" s="3">
        <v>-0.14041459560394287</v>
      </c>
      <c r="J7" s="3">
        <v>-0.20927435159683228</v>
      </c>
      <c r="K7" s="3">
        <v>-2.2043595090508461E-2</v>
      </c>
      <c r="L7" s="3">
        <v>-0.16512966156005859</v>
      </c>
      <c r="M7" s="3">
        <v>3.8272548466920853E-2</v>
      </c>
      <c r="N7" s="3">
        <v>-0.27302438020706177</v>
      </c>
      <c r="O7" s="3">
        <v>0.18191611766815186</v>
      </c>
      <c r="P7" s="3">
        <v>0.14931592345237732</v>
      </c>
      <c r="Q7" s="3">
        <v>-3.3481467515230179E-2</v>
      </c>
      <c r="R7" s="3">
        <v>-4.882377386093139E-2</v>
      </c>
      <c r="S7" s="3"/>
      <c r="T7" s="3"/>
      <c r="U7" s="1">
        <v>1</v>
      </c>
      <c r="V7" s="3">
        <v>9.7201059163966735E-3</v>
      </c>
      <c r="W7" s="3">
        <v>1.3833781413308408</v>
      </c>
      <c r="X7" s="3">
        <v>0.53369429477620889</v>
      </c>
      <c r="Y7" s="3">
        <v>1.0103181212589138</v>
      </c>
      <c r="AA7" s="25">
        <v>1</v>
      </c>
      <c r="AB7" s="3">
        <v>-4.5214280486106873E-2</v>
      </c>
      <c r="AC7" s="3">
        <v>-0.32814434170722961</v>
      </c>
      <c r="AD7" s="3">
        <v>0.14111877977848053</v>
      </c>
      <c r="AE7" s="3">
        <v>-8.5388019680976868E-2</v>
      </c>
      <c r="AF7" s="3">
        <v>2.9742647893726826E-3</v>
      </c>
      <c r="AG7" s="3">
        <v>-8.7693661451339722E-2</v>
      </c>
      <c r="AH7" s="3">
        <v>0.18227897584438324</v>
      </c>
      <c r="AI7" s="3">
        <v>0.12010737508535385</v>
      </c>
      <c r="AJ7" s="3">
        <v>0.10617490857839584</v>
      </c>
      <c r="AK7" s="3">
        <v>5.4348013363778591E-3</v>
      </c>
      <c r="AL7" s="3">
        <v>-0.22954237461090088</v>
      </c>
      <c r="AM7" s="3">
        <v>7.0401601493358612E-2</v>
      </c>
      <c r="AN7" s="3">
        <v>-0.10513819009065628</v>
      </c>
      <c r="AO7" s="3">
        <v>0.13552327454090118</v>
      </c>
      <c r="AP7" s="3">
        <v>-0.18146508932113647</v>
      </c>
      <c r="AQ7" s="3">
        <v>-2.400658093392849E-2</v>
      </c>
      <c r="AR7" s="3">
        <v>-0.15841659903526306</v>
      </c>
      <c r="AU7" s="25">
        <v>1</v>
      </c>
      <c r="AV7" s="3">
        <v>1.020999550819397</v>
      </c>
      <c r="AW7" s="3">
        <v>-0.15651540458202362</v>
      </c>
      <c r="AY7" s="25">
        <v>1</v>
      </c>
      <c r="AZ7" s="3">
        <v>0.23962308466434479</v>
      </c>
      <c r="BA7" s="3">
        <v>0.12363459914922714</v>
      </c>
      <c r="BB7" s="3">
        <v>0.18316082656383514</v>
      </c>
      <c r="BC7" s="3">
        <v>0.55494230985641479</v>
      </c>
      <c r="BD7" s="3">
        <v>-0.29777559638023376</v>
      </c>
      <c r="BE7" s="3">
        <v>-0.17337930202484131</v>
      </c>
      <c r="BF7" s="3">
        <v>0.15366324782371521</v>
      </c>
      <c r="BG7" s="3">
        <v>3.9383769035339355E-2</v>
      </c>
      <c r="BH7" s="3">
        <v>-0.12392395734786987</v>
      </c>
      <c r="BI7" s="3">
        <v>-0.24897061288356781</v>
      </c>
      <c r="BJ7" s="3">
        <v>6.3694119453430176E-2</v>
      </c>
      <c r="BK7" s="3">
        <v>-0.32303369045257568</v>
      </c>
      <c r="BL7" s="3">
        <v>-0.15200325846672058</v>
      </c>
      <c r="BM7" s="3">
        <v>0.15466305613517761</v>
      </c>
      <c r="BN7" s="3">
        <v>0.2096543163061142</v>
      </c>
      <c r="BO7" s="3">
        <v>0.47822600603103638</v>
      </c>
      <c r="BP7" s="3">
        <v>-0.56224888563156128</v>
      </c>
      <c r="BR7" s="25">
        <v>1</v>
      </c>
      <c r="BS7" s="3">
        <v>0.27393832802772522</v>
      </c>
      <c r="BT7" s="3">
        <v>0.26104786992073059</v>
      </c>
      <c r="BU7" s="3">
        <v>-0.16928690671920776</v>
      </c>
      <c r="BV7" s="3">
        <v>-1.2534917332231998E-2</v>
      </c>
      <c r="BW7" s="3">
        <v>0.19682107865810394</v>
      </c>
      <c r="BX7" s="3">
        <v>0.14478300511837006</v>
      </c>
      <c r="BY7" s="3">
        <v>-0.35230201482772827</v>
      </c>
      <c r="BZ7" s="3">
        <v>-0.24538709223270416</v>
      </c>
      <c r="CA7" s="3">
        <v>-3.2908912748098373E-2</v>
      </c>
      <c r="CB7" s="3">
        <v>7.4267961084842682E-2</v>
      </c>
      <c r="CC7" s="3">
        <v>-0.10935046523809433</v>
      </c>
      <c r="CD7" s="3">
        <v>-0.17040565609931946</v>
      </c>
      <c r="CE7" s="3">
        <v>-0.11563018709421158</v>
      </c>
      <c r="CF7" s="3">
        <v>0.23040314018726349</v>
      </c>
      <c r="CG7" s="3">
        <v>-0.16761061549186707</v>
      </c>
      <c r="CH7" s="3">
        <v>-0.23178675770759583</v>
      </c>
      <c r="CI7" s="3">
        <v>-0.2109476625919342</v>
      </c>
      <c r="CJ7" s="3">
        <v>5.5898450314998627E-2</v>
      </c>
      <c r="CK7" s="3">
        <v>5.6648045778274536E-2</v>
      </c>
      <c r="CL7" s="3">
        <v>8.8503196835517883E-2</v>
      </c>
      <c r="CM7" s="3">
        <v>0.33194693922996521</v>
      </c>
      <c r="CN7" s="3">
        <v>-8.0503067001700401E-3</v>
      </c>
      <c r="CO7" s="3">
        <v>-0.10894419252872467</v>
      </c>
      <c r="CP7" s="3">
        <v>1.444336399435997E-2</v>
      </c>
      <c r="CQ7" s="3">
        <v>9.2923372983932495E-2</v>
      </c>
      <c r="CR7" s="3">
        <v>-0.22035862505435944</v>
      </c>
      <c r="CS7" s="3">
        <v>-0.13658402860164642</v>
      </c>
      <c r="CT7" s="3">
        <v>5.7723116129636765E-2</v>
      </c>
      <c r="CU7" s="3">
        <v>-0.17203429341316223</v>
      </c>
      <c r="CV7" s="3">
        <v>-0.21746127307415009</v>
      </c>
      <c r="CW7" s="3">
        <v>-0.21841555833816528</v>
      </c>
      <c r="CX7" s="3">
        <v>-3.5434411838650703E-3</v>
      </c>
      <c r="CY7" s="3">
        <v>-0.24542941153049469</v>
      </c>
      <c r="CZ7" s="3">
        <v>-0.15313379466533661</v>
      </c>
      <c r="DA7" s="3">
        <v>0.11623191833496094</v>
      </c>
      <c r="DB7" s="3">
        <v>0.24701301753520966</v>
      </c>
      <c r="DC7" s="3">
        <v>3.4739095717668533E-2</v>
      </c>
      <c r="DD7" s="3">
        <v>-5.362827330827713E-2</v>
      </c>
      <c r="DE7" s="3">
        <v>-0.18727715313434601</v>
      </c>
      <c r="DF7" s="3">
        <v>0.11873085796833038</v>
      </c>
      <c r="DG7" s="3">
        <v>0.16292804479598999</v>
      </c>
      <c r="DH7" s="3">
        <v>-6.8739424459636211E-3</v>
      </c>
      <c r="DI7" s="3">
        <v>-0.1609901487827301</v>
      </c>
      <c r="DJ7" s="3">
        <v>3.9684828370809555E-2</v>
      </c>
      <c r="DK7" s="3">
        <v>-0.11183380335569382</v>
      </c>
      <c r="DL7" s="3">
        <v>-3.2890047878026962E-2</v>
      </c>
      <c r="DM7" s="3">
        <v>-6.7991375923156738E-2</v>
      </c>
      <c r="DN7" s="3">
        <v>0.11109128594398499</v>
      </c>
      <c r="DO7" s="3">
        <v>-4.3465003371238708E-2</v>
      </c>
      <c r="DP7" s="3">
        <v>6.0435693711042404E-2</v>
      </c>
      <c r="DQ7" s="3">
        <v>-2.3486234247684479E-2</v>
      </c>
      <c r="DR7" s="3">
        <v>-0.30944350361824036</v>
      </c>
      <c r="DS7" s="3">
        <v>-0.36220970749855042</v>
      </c>
      <c r="DT7" s="3">
        <v>-9.4180092215538025E-2</v>
      </c>
      <c r="DU7" s="3">
        <v>6.6063739359378815E-2</v>
      </c>
      <c r="DV7" s="3">
        <v>0.16411979496479034</v>
      </c>
      <c r="DW7" s="3">
        <v>-0.23605145514011383</v>
      </c>
      <c r="DX7" s="3">
        <v>0.15716788172721863</v>
      </c>
      <c r="DY7" s="3">
        <v>-0.31382659077644348</v>
      </c>
      <c r="DZ7" s="3">
        <v>0.47032174468040466</v>
      </c>
      <c r="EA7" s="3">
        <v>0.2069755494594574</v>
      </c>
      <c r="EB7" s="3">
        <v>-0.19187691807746887</v>
      </c>
      <c r="EC7" s="3">
        <v>4.0447160601615906E-2</v>
      </c>
      <c r="ED7" s="3">
        <v>0.16940547525882721</v>
      </c>
      <c r="EE7" s="3">
        <v>9.47984978556633E-2</v>
      </c>
    </row>
    <row r="8" spans="1:135">
      <c r="A8" s="25">
        <v>2</v>
      </c>
      <c r="B8" s="3">
        <v>-4.8893075436353683E-2</v>
      </c>
      <c r="C8" s="3">
        <v>1.9935620948672295E-2</v>
      </c>
      <c r="D8" s="3">
        <v>0.3527732789516449</v>
      </c>
      <c r="E8" s="3">
        <v>-6.7995540797710419E-2</v>
      </c>
      <c r="F8" s="3">
        <v>-0.39691260457038879</v>
      </c>
      <c r="G8" s="3">
        <v>0.13719701766967773</v>
      </c>
      <c r="H8" s="3">
        <v>-0.22020971775054932</v>
      </c>
      <c r="I8" s="3">
        <v>0.10692854225635529</v>
      </c>
      <c r="J8" s="3">
        <v>-6.2746912240982056E-2</v>
      </c>
      <c r="K8" s="3">
        <v>-0.18781572580337524</v>
      </c>
      <c r="L8" s="3">
        <v>-0.14891050755977631</v>
      </c>
      <c r="M8" s="3">
        <v>6.0328461229801178E-2</v>
      </c>
      <c r="N8" s="3">
        <v>-0.23529231548309326</v>
      </c>
      <c r="O8" s="3">
        <v>-0.24539504945278168</v>
      </c>
      <c r="P8" s="3">
        <v>-6.769736111164093E-2</v>
      </c>
      <c r="Q8" s="3">
        <v>0.14111097157001495</v>
      </c>
      <c r="R8" s="3">
        <v>-0.2294897735118866</v>
      </c>
      <c r="S8" s="3"/>
      <c r="T8" s="3"/>
      <c r="U8" s="1">
        <v>2</v>
      </c>
      <c r="V8" s="3">
        <v>-0.75514877374437517</v>
      </c>
      <c r="W8" s="3">
        <v>-6.4641494542769656E-2</v>
      </c>
      <c r="X8" s="3">
        <v>0.74579640164314998</v>
      </c>
      <c r="Y8" s="3">
        <v>-0.16018628236512814</v>
      </c>
      <c r="AA8" s="25">
        <v>2</v>
      </c>
      <c r="AB8" s="3">
        <v>6.4985513687133789E-2</v>
      </c>
      <c r="AC8" s="3">
        <v>0.10403317958116531</v>
      </c>
      <c r="AD8" s="3">
        <v>6.9683571346104145E-3</v>
      </c>
      <c r="AE8" s="3">
        <v>5.8441322296857834E-2</v>
      </c>
      <c r="AF8" s="3">
        <v>-0.12134367227554321</v>
      </c>
      <c r="AG8" s="3">
        <v>7.8245863318443298E-2</v>
      </c>
      <c r="AH8" s="3">
        <v>3.4277208149433136E-2</v>
      </c>
      <c r="AI8" s="3">
        <v>2.0621130242943764E-2</v>
      </c>
      <c r="AJ8" s="3">
        <v>-0.29731106758117676</v>
      </c>
      <c r="AK8" s="3">
        <v>-4.236409068107605E-2</v>
      </c>
      <c r="AL8" s="3">
        <v>-0.11839461326599121</v>
      </c>
      <c r="AM8" s="3">
        <v>-4.6959217637777328E-2</v>
      </c>
      <c r="AN8" s="3">
        <v>5.1844939589500427E-3</v>
      </c>
      <c r="AO8" s="3">
        <v>9.9541045725345612E-2</v>
      </c>
      <c r="AP8" s="3">
        <v>7.8180380165576935E-2</v>
      </c>
      <c r="AQ8" s="3">
        <v>8.3199560642242432E-2</v>
      </c>
      <c r="AR8" s="3">
        <v>7.2849534451961517E-2</v>
      </c>
      <c r="AU8" s="25">
        <v>2</v>
      </c>
      <c r="AV8" s="3">
        <v>1.0854729413986206</v>
      </c>
      <c r="AW8" s="3">
        <v>0.15849098563194275</v>
      </c>
      <c r="AY8" s="25">
        <v>2</v>
      </c>
      <c r="AZ8" s="3">
        <v>7.5258046388626099E-2</v>
      </c>
      <c r="BA8" s="3">
        <v>0.34872066974639893</v>
      </c>
      <c r="BB8" s="3">
        <v>-0.34974682331085205</v>
      </c>
      <c r="BC8" s="3">
        <v>-2.0902672782540321E-2</v>
      </c>
      <c r="BD8" s="3">
        <v>-0.2642381489276886</v>
      </c>
      <c r="BE8" s="3">
        <v>0.17533774673938751</v>
      </c>
      <c r="BF8" s="3">
        <v>-0.14367835223674774</v>
      </c>
      <c r="BG8" s="3">
        <v>0.16940300166606903</v>
      </c>
      <c r="BH8" s="3">
        <v>0.26613789796829224</v>
      </c>
      <c r="BI8" s="3">
        <v>1.3406779617071152E-3</v>
      </c>
      <c r="BJ8" s="3">
        <v>1.2025616131722927E-2</v>
      </c>
      <c r="BK8" s="3">
        <v>1.4215756207704544E-2</v>
      </c>
      <c r="BL8" s="3">
        <v>6.8146966397762299E-2</v>
      </c>
      <c r="BM8" s="3">
        <v>0.10676034539937973</v>
      </c>
      <c r="BN8" s="3">
        <v>-7.1849092841148376E-2</v>
      </c>
      <c r="BO8" s="3">
        <v>-7.3381096124649048E-2</v>
      </c>
      <c r="BP8" s="3">
        <v>-0.27662992477416992</v>
      </c>
      <c r="BR8" s="25">
        <v>2</v>
      </c>
      <c r="BS8" s="3">
        <v>-4.7491788864135742E-2</v>
      </c>
      <c r="BT8" s="3">
        <v>0.31193730235099792</v>
      </c>
      <c r="BU8" s="3">
        <v>-0.10313131660223007</v>
      </c>
      <c r="BV8" s="3">
        <v>0.21642766892910004</v>
      </c>
      <c r="BW8" s="3">
        <v>4.6832408756017685E-2</v>
      </c>
      <c r="BX8" s="3">
        <v>0.15509475767612457</v>
      </c>
      <c r="BY8" s="3">
        <v>4.0061324834823608E-2</v>
      </c>
      <c r="BZ8" s="3">
        <v>0.18096077442169189</v>
      </c>
      <c r="CA8" s="3">
        <v>-0.17367400228977203</v>
      </c>
      <c r="CB8" s="3">
        <v>-5.3296532481908798E-2</v>
      </c>
      <c r="CC8" s="3">
        <v>-0.23217760026454926</v>
      </c>
      <c r="CD8" s="3">
        <v>0.28172767162322998</v>
      </c>
      <c r="CE8" s="3">
        <v>0.10025642812252045</v>
      </c>
      <c r="CF8" s="3">
        <v>0.11004897207021713</v>
      </c>
      <c r="CG8" s="3">
        <v>-4.245559498667717E-2</v>
      </c>
      <c r="CH8" s="3">
        <v>0.26851066946983337</v>
      </c>
      <c r="CI8" s="3">
        <v>-0.13678468763828278</v>
      </c>
      <c r="CJ8" s="3">
        <v>-7.0302464067935944E-2</v>
      </c>
      <c r="CK8" s="3">
        <v>-0.11788690090179443</v>
      </c>
      <c r="CL8" s="3">
        <v>3.6313235759735107E-2</v>
      </c>
      <c r="CM8" s="3">
        <v>-9.1126047074794769E-2</v>
      </c>
      <c r="CN8" s="3">
        <v>-5.2077263593673706E-2</v>
      </c>
      <c r="CO8" s="3">
        <v>-0.13850671052932739</v>
      </c>
      <c r="CP8" s="3">
        <v>-0.18299476802349091</v>
      </c>
      <c r="CQ8" s="3">
        <v>-9.5674373209476471E-2</v>
      </c>
      <c r="CR8" s="3">
        <v>0.19362470507621765</v>
      </c>
      <c r="CS8" s="3">
        <v>-5.9577029198408127E-2</v>
      </c>
      <c r="CT8" s="3">
        <v>-5.1392711699008942E-2</v>
      </c>
      <c r="CU8" s="3">
        <v>-0.24979129433631897</v>
      </c>
      <c r="CV8" s="3">
        <v>-0.1663137823343277</v>
      </c>
      <c r="CW8" s="3">
        <v>0.17487604916095734</v>
      </c>
      <c r="CX8" s="3">
        <v>-0.12441374361515045</v>
      </c>
      <c r="CY8" s="3">
        <v>0.14761169254779816</v>
      </c>
      <c r="CZ8" s="3">
        <v>0.12041736394166946</v>
      </c>
      <c r="DA8" s="3">
        <v>0.10395075380802155</v>
      </c>
      <c r="DB8" s="3">
        <v>-1.4209821820259094E-2</v>
      </c>
      <c r="DC8" s="3">
        <v>2.1897360682487488E-2</v>
      </c>
      <c r="DD8" s="3">
        <v>-5.8722435496747494E-3</v>
      </c>
      <c r="DE8" s="3">
        <v>-6.8264104425907135E-2</v>
      </c>
      <c r="DF8" s="3">
        <v>0.16714537143707275</v>
      </c>
      <c r="DG8" s="3">
        <v>-2.8098626062273979E-2</v>
      </c>
      <c r="DH8" s="3">
        <v>-6.2980182468891144E-2</v>
      </c>
      <c r="DI8" s="3">
        <v>0.31042563915252686</v>
      </c>
      <c r="DJ8" s="3">
        <v>-0.17910642921924591</v>
      </c>
      <c r="DK8" s="3">
        <v>0.14927782118320465</v>
      </c>
      <c r="DL8" s="3">
        <v>5.8159090578556061E-2</v>
      </c>
      <c r="DM8" s="3">
        <v>-7.6335310935974121E-2</v>
      </c>
      <c r="DN8" s="3">
        <v>-1.0154275223612785E-2</v>
      </c>
      <c r="DO8" s="3">
        <v>0.27561470866203308</v>
      </c>
      <c r="DP8" s="3">
        <v>7.0283904671669006E-2</v>
      </c>
      <c r="DQ8" s="3">
        <v>5.8715701103210449E-2</v>
      </c>
      <c r="DR8" s="3">
        <v>-7.5065675191581249E-3</v>
      </c>
      <c r="DS8" s="3">
        <v>8.8791638612747192E-2</v>
      </c>
      <c r="DT8" s="3">
        <v>0.21126428246498108</v>
      </c>
      <c r="DU8" s="3">
        <v>7.1993574500083923E-2</v>
      </c>
      <c r="DV8" s="3">
        <v>9.7590774297714233E-2</v>
      </c>
      <c r="DW8" s="3">
        <v>6.2198556959629059E-2</v>
      </c>
      <c r="DX8" s="3">
        <v>-0.20430848002433777</v>
      </c>
      <c r="DY8" s="3">
        <v>-2.5559155270457268E-2</v>
      </c>
      <c r="DZ8" s="3">
        <v>-0.19141393899917603</v>
      </c>
      <c r="EA8" s="3">
        <v>-2.7990801259875298E-2</v>
      </c>
      <c r="EB8" s="3">
        <v>-0.10116755962371826</v>
      </c>
      <c r="EC8" s="3">
        <v>7.471117377281189E-2</v>
      </c>
      <c r="ED8" s="3">
        <v>-2.6561528444290161E-2</v>
      </c>
      <c r="EE8" s="3">
        <v>3.0397360678762197E-3</v>
      </c>
    </row>
    <row r="9" spans="1:135">
      <c r="A9" s="25">
        <v>3</v>
      </c>
      <c r="B9" s="3">
        <v>-0.39008450508117676</v>
      </c>
      <c r="C9" s="3">
        <v>0.16880892217159271</v>
      </c>
      <c r="D9" s="3">
        <v>0.22300355136394501</v>
      </c>
      <c r="E9" s="3">
        <v>0.19710187613964081</v>
      </c>
      <c r="F9" s="3">
        <v>0.14733137190341949</v>
      </c>
      <c r="G9" s="3">
        <v>-0.29716184735298157</v>
      </c>
      <c r="H9" s="3">
        <v>0.23892074823379517</v>
      </c>
      <c r="I9" s="3">
        <v>8.2581378519535065E-2</v>
      </c>
      <c r="J9" s="3">
        <v>9.721539169549942E-2</v>
      </c>
      <c r="K9" s="3">
        <v>0.18395665287971497</v>
      </c>
      <c r="L9" s="3">
        <v>0.18781068921089172</v>
      </c>
      <c r="M9" s="3">
        <v>0.14299190044403076</v>
      </c>
      <c r="N9" s="3">
        <v>1.2679329141974449E-2</v>
      </c>
      <c r="O9" s="3">
        <v>-0.53965634107589722</v>
      </c>
      <c r="P9" s="3">
        <v>-8.5718221962451935E-3</v>
      </c>
      <c r="Q9" s="3">
        <v>0.1520877331495285</v>
      </c>
      <c r="R9" s="3">
        <v>0.25597196817398071</v>
      </c>
      <c r="S9" s="3"/>
      <c r="T9" s="3"/>
      <c r="U9" s="1">
        <v>3</v>
      </c>
      <c r="V9" s="3">
        <v>-0.20106694096588218</v>
      </c>
      <c r="W9" s="3">
        <v>-2.0945782939577486</v>
      </c>
      <c r="X9" s="3">
        <v>-0.28399377325375119</v>
      </c>
      <c r="Y9" s="3">
        <v>-2.1377350469736927</v>
      </c>
      <c r="AA9" s="25">
        <v>3</v>
      </c>
      <c r="AB9" s="3">
        <v>-0.11951415240764618</v>
      </c>
      <c r="AC9" s="3">
        <v>-1.2891806662082672E-2</v>
      </c>
      <c r="AD9" s="3">
        <v>0.16671513020992279</v>
      </c>
      <c r="AE9" s="3">
        <v>3.6714963614940643E-2</v>
      </c>
      <c r="AF9" s="3">
        <v>0.14089192450046539</v>
      </c>
      <c r="AG9" s="3">
        <v>-5.5168528109788895E-2</v>
      </c>
      <c r="AH9" s="3">
        <v>-0.20507949590682983</v>
      </c>
      <c r="AI9" s="3">
        <v>-0.14436940848827362</v>
      </c>
      <c r="AJ9" s="3">
        <v>5.4900132119655609E-2</v>
      </c>
      <c r="AK9" s="3">
        <v>4.7112498432397842E-2</v>
      </c>
      <c r="AL9" s="3">
        <v>-4.6309143304824829E-2</v>
      </c>
      <c r="AM9" s="3">
        <v>-3.7544611841440201E-2</v>
      </c>
      <c r="AN9" s="3">
        <v>-6.5522029995918274E-2</v>
      </c>
      <c r="AO9" s="3">
        <v>0.10122229158878326</v>
      </c>
      <c r="AP9" s="3">
        <v>2.7753535658121109E-2</v>
      </c>
      <c r="AQ9" s="3">
        <v>9.2462055385112762E-2</v>
      </c>
      <c r="AR9" s="3">
        <v>-7.6175928115844727E-2</v>
      </c>
      <c r="AU9" s="25">
        <v>3</v>
      </c>
      <c r="AV9" s="3">
        <v>0.96755945682525635</v>
      </c>
      <c r="AW9" s="3">
        <v>-0.1003846749663353</v>
      </c>
      <c r="AY9" s="25">
        <v>3</v>
      </c>
      <c r="AZ9" s="3">
        <v>-0.25097480416297913</v>
      </c>
      <c r="BA9" s="3">
        <v>0.34223335981369019</v>
      </c>
      <c r="BB9" s="3">
        <v>-0.13732028007507324</v>
      </c>
      <c r="BC9" s="3">
        <v>0.37223577499389648</v>
      </c>
      <c r="BD9" s="3">
        <v>-0.13595810532569885</v>
      </c>
      <c r="BE9" s="3">
        <v>-0.21220222115516663</v>
      </c>
      <c r="BF9" s="3">
        <v>0.14691653847694397</v>
      </c>
      <c r="BG9" s="3">
        <v>0.18181246519088745</v>
      </c>
      <c r="BH9" s="3">
        <v>-3.7082217633724213E-2</v>
      </c>
      <c r="BI9" s="3">
        <v>0.28355935215950012</v>
      </c>
      <c r="BJ9" s="3">
        <v>0.16056667268276215</v>
      </c>
      <c r="BK9" s="3">
        <v>0.13556833565235138</v>
      </c>
      <c r="BL9" s="3">
        <v>-0.11533850431442261</v>
      </c>
      <c r="BM9" s="3">
        <v>-0.10586271435022354</v>
      </c>
      <c r="BN9" s="3">
        <v>2.1024756133556366E-2</v>
      </c>
      <c r="BO9" s="3">
        <v>8.7852008640766144E-2</v>
      </c>
      <c r="BP9" s="3">
        <v>-0.26223206520080566</v>
      </c>
      <c r="BR9" s="25">
        <v>3</v>
      </c>
      <c r="BS9" s="3">
        <v>4.2166721075773239E-2</v>
      </c>
      <c r="BT9" s="3">
        <v>0.18058387935161591</v>
      </c>
      <c r="BU9" s="3">
        <v>5.243895947933197E-2</v>
      </c>
      <c r="BV9" s="3">
        <v>-0.26240655779838562</v>
      </c>
      <c r="BW9" s="3">
        <v>-0.13868062198162079</v>
      </c>
      <c r="BX9" s="3">
        <v>8.3780243992805481E-2</v>
      </c>
      <c r="BY9" s="3">
        <v>-8.9433491230010986E-3</v>
      </c>
      <c r="BZ9" s="3">
        <v>0.13091371953487396</v>
      </c>
      <c r="CA9" s="3">
        <v>0.21067596971988678</v>
      </c>
      <c r="CB9" s="3">
        <v>-5.1283322274684906E-2</v>
      </c>
      <c r="CC9" s="3">
        <v>2.4631738662719727E-2</v>
      </c>
      <c r="CD9" s="3">
        <v>-0.11545982956886292</v>
      </c>
      <c r="CE9" s="3">
        <v>2.7925901114940643E-2</v>
      </c>
      <c r="CF9" s="3">
        <v>4.2129203677177429E-2</v>
      </c>
      <c r="CG9" s="3">
        <v>0.19642828404903412</v>
      </c>
      <c r="CH9" s="3">
        <v>-0.12992125749588013</v>
      </c>
      <c r="CI9" s="3">
        <v>-6.5087154507637024E-3</v>
      </c>
      <c r="CJ9" s="3">
        <v>-0.11383073776960373</v>
      </c>
      <c r="CK9" s="3">
        <v>0.11012440919876099</v>
      </c>
      <c r="CL9" s="3">
        <v>0.20178548991680145</v>
      </c>
      <c r="CM9" s="3">
        <v>0.41761794686317444</v>
      </c>
      <c r="CN9" s="3">
        <v>-6.0602142475545406E-3</v>
      </c>
      <c r="CO9" s="3">
        <v>-6.6441208124160767E-2</v>
      </c>
      <c r="CP9" s="3">
        <v>-4.5067939907312393E-2</v>
      </c>
      <c r="CQ9" s="3">
        <v>0.18131624162197113</v>
      </c>
      <c r="CR9" s="3">
        <v>2.8483109548687935E-2</v>
      </c>
      <c r="CS9" s="3">
        <v>0.11478196084499359</v>
      </c>
      <c r="CT9" s="3">
        <v>0.26974394917488098</v>
      </c>
      <c r="CU9" s="3">
        <v>6.6304199397563934E-2</v>
      </c>
      <c r="CV9" s="3">
        <v>6.6960960626602173E-2</v>
      </c>
      <c r="CW9" s="3">
        <v>4.2767997831106186E-2</v>
      </c>
      <c r="CX9" s="3">
        <v>-0.10771629959344864</v>
      </c>
      <c r="CY9" s="3">
        <v>-0.12271654605865479</v>
      </c>
      <c r="CZ9" s="3">
        <v>3.4029494971036911E-2</v>
      </c>
      <c r="DA9" s="3">
        <v>9.236830472946167E-2</v>
      </c>
      <c r="DB9" s="3">
        <v>-0.2622520923614502</v>
      </c>
      <c r="DC9" s="3">
        <v>-0.16451886296272278</v>
      </c>
      <c r="DD9" s="3">
        <v>0.16624440252780914</v>
      </c>
      <c r="DE9" s="3">
        <v>-0.12996463477611542</v>
      </c>
      <c r="DF9" s="3">
        <v>0.14959535002708435</v>
      </c>
      <c r="DG9" s="3">
        <v>-0.18762291967868805</v>
      </c>
      <c r="DH9" s="3">
        <v>-0.2036094069480896</v>
      </c>
      <c r="DI9" s="3">
        <v>0.16436398029327393</v>
      </c>
      <c r="DJ9" s="3">
        <v>-7.1795806288719177E-2</v>
      </c>
      <c r="DK9" s="3">
        <v>0.20762358605861664</v>
      </c>
      <c r="DL9" s="3">
        <v>5.8327734470367432E-2</v>
      </c>
      <c r="DM9" s="3">
        <v>-9.4095177948474884E-2</v>
      </c>
      <c r="DN9" s="3">
        <v>-8.4624774754047394E-2</v>
      </c>
      <c r="DO9" s="3">
        <v>-4.8610684461891651E-3</v>
      </c>
      <c r="DP9" s="3">
        <v>-0.25647661089897156</v>
      </c>
      <c r="DQ9" s="3">
        <v>-0.27586033940315247</v>
      </c>
      <c r="DR9" s="3">
        <v>0.16018807888031006</v>
      </c>
      <c r="DS9" s="3">
        <v>-0.11292793601751328</v>
      </c>
      <c r="DT9" s="3">
        <v>7.780466228723526E-2</v>
      </c>
      <c r="DU9" s="3">
        <v>-1.4990964904427528E-2</v>
      </c>
      <c r="DV9" s="3">
        <v>-5.7342667132616043E-2</v>
      </c>
      <c r="DW9" s="3">
        <v>-8.5479900240898132E-2</v>
      </c>
      <c r="DX9" s="3">
        <v>3.2072708010673523E-2</v>
      </c>
      <c r="DY9" s="3">
        <v>-0.32009634375572205</v>
      </c>
      <c r="DZ9" s="3">
        <v>-4.8527475446462631E-2</v>
      </c>
      <c r="EA9" s="3">
        <v>7.4960894882678986E-2</v>
      </c>
      <c r="EB9" s="3">
        <v>6.3263416290283203E-2</v>
      </c>
      <c r="EC9" s="3">
        <v>-9.4107396900653839E-2</v>
      </c>
      <c r="ED9" s="3">
        <v>-0.17131504416465759</v>
      </c>
      <c r="EE9" s="3">
        <v>6.4895129762589931E-3</v>
      </c>
    </row>
    <row r="10" spans="1:135">
      <c r="A10" s="25">
        <v>4</v>
      </c>
      <c r="B10" s="3">
        <v>0.22335997223854065</v>
      </c>
      <c r="C10" s="3">
        <v>0.17576810717582703</v>
      </c>
      <c r="D10" s="3">
        <v>1.2227004393935204E-2</v>
      </c>
      <c r="E10" s="3">
        <v>0.26354134082794189</v>
      </c>
      <c r="F10" s="3">
        <v>0.49298208951950073</v>
      </c>
      <c r="G10" s="3">
        <v>-0.39395409822463989</v>
      </c>
      <c r="H10" s="3">
        <v>-9.0158380568027496E-2</v>
      </c>
      <c r="I10" s="3">
        <v>-0.11147270351648331</v>
      </c>
      <c r="J10" s="3">
        <v>-0.38634425401687622</v>
      </c>
      <c r="K10" s="3">
        <v>-5.7656373828649521E-2</v>
      </c>
      <c r="L10" s="3">
        <v>4.7373395413160324E-2</v>
      </c>
      <c r="M10" s="3">
        <v>-9.7421996295452118E-2</v>
      </c>
      <c r="N10" s="3">
        <v>0.11816417425870895</v>
      </c>
      <c r="O10" s="3">
        <v>-0.19389867782592773</v>
      </c>
      <c r="P10" s="3">
        <v>0.30364266037940979</v>
      </c>
      <c r="Q10" s="3">
        <v>-0.48465296626091003</v>
      </c>
      <c r="R10" s="3">
        <v>0.4212280809879303</v>
      </c>
      <c r="S10" s="3"/>
      <c r="T10" s="3"/>
      <c r="U10" s="1">
        <v>4</v>
      </c>
      <c r="V10" s="3">
        <v>0.16264383670962163</v>
      </c>
      <c r="W10" s="3">
        <v>1.3689888362177438</v>
      </c>
      <c r="X10" s="3">
        <v>-0.93015483767383467</v>
      </c>
      <c r="Y10" s="3">
        <v>1.1604006118368149</v>
      </c>
      <c r="AA10" s="25">
        <v>4</v>
      </c>
      <c r="AB10" s="3">
        <v>0.23297658562660217</v>
      </c>
      <c r="AC10" s="3">
        <v>-7.9843252897262573E-2</v>
      </c>
      <c r="AD10" s="3">
        <v>4.0998965501785278E-2</v>
      </c>
      <c r="AE10" s="3">
        <v>6.015288457274437E-2</v>
      </c>
      <c r="AF10" s="3">
        <v>5.4023720324039459E-2</v>
      </c>
      <c r="AG10" s="3">
        <v>-0.11650875955820084</v>
      </c>
      <c r="AH10" s="3">
        <v>-0.31982466578483582</v>
      </c>
      <c r="AI10" s="3">
        <v>0.13321949541568756</v>
      </c>
      <c r="AJ10" s="3">
        <v>0.17617172002792358</v>
      </c>
      <c r="AK10" s="3">
        <v>0.12041013687849045</v>
      </c>
      <c r="AL10" s="3">
        <v>-0.19562685489654541</v>
      </c>
      <c r="AM10" s="3">
        <v>3.2862834632396698E-2</v>
      </c>
      <c r="AN10" s="3">
        <v>-9.9125340580940247E-2</v>
      </c>
      <c r="AO10" s="3">
        <v>3.6979746073484421E-2</v>
      </c>
      <c r="AP10" s="3">
        <v>-0.16972632706165314</v>
      </c>
      <c r="AQ10" s="3">
        <v>4.1242949664592743E-2</v>
      </c>
      <c r="AR10" s="3">
        <v>1.807691715657711E-2</v>
      </c>
      <c r="AU10" s="25">
        <v>4</v>
      </c>
      <c r="AV10" s="3">
        <v>0.93426889181137085</v>
      </c>
      <c r="AW10" s="3">
        <v>0.10846009850502014</v>
      </c>
      <c r="AY10" s="25">
        <v>4</v>
      </c>
      <c r="AZ10" s="3">
        <v>-5.833088606595993E-2</v>
      </c>
      <c r="BA10" s="3">
        <v>0.45089665055274963</v>
      </c>
      <c r="BB10" s="3">
        <v>-0.23151454329490662</v>
      </c>
      <c r="BC10" s="3">
        <v>0.41029003262519836</v>
      </c>
      <c r="BD10" s="3">
        <v>0.16683186590671539</v>
      </c>
      <c r="BE10" s="3">
        <v>5.590476468205452E-2</v>
      </c>
      <c r="BF10" s="3">
        <v>1.1952607892453671E-2</v>
      </c>
      <c r="BG10" s="3">
        <v>0.20204590260982513</v>
      </c>
      <c r="BH10" s="3">
        <v>-0.22094212472438812</v>
      </c>
      <c r="BI10" s="3">
        <v>5.535406619310379E-2</v>
      </c>
      <c r="BJ10" s="3">
        <v>-9.3607567250728607E-2</v>
      </c>
      <c r="BK10" s="3">
        <v>-0.25070801377296448</v>
      </c>
      <c r="BL10" s="3">
        <v>5.1246389746665955E-2</v>
      </c>
      <c r="BM10" s="3">
        <v>-0.20841142535209656</v>
      </c>
      <c r="BN10" s="3">
        <v>3.759775310754776E-2</v>
      </c>
      <c r="BO10" s="3">
        <v>0.11738821864128113</v>
      </c>
      <c r="BP10" s="3">
        <v>-0.27208587527275085</v>
      </c>
      <c r="BR10" s="25">
        <v>4</v>
      </c>
      <c r="BS10" s="3">
        <v>0.22527937591075897</v>
      </c>
      <c r="BT10" s="3">
        <v>-0.52091503143310547</v>
      </c>
      <c r="BU10" s="3">
        <v>-0.10259412229061127</v>
      </c>
      <c r="BV10" s="3">
        <v>3.5978066734969616E-3</v>
      </c>
      <c r="BW10" s="3">
        <v>0.10307357460260391</v>
      </c>
      <c r="BX10" s="3">
        <v>-5.3878467530012131E-2</v>
      </c>
      <c r="BY10" s="3">
        <v>0.21172578632831573</v>
      </c>
      <c r="BZ10" s="3">
        <v>-5.9658840298652649E-2</v>
      </c>
      <c r="CA10" s="3">
        <v>0.16622045636177063</v>
      </c>
      <c r="CB10" s="3">
        <v>-0.16256655752658844</v>
      </c>
      <c r="CC10" s="3">
        <v>0.1257731020450592</v>
      </c>
      <c r="CD10" s="3">
        <v>-0.24402876198291779</v>
      </c>
      <c r="CE10" s="3">
        <v>0.3269340991973877</v>
      </c>
      <c r="CF10" s="3">
        <v>-0.34459143877029419</v>
      </c>
      <c r="CG10" s="3">
        <v>0.14568400382995605</v>
      </c>
      <c r="CH10" s="3">
        <v>-0.24348719418048859</v>
      </c>
      <c r="CI10" s="3">
        <v>0.50254881381988525</v>
      </c>
      <c r="CJ10" s="3">
        <v>-0.20743997395038605</v>
      </c>
      <c r="CK10" s="3">
        <v>-0.13491785526275635</v>
      </c>
      <c r="CL10" s="3">
        <v>2.205720404163003E-3</v>
      </c>
      <c r="CM10" s="3">
        <v>-0.1364845484495163</v>
      </c>
      <c r="CN10" s="3">
        <v>-0.31389400362968445</v>
      </c>
      <c r="CO10" s="3">
        <v>9.5026185736060143E-3</v>
      </c>
      <c r="CP10" s="3">
        <v>0.16711831092834473</v>
      </c>
      <c r="CQ10" s="3">
        <v>-7.9345135018229485E-3</v>
      </c>
      <c r="CR10" s="3">
        <v>-0.16605144739151001</v>
      </c>
      <c r="CS10" s="3">
        <v>0.1035112664103508</v>
      </c>
      <c r="CT10" s="3">
        <v>0.27042204141616821</v>
      </c>
      <c r="CU10" s="3">
        <v>-1.6227893531322479E-2</v>
      </c>
      <c r="CV10" s="3">
        <v>0.21205218136310577</v>
      </c>
      <c r="CW10" s="3">
        <v>0.14262726902961731</v>
      </c>
      <c r="CX10" s="3">
        <v>-2.698558010160923E-2</v>
      </c>
      <c r="CY10" s="3">
        <v>0.23011499643325806</v>
      </c>
      <c r="CZ10" s="3">
        <v>-0.21198509633541107</v>
      </c>
      <c r="DA10" s="3">
        <v>2.7249647304415703E-2</v>
      </c>
      <c r="DB10" s="3">
        <v>0.16666975617408752</v>
      </c>
      <c r="DC10" s="3">
        <v>0.3092803955078125</v>
      </c>
      <c r="DD10" s="3">
        <v>0.24784164130687714</v>
      </c>
      <c r="DE10" s="3">
        <v>-0.12929327785968781</v>
      </c>
      <c r="DF10" s="3">
        <v>-0.32065653800964355</v>
      </c>
      <c r="DG10" s="3">
        <v>0.12456931173801422</v>
      </c>
      <c r="DH10" s="3">
        <v>0.12134476751089096</v>
      </c>
      <c r="DI10" s="3">
        <v>-5.6038908660411835E-2</v>
      </c>
      <c r="DJ10" s="3">
        <v>0.233877032995224</v>
      </c>
      <c r="DK10" s="3">
        <v>-0.15189196169376373</v>
      </c>
      <c r="DL10" s="3">
        <v>-2.0799417048692703E-2</v>
      </c>
      <c r="DM10" s="3">
        <v>0.10441403836011887</v>
      </c>
      <c r="DN10" s="3">
        <v>-0.27499231696128845</v>
      </c>
      <c r="DO10" s="3">
        <v>9.1811008751392365E-2</v>
      </c>
      <c r="DP10" s="3">
        <v>-0.15943680703639984</v>
      </c>
      <c r="DQ10" s="3">
        <v>-1.161213219165802E-2</v>
      </c>
      <c r="DR10" s="3">
        <v>-7.0803441107273102E-2</v>
      </c>
      <c r="DS10" s="3">
        <v>-2.1514363586902618E-2</v>
      </c>
      <c r="DT10" s="3">
        <v>3.8610663264989853E-2</v>
      </c>
      <c r="DU10" s="3">
        <v>0.33054888248443604</v>
      </c>
      <c r="DV10" s="3">
        <v>0.19681654870510101</v>
      </c>
      <c r="DW10" s="3">
        <v>-8.9457996189594269E-2</v>
      </c>
      <c r="DX10" s="3">
        <v>0.16980688273906708</v>
      </c>
      <c r="DY10" s="3">
        <v>-2.2382080554962158E-2</v>
      </c>
      <c r="DZ10" s="3">
        <v>0.35333904623985291</v>
      </c>
      <c r="EA10" s="3">
        <v>-0.27119851112365723</v>
      </c>
      <c r="EB10" s="3">
        <v>0.2387067973613739</v>
      </c>
      <c r="EC10" s="3">
        <v>-9.9542222917079926E-2</v>
      </c>
      <c r="ED10" s="3">
        <v>8.4951773285865784E-2</v>
      </c>
      <c r="EE10" s="3">
        <v>-8.3840154111385345E-3</v>
      </c>
    </row>
    <row r="11" spans="1:135">
      <c r="A11" s="25">
        <v>5</v>
      </c>
      <c r="B11" s="3">
        <v>0.15590676665306091</v>
      </c>
      <c r="C11" s="3">
        <v>0.15006731450557709</v>
      </c>
      <c r="D11" s="3">
        <v>-0.19164590537548065</v>
      </c>
      <c r="E11" s="3">
        <v>0.20329999923706055</v>
      </c>
      <c r="F11" s="3">
        <v>0.45534619688987732</v>
      </c>
      <c r="G11" s="3">
        <v>-0.23480546474456787</v>
      </c>
      <c r="H11" s="3">
        <v>-0.2345442920923233</v>
      </c>
      <c r="I11" s="3">
        <v>0.11992593109607697</v>
      </c>
      <c r="J11" s="3">
        <v>9.0955972671508789E-2</v>
      </c>
      <c r="K11" s="3">
        <v>-1.9605007022619247E-2</v>
      </c>
      <c r="L11" s="3">
        <v>3.2921727746725082E-2</v>
      </c>
      <c r="M11" s="3">
        <v>0.24022100865840912</v>
      </c>
      <c r="N11" s="3">
        <v>0.19834454357624054</v>
      </c>
      <c r="O11" s="3">
        <v>-0.41513144969940186</v>
      </c>
      <c r="P11" s="3">
        <v>2.023627981543541E-2</v>
      </c>
      <c r="Q11" s="3">
        <v>-0.44239625334739685</v>
      </c>
      <c r="R11" s="3">
        <v>0.18511797487735748</v>
      </c>
      <c r="S11" s="3"/>
      <c r="T11" s="3"/>
      <c r="U11" s="1">
        <v>5</v>
      </c>
      <c r="V11" s="3">
        <v>1.3703194623978426E-2</v>
      </c>
      <c r="W11" s="3">
        <v>-0.30953211442358919</v>
      </c>
      <c r="X11" s="3">
        <v>-0.55655506118622777</v>
      </c>
      <c r="Y11" s="3">
        <v>-2.1572829634813884E-3</v>
      </c>
      <c r="AA11" s="25">
        <v>5</v>
      </c>
      <c r="AB11" s="3">
        <v>7.4192658066749573E-2</v>
      </c>
      <c r="AC11" s="3">
        <v>-0.11516815423965454</v>
      </c>
      <c r="AD11" s="3">
        <v>0.21014261245727539</v>
      </c>
      <c r="AE11" s="3">
        <v>7.7539370395243168E-3</v>
      </c>
      <c r="AF11" s="3">
        <v>-6.0739818960428238E-2</v>
      </c>
      <c r="AG11" s="3">
        <v>0.13019381463527679</v>
      </c>
      <c r="AH11" s="3">
        <v>-1.8125249072909355E-2</v>
      </c>
      <c r="AI11" s="3">
        <v>-0.129681795835495</v>
      </c>
      <c r="AJ11" s="3">
        <v>5.539838969707489E-2</v>
      </c>
      <c r="AK11" s="3">
        <v>-7.013055682182312E-2</v>
      </c>
      <c r="AL11" s="3">
        <v>7.2284594178199768E-2</v>
      </c>
      <c r="AM11" s="3">
        <v>6.2186501920223236E-2</v>
      </c>
      <c r="AN11" s="3">
        <v>-5.9643466025590897E-2</v>
      </c>
      <c r="AO11" s="3">
        <v>4.8051861813291907E-4</v>
      </c>
      <c r="AP11" s="3">
        <v>9.6175059676170349E-2</v>
      </c>
      <c r="AQ11" s="3">
        <v>5.8573301881551743E-2</v>
      </c>
      <c r="AR11" s="3">
        <v>-5.4892897605895996E-3</v>
      </c>
      <c r="AU11" s="25">
        <v>5</v>
      </c>
      <c r="AV11" s="3">
        <v>1.0513405799865725</v>
      </c>
      <c r="AW11" s="3">
        <v>-3.1438492238521576E-2</v>
      </c>
      <c r="AY11" s="25">
        <v>5</v>
      </c>
      <c r="AZ11" s="3">
        <v>-0.14024344086647034</v>
      </c>
      <c r="BA11" s="3">
        <v>5.6691505014896393E-2</v>
      </c>
      <c r="BB11" s="3">
        <v>6.346521433442831E-3</v>
      </c>
      <c r="BC11" s="3">
        <v>-0.40851974487304688</v>
      </c>
      <c r="BD11" s="3">
        <v>-0.2927422821521759</v>
      </c>
      <c r="BE11" s="3">
        <v>0.15057903528213501</v>
      </c>
      <c r="BF11" s="3">
        <v>0.15633988380432129</v>
      </c>
      <c r="BG11" s="3">
        <v>-0.11871375888586044</v>
      </c>
      <c r="BH11" s="3">
        <v>0.38526618480682373</v>
      </c>
      <c r="BI11" s="3">
        <v>-5.2538175135850906E-2</v>
      </c>
      <c r="BJ11" s="3">
        <v>0.11039416491985321</v>
      </c>
      <c r="BK11" s="3">
        <v>-0.28761953115463257</v>
      </c>
      <c r="BL11" s="3">
        <v>7.3937743902206421E-2</v>
      </c>
      <c r="BM11" s="3">
        <v>0.13367055356502533</v>
      </c>
      <c r="BN11" s="3">
        <v>0.12471268326044083</v>
      </c>
      <c r="BO11" s="3">
        <v>0.11365178972482681</v>
      </c>
      <c r="BP11" s="3">
        <v>-0.42401489615440369</v>
      </c>
      <c r="BR11" s="25">
        <v>5</v>
      </c>
      <c r="BS11" s="3">
        <v>0.23156061768531799</v>
      </c>
      <c r="BT11" s="3">
        <v>-4.0117539465427399E-2</v>
      </c>
      <c r="BU11" s="3">
        <v>-7.1195743978023529E-2</v>
      </c>
      <c r="BV11" s="3">
        <v>3.4272264689207077E-2</v>
      </c>
      <c r="BW11" s="3">
        <v>0.26299953460693359</v>
      </c>
      <c r="BX11" s="3">
        <v>0.14662246406078339</v>
      </c>
      <c r="BY11" s="3">
        <v>-0.13449335098266602</v>
      </c>
      <c r="BZ11" s="3">
        <v>-6.4709477126598358E-2</v>
      </c>
      <c r="CA11" s="3">
        <v>3.0555462464690208E-2</v>
      </c>
      <c r="CB11" s="3">
        <v>2.8646750375628471E-2</v>
      </c>
      <c r="CC11" s="3">
        <v>-7.3811933398246765E-3</v>
      </c>
      <c r="CD11" s="3">
        <v>-0.18462641537189484</v>
      </c>
      <c r="CE11" s="3">
        <v>-0.13483819365501404</v>
      </c>
      <c r="CF11" s="3">
        <v>-1.5224374830722809E-2</v>
      </c>
      <c r="CG11" s="3">
        <v>7.5764209032058716E-2</v>
      </c>
      <c r="CH11" s="3">
        <v>-4.5360801741480827E-3</v>
      </c>
      <c r="CI11" s="3">
        <v>-0.1849939227104187</v>
      </c>
      <c r="CJ11" s="3">
        <v>0.25871738791465759</v>
      </c>
      <c r="CK11" s="3">
        <v>2.609105221927166E-2</v>
      </c>
      <c r="CL11" s="3">
        <v>-9.5583796501159668E-2</v>
      </c>
      <c r="CM11" s="3">
        <v>1.2471034191548824E-2</v>
      </c>
      <c r="CN11" s="3">
        <v>-0.17235536873340607</v>
      </c>
      <c r="CO11" s="3">
        <v>0.33222910761833191</v>
      </c>
      <c r="CP11" s="3">
        <v>-6.9847875274717808E-3</v>
      </c>
      <c r="CQ11" s="3">
        <v>-0.1050678938627243</v>
      </c>
      <c r="CR11" s="3">
        <v>5.8089297264814377E-2</v>
      </c>
      <c r="CS11" s="3">
        <v>-0.23165342211723328</v>
      </c>
      <c r="CT11" s="3">
        <v>-6.9838752970099449E-3</v>
      </c>
      <c r="CU11" s="3">
        <v>0.10044193267822266</v>
      </c>
      <c r="CV11" s="3">
        <v>-3.9661038666963577E-2</v>
      </c>
      <c r="CW11" s="3">
        <v>4.2679989710450172E-3</v>
      </c>
      <c r="CX11" s="3">
        <v>-0.10752668976783752</v>
      </c>
      <c r="CY11" s="3">
        <v>-0.21328723430633545</v>
      </c>
      <c r="CZ11" s="3">
        <v>-0.10328499972820282</v>
      </c>
      <c r="DA11" s="3">
        <v>-0.22119712829589844</v>
      </c>
      <c r="DB11" s="3">
        <v>-5.3182333707809448E-2</v>
      </c>
      <c r="DC11" s="3">
        <v>-0.15292152762413025</v>
      </c>
      <c r="DD11" s="3">
        <v>0.23775164783000946</v>
      </c>
      <c r="DE11" s="3">
        <v>-0.14411769807338715</v>
      </c>
      <c r="DF11" s="3">
        <v>3.3705420792102814E-2</v>
      </c>
      <c r="DG11" s="3">
        <v>-6.18174709379673E-2</v>
      </c>
      <c r="DH11" s="3">
        <v>-1.4058539643883705E-2</v>
      </c>
      <c r="DI11" s="3">
        <v>-4.0642432868480682E-3</v>
      </c>
      <c r="DJ11" s="3">
        <v>-3.8748297840356827E-2</v>
      </c>
      <c r="DK11" s="3">
        <v>-5.6261111050844193E-2</v>
      </c>
      <c r="DL11" s="3">
        <v>0.11841092258691788</v>
      </c>
      <c r="DM11" s="3">
        <v>-9.2235058546066284E-2</v>
      </c>
      <c r="DN11" s="3">
        <v>-0.22214777767658234</v>
      </c>
      <c r="DO11" s="3">
        <v>-5.0455774180591106E-4</v>
      </c>
      <c r="DP11" s="3">
        <v>-0.12859682738780975</v>
      </c>
      <c r="DQ11" s="3">
        <v>-0.18691276013851166</v>
      </c>
      <c r="DR11" s="3">
        <v>-0.12172158062458038</v>
      </c>
      <c r="DS11" s="3">
        <v>-9.8232835531234741E-2</v>
      </c>
      <c r="DT11" s="3">
        <v>5.3147380240261555E-3</v>
      </c>
      <c r="DU11" s="3">
        <v>1.6552239656448364E-2</v>
      </c>
      <c r="DV11" s="3">
        <v>3.8856960833072662E-2</v>
      </c>
      <c r="DW11" s="3">
        <v>-2.6504762936383486E-3</v>
      </c>
      <c r="DX11" s="3">
        <v>-0.15300178527832031</v>
      </c>
      <c r="DY11" s="3">
        <v>0.14860109984874725</v>
      </c>
      <c r="DZ11" s="3">
        <v>-2.489754231646657E-3</v>
      </c>
      <c r="EA11" s="3">
        <v>-0.15249799191951752</v>
      </c>
      <c r="EB11" s="3">
        <v>-6.9339148700237274E-2</v>
      </c>
      <c r="EC11" s="3">
        <v>-3.8988064974546432E-2</v>
      </c>
      <c r="ED11" s="3">
        <v>0.26528328657150269</v>
      </c>
      <c r="EE11" s="3">
        <v>9.9298447370529161E-2</v>
      </c>
    </row>
    <row r="12" spans="1:135">
      <c r="A12" s="25">
        <v>6</v>
      </c>
      <c r="B12" s="3">
        <v>-0.27818611264228821</v>
      </c>
      <c r="C12" s="3">
        <v>0.43619900941848755</v>
      </c>
      <c r="D12" s="3">
        <v>-2.6944501325488091E-2</v>
      </c>
      <c r="E12" s="3">
        <v>0.22246374189853668</v>
      </c>
      <c r="F12" s="3">
        <v>-3.4264929126948118E-3</v>
      </c>
      <c r="G12" s="3">
        <v>-0.12643495202064514</v>
      </c>
      <c r="H12" s="3">
        <v>8.3193380851298571E-4</v>
      </c>
      <c r="I12" s="3">
        <v>-0.47104939818382263</v>
      </c>
      <c r="J12" s="3">
        <v>9.0298783034086227E-3</v>
      </c>
      <c r="K12" s="3">
        <v>0.12835299968719482</v>
      </c>
      <c r="L12" s="3">
        <v>-3.2341677695512772E-2</v>
      </c>
      <c r="M12" s="3">
        <v>1.7702113837003708E-2</v>
      </c>
      <c r="N12" s="3">
        <v>-7.5936645269393921E-2</v>
      </c>
      <c r="O12" s="3">
        <v>-0.20758964121341705</v>
      </c>
      <c r="P12" s="3">
        <v>9.0139061212539673E-2</v>
      </c>
      <c r="Q12" s="3">
        <v>-0.51478540897369385</v>
      </c>
      <c r="R12" s="3">
        <v>0.14291027188301086</v>
      </c>
      <c r="S12" s="3"/>
      <c r="T12" s="3"/>
      <c r="U12" s="1">
        <v>6</v>
      </c>
      <c r="V12" s="3">
        <v>-5.5687345517785092E-2</v>
      </c>
      <c r="W12" s="3">
        <v>0.80586176429810963</v>
      </c>
      <c r="X12" s="3">
        <v>-0.53585767023725106</v>
      </c>
      <c r="Y12" s="3">
        <v>0.65510072185378343</v>
      </c>
      <c r="AA12" s="25">
        <v>6</v>
      </c>
      <c r="AB12" s="3">
        <v>-4.6332091093063354E-2</v>
      </c>
      <c r="AC12" s="3">
        <v>-1.7011769115924835E-2</v>
      </c>
      <c r="AD12" s="3">
        <v>-0.15695606172084808</v>
      </c>
      <c r="AE12" s="3">
        <v>-0.18410761654376984</v>
      </c>
      <c r="AF12" s="3">
        <v>0.12917405366897583</v>
      </c>
      <c r="AG12" s="3">
        <v>-3.6616917699575424E-2</v>
      </c>
      <c r="AH12" s="3">
        <v>-4.388030618429184E-2</v>
      </c>
      <c r="AI12" s="3">
        <v>0.10861523449420929</v>
      </c>
      <c r="AJ12" s="3">
        <v>-8.9513501152396202E-3</v>
      </c>
      <c r="AK12" s="3">
        <v>1.0547973215579987E-2</v>
      </c>
      <c r="AL12" s="3">
        <v>1.1063243262469769E-2</v>
      </c>
      <c r="AM12" s="3">
        <v>3.7103623617440462E-3</v>
      </c>
      <c r="AN12" s="3">
        <v>-0.149354487657547</v>
      </c>
      <c r="AO12" s="3">
        <v>0.11936482042074203</v>
      </c>
      <c r="AP12" s="3">
        <v>-8.3316609263420105E-2</v>
      </c>
      <c r="AQ12" s="3">
        <v>0.1058112308382988</v>
      </c>
      <c r="AR12" s="3">
        <v>-2.5111859664320942E-2</v>
      </c>
      <c r="AU12" s="25">
        <v>6</v>
      </c>
      <c r="AV12" s="3">
        <v>1.0882216691970823</v>
      </c>
      <c r="AW12" s="3">
        <v>-3.7702642381191254E-2</v>
      </c>
      <c r="AY12" s="25">
        <v>6</v>
      </c>
      <c r="AZ12" s="3">
        <v>-5.1414754241704941E-2</v>
      </c>
      <c r="BA12" s="3">
        <v>-3.0106762424111366E-2</v>
      </c>
      <c r="BB12" s="3">
        <v>-4.8873458057641983E-2</v>
      </c>
      <c r="BC12" s="3">
        <v>0.25017103552818298</v>
      </c>
      <c r="BD12" s="3">
        <v>4.1950184851884842E-2</v>
      </c>
      <c r="BE12" s="3">
        <v>-0.20259200036525726</v>
      </c>
      <c r="BF12" s="3">
        <v>0.2426903247833252</v>
      </c>
      <c r="BG12" s="3">
        <v>-3.0560633167624474E-2</v>
      </c>
      <c r="BH12" s="3">
        <v>0.17140685021877289</v>
      </c>
      <c r="BI12" s="3">
        <v>-0.33992132544517517</v>
      </c>
      <c r="BJ12" s="3">
        <v>-0.1936938613653183</v>
      </c>
      <c r="BK12" s="3">
        <v>0.32516232132911682</v>
      </c>
      <c r="BL12" s="3">
        <v>-0.38669759035110474</v>
      </c>
      <c r="BM12" s="3">
        <v>2.5772754102945328E-2</v>
      </c>
      <c r="BN12" s="3">
        <v>-0.1711658239364624</v>
      </c>
      <c r="BO12" s="3">
        <v>0.19816935062408447</v>
      </c>
      <c r="BP12" s="3">
        <v>-1.1235151439905168E-2</v>
      </c>
      <c r="BR12" s="25">
        <v>6</v>
      </c>
      <c r="BS12" s="3">
        <v>-2.6983790099620819E-2</v>
      </c>
      <c r="BT12" s="3">
        <v>-0.10514264553785324</v>
      </c>
      <c r="BU12" s="3">
        <v>6.2646254897117615E-2</v>
      </c>
      <c r="BV12" s="3">
        <v>9.9717296659946442E-2</v>
      </c>
      <c r="BW12" s="3">
        <v>-0.24553695321083069</v>
      </c>
      <c r="BX12" s="3">
        <v>-0.1710423082113266</v>
      </c>
      <c r="BY12" s="3">
        <v>0.20352336764335632</v>
      </c>
      <c r="BZ12" s="3">
        <v>4.1738793253898621E-2</v>
      </c>
      <c r="CA12" s="3">
        <v>0.10178582370281219</v>
      </c>
      <c r="CB12" s="3">
        <v>8.27832892537117E-2</v>
      </c>
      <c r="CC12" s="3">
        <v>-0.38559523224830627</v>
      </c>
      <c r="CD12" s="3">
        <v>6.1176653951406479E-2</v>
      </c>
      <c r="CE12" s="3">
        <v>7.0870906114578247E-2</v>
      </c>
      <c r="CF12" s="3">
        <v>-0.152308389544487</v>
      </c>
      <c r="CG12" s="3">
        <v>1.7389686778187752E-2</v>
      </c>
      <c r="CH12" s="3">
        <v>-0.12282250076532364</v>
      </c>
      <c r="CI12" s="3">
        <v>-5.4021775722503662E-2</v>
      </c>
      <c r="CJ12" s="3">
        <v>2.7800284326076508E-2</v>
      </c>
      <c r="CK12" s="3">
        <v>1.5096550807356834E-2</v>
      </c>
      <c r="CL12" s="3">
        <v>4.9740996211767197E-2</v>
      </c>
      <c r="CM12" s="3">
        <v>-9.207499772310257E-2</v>
      </c>
      <c r="CN12" s="3">
        <v>0.17874598503112793</v>
      </c>
      <c r="CO12" s="3">
        <v>-8.9585140347480774E-2</v>
      </c>
      <c r="CP12" s="3">
        <v>-2.937440387904644E-2</v>
      </c>
      <c r="CQ12" s="3">
        <v>2.8131147846579552E-3</v>
      </c>
      <c r="CR12" s="3">
        <v>1.1812854558229446E-2</v>
      </c>
      <c r="CS12" s="3">
        <v>-2.1766491234302521E-2</v>
      </c>
      <c r="CT12" s="3">
        <v>-2.575644850730896E-2</v>
      </c>
      <c r="CU12" s="3">
        <v>0.14057610929012299</v>
      </c>
      <c r="CV12" s="3">
        <v>6.2620970420539379E-3</v>
      </c>
      <c r="CW12" s="3">
        <v>7.0546180009841919E-2</v>
      </c>
      <c r="CX12" s="3">
        <v>-0.21798647940158844</v>
      </c>
      <c r="CY12" s="3">
        <v>0.24140144884586334</v>
      </c>
      <c r="CZ12" s="3">
        <v>7.0859842002391815E-2</v>
      </c>
      <c r="DA12" s="3">
        <v>5.6251388043165207E-2</v>
      </c>
      <c r="DB12" s="3">
        <v>-1.9836464896798134E-2</v>
      </c>
      <c r="DC12" s="3">
        <v>-0.11001655459403992</v>
      </c>
      <c r="DD12" s="3">
        <v>0.10216981917619705</v>
      </c>
      <c r="DE12" s="3">
        <v>2.3542329668998718E-2</v>
      </c>
      <c r="DF12" s="3">
        <v>-2.751702256500721E-2</v>
      </c>
      <c r="DG12" s="3">
        <v>-0.11409738659858704</v>
      </c>
      <c r="DH12" s="3">
        <v>-0.10374075919389725</v>
      </c>
      <c r="DI12" s="3">
        <v>-0.17702220380306244</v>
      </c>
      <c r="DJ12" s="3">
        <v>-0.13834391534328461</v>
      </c>
      <c r="DK12" s="3">
        <v>-0.10634536296129227</v>
      </c>
      <c r="DL12" s="3">
        <v>3.7496178410947323E-3</v>
      </c>
      <c r="DM12" s="3">
        <v>0.20297162234783173</v>
      </c>
      <c r="DN12" s="3">
        <v>2.357046864926815E-2</v>
      </c>
      <c r="DO12" s="3">
        <v>0.14457832276821136</v>
      </c>
      <c r="DP12" s="3">
        <v>0.12923817336559296</v>
      </c>
      <c r="DQ12" s="3">
        <v>-5.0927713513374329E-2</v>
      </c>
      <c r="DR12" s="3">
        <v>0.31420859694480896</v>
      </c>
      <c r="DS12" s="3">
        <v>0.23758262395858765</v>
      </c>
      <c r="DT12" s="3">
        <v>-0.17846351861953735</v>
      </c>
      <c r="DU12" s="3">
        <v>4.5405767858028412E-2</v>
      </c>
      <c r="DV12" s="3">
        <v>0.10525756329298019</v>
      </c>
      <c r="DW12" s="3">
        <v>4.3355517089366913E-2</v>
      </c>
      <c r="DX12" s="3">
        <v>-0.10668771713972092</v>
      </c>
      <c r="DY12" s="3">
        <v>0.30979043245315552</v>
      </c>
      <c r="DZ12" s="3">
        <v>-2.0543510094285011E-2</v>
      </c>
      <c r="EA12" s="3">
        <v>0.24077312648296356</v>
      </c>
      <c r="EB12" s="3">
        <v>0.13274942338466644</v>
      </c>
      <c r="EC12" s="3">
        <v>-0.29133334755897522</v>
      </c>
      <c r="ED12" s="3">
        <v>0.26242759823799133</v>
      </c>
      <c r="EE12" s="3">
        <v>-1.2596720829606056E-2</v>
      </c>
    </row>
    <row r="13" spans="1:135">
      <c r="A13" s="25">
        <v>7</v>
      </c>
      <c r="B13" s="3">
        <v>-4.2936176061630249E-2</v>
      </c>
      <c r="C13" s="3">
        <v>-0.24193903803825378</v>
      </c>
      <c r="D13" s="3">
        <v>8.0119624733924866E-2</v>
      </c>
      <c r="E13" s="3">
        <v>0.40616452693939209</v>
      </c>
      <c r="F13" s="3">
        <v>-3.7790723145008087E-2</v>
      </c>
      <c r="G13" s="3">
        <v>-0.15138132870197296</v>
      </c>
      <c r="H13" s="3">
        <v>-0.22850026190280914</v>
      </c>
      <c r="I13" s="3">
        <v>0.28482785820960999</v>
      </c>
      <c r="J13" s="3">
        <v>2.4992277845740318E-2</v>
      </c>
      <c r="K13" s="3">
        <v>-0.32831364870071411</v>
      </c>
      <c r="L13" s="3">
        <v>9.5373746007680893E-3</v>
      </c>
      <c r="M13" s="3">
        <v>0.10864516347646713</v>
      </c>
      <c r="N13" s="3">
        <v>-0.29395493865013123</v>
      </c>
      <c r="O13" s="3">
        <v>0.54963725805282593</v>
      </c>
      <c r="P13" s="3">
        <v>-5.2793394774198532E-2</v>
      </c>
      <c r="Q13" s="3">
        <v>-0.30968561768531799</v>
      </c>
      <c r="R13" s="3">
        <v>0.3735691606998443</v>
      </c>
      <c r="S13" s="3"/>
      <c r="T13" s="3"/>
      <c r="U13" s="1">
        <v>7</v>
      </c>
      <c r="V13" s="3">
        <v>2.1578202979909589E-2</v>
      </c>
      <c r="W13" s="3">
        <v>1.7482046614472997</v>
      </c>
      <c r="X13" s="3">
        <v>-0.48135161554148104</v>
      </c>
      <c r="Y13" s="3">
        <v>1.5793728652941064</v>
      </c>
      <c r="AA13" s="25">
        <v>7</v>
      </c>
      <c r="AB13" s="3">
        <v>-0.18084484338760376</v>
      </c>
      <c r="AC13" s="3">
        <v>9.1096572577953339E-2</v>
      </c>
      <c r="AD13" s="3">
        <v>-7.5435467064380646E-2</v>
      </c>
      <c r="AE13" s="3">
        <v>-0.16508564352989197</v>
      </c>
      <c r="AF13" s="3">
        <v>-1.8025217577815056E-2</v>
      </c>
      <c r="AG13" s="3">
        <v>-0.22446006536483765</v>
      </c>
      <c r="AH13" s="3">
        <v>-4.7254715114831924E-2</v>
      </c>
      <c r="AI13" s="3">
        <v>-5.2650682628154755E-2</v>
      </c>
      <c r="AJ13" s="3">
        <v>0.18224355578422546</v>
      </c>
      <c r="AK13" s="3">
        <v>1.1979467235505581E-2</v>
      </c>
      <c r="AL13" s="3">
        <v>0.16737353801727295</v>
      </c>
      <c r="AM13" s="3">
        <v>-0.10439480096101761</v>
      </c>
      <c r="AN13" s="3">
        <v>-3.5342030227184296E-2</v>
      </c>
      <c r="AO13" s="3">
        <v>0.12780684232711792</v>
      </c>
      <c r="AP13" s="3">
        <v>-0.19711822271347046</v>
      </c>
      <c r="AQ13" s="3">
        <v>4.8468310385942459E-2</v>
      </c>
      <c r="AR13" s="3">
        <v>-8.8909126818180084E-2</v>
      </c>
      <c r="AU13" s="25">
        <v>7</v>
      </c>
      <c r="AV13" s="3">
        <v>1.0112804174423218</v>
      </c>
      <c r="AW13" s="3">
        <v>-9.3046523630619035E-2</v>
      </c>
      <c r="AY13" s="25">
        <v>7</v>
      </c>
      <c r="AZ13" s="3">
        <v>-0.18117140233516693</v>
      </c>
      <c r="BA13" s="3">
        <v>0.20776453614234924</v>
      </c>
      <c r="BB13" s="3">
        <v>0.26145434379577637</v>
      </c>
      <c r="BC13" s="3">
        <v>0.3018534779548645</v>
      </c>
      <c r="BD13" s="3">
        <v>-2.0221112295985222E-2</v>
      </c>
      <c r="BE13" s="3">
        <v>0.13013716042041779</v>
      </c>
      <c r="BF13" s="3">
        <v>4.3220818042755127E-2</v>
      </c>
      <c r="BG13" s="3">
        <v>0.48042017221450806</v>
      </c>
      <c r="BH13" s="3">
        <v>-0.23064671456813812</v>
      </c>
      <c r="BI13" s="3">
        <v>-1.9806502386927605E-2</v>
      </c>
      <c r="BJ13" s="3">
        <v>-0.14250536262989044</v>
      </c>
      <c r="BK13" s="3">
        <v>4.9209329299628735E-3</v>
      </c>
      <c r="BL13" s="3">
        <v>0.1675371378660202</v>
      </c>
      <c r="BM13" s="3">
        <v>0.12165553122758865</v>
      </c>
      <c r="BN13" s="3">
        <v>-0.29887336492538452</v>
      </c>
      <c r="BO13" s="3">
        <v>0.13548089563846588</v>
      </c>
      <c r="BP13" s="3">
        <v>-0.25933203101158142</v>
      </c>
      <c r="BR13" s="25">
        <v>7</v>
      </c>
      <c r="BS13" s="3">
        <v>7.3691330850124359E-2</v>
      </c>
      <c r="BT13" s="3">
        <v>-3.4121953649446368E-4</v>
      </c>
      <c r="BU13" s="3">
        <v>-3.6743722856044769E-2</v>
      </c>
      <c r="BV13" s="3">
        <v>1.6695849597454071E-2</v>
      </c>
      <c r="BW13" s="3">
        <v>-0.14936681091785431</v>
      </c>
      <c r="BX13" s="3">
        <v>0.27213403582572937</v>
      </c>
      <c r="BY13" s="3">
        <v>-7.2382643818855286E-2</v>
      </c>
      <c r="BZ13" s="3">
        <v>0.43887132406234741</v>
      </c>
      <c r="CA13" s="3">
        <v>0.10938779264688492</v>
      </c>
      <c r="CB13" s="3">
        <v>0.13314139842987061</v>
      </c>
      <c r="CC13" s="3">
        <v>0.20180532336235046</v>
      </c>
      <c r="CD13" s="3">
        <v>-0.16985104978084564</v>
      </c>
      <c r="CE13" s="3">
        <v>8.9185915887355804E-2</v>
      </c>
      <c r="CF13" s="3">
        <v>-0.11374371498823166</v>
      </c>
      <c r="CG13" s="3">
        <v>-0.14713582396507263</v>
      </c>
      <c r="CH13" s="3">
        <v>-4.5535143464803696E-2</v>
      </c>
      <c r="CI13" s="3">
        <v>-6.9154456257820129E-2</v>
      </c>
      <c r="CJ13" s="3">
        <v>-0.14628586173057556</v>
      </c>
      <c r="CK13" s="3">
        <v>-0.10882746428251266</v>
      </c>
      <c r="CL13" s="3">
        <v>-1.6751222312450409E-2</v>
      </c>
      <c r="CM13" s="3">
        <v>6.1862971633672714E-2</v>
      </c>
      <c r="CN13" s="3">
        <v>0.23754569888114929</v>
      </c>
      <c r="CO13" s="3">
        <v>-0.20239020884037018</v>
      </c>
      <c r="CP13" s="3">
        <v>-0.2487957626581192</v>
      </c>
      <c r="CQ13" s="3">
        <v>1.2584849260747433E-2</v>
      </c>
      <c r="CR13" s="3">
        <v>-3.1194787472486496E-2</v>
      </c>
      <c r="CS13" s="3">
        <v>0.2570841908454895</v>
      </c>
      <c r="CT13" s="3">
        <v>-2.1875239908695221E-2</v>
      </c>
      <c r="CU13" s="3">
        <v>0.16911973059177399</v>
      </c>
      <c r="CV13" s="3">
        <v>6.7155048251152039E-2</v>
      </c>
      <c r="CW13" s="3">
        <v>-8.6436189711093903E-2</v>
      </c>
      <c r="CX13" s="3">
        <v>7.8133687376976013E-2</v>
      </c>
      <c r="CY13" s="3">
        <v>0.26779982447624207</v>
      </c>
      <c r="CZ13" s="3">
        <v>-0.28919073939323425</v>
      </c>
      <c r="DA13" s="3">
        <v>-0.32899388670921326</v>
      </c>
      <c r="DB13" s="3">
        <v>-9.3072883784770966E-2</v>
      </c>
      <c r="DC13" s="3">
        <v>-9.9145993590354919E-3</v>
      </c>
      <c r="DD13" s="3">
        <v>-0.11853543668985367</v>
      </c>
      <c r="DE13" s="3">
        <v>-2.5400253012776375E-2</v>
      </c>
      <c r="DF13" s="3">
        <v>0.10667003691196442</v>
      </c>
      <c r="DG13" s="3">
        <v>5.0532873719930649E-2</v>
      </c>
      <c r="DH13" s="3">
        <v>0.19658033549785614</v>
      </c>
      <c r="DI13" s="3">
        <v>6.8363524973392487E-2</v>
      </c>
      <c r="DJ13" s="3">
        <v>0.16783010959625244</v>
      </c>
      <c r="DK13" s="3">
        <v>0.13799141347408295</v>
      </c>
      <c r="DL13" s="3">
        <v>-0.12886370718479156</v>
      </c>
      <c r="DM13" s="3">
        <v>-6.3827142119407654E-2</v>
      </c>
      <c r="DN13" s="3">
        <v>-1.22403334826231E-2</v>
      </c>
      <c r="DO13" s="3">
        <v>-0.12206392735242844</v>
      </c>
      <c r="DP13" s="3">
        <v>5.4031990468502045E-2</v>
      </c>
      <c r="DQ13" s="3">
        <v>-9.3176394701004028E-2</v>
      </c>
      <c r="DR13" s="3">
        <v>1.2208666652441025E-2</v>
      </c>
      <c r="DS13" s="3">
        <v>-0.15574628114700317</v>
      </c>
      <c r="DT13" s="3">
        <v>-5.1939856261014938E-2</v>
      </c>
      <c r="DU13" s="3">
        <v>1.5834450721740723E-2</v>
      </c>
      <c r="DV13" s="3">
        <v>7.780446857213974E-2</v>
      </c>
      <c r="DW13" s="3">
        <v>0.30800566077232361</v>
      </c>
      <c r="DX13" s="3">
        <v>0.13423013687133789</v>
      </c>
      <c r="DY13" s="3">
        <v>-0.32475540041923523</v>
      </c>
      <c r="DZ13" s="3">
        <v>0.26686903834342957</v>
      </c>
      <c r="EA13" s="3">
        <v>-0.10073257237672806</v>
      </c>
      <c r="EB13" s="3">
        <v>3.8886167109012604E-2</v>
      </c>
      <c r="EC13" s="3">
        <v>0.11839177459478378</v>
      </c>
      <c r="ED13" s="3">
        <v>-6.5330423414707184E-2</v>
      </c>
      <c r="EE13" s="3">
        <v>1.6888551414012909E-2</v>
      </c>
    </row>
    <row r="14" spans="1:135">
      <c r="A14" s="25">
        <v>8</v>
      </c>
      <c r="B14" s="3">
        <v>0.15071523189544678</v>
      </c>
      <c r="C14" s="3">
        <v>9.4344444572925568E-2</v>
      </c>
      <c r="D14" s="3">
        <v>-7.8537397086620331E-2</v>
      </c>
      <c r="E14" s="3">
        <v>3.8879681378602982E-3</v>
      </c>
      <c r="F14" s="3">
        <v>-9.6774278208613396E-3</v>
      </c>
      <c r="G14" s="3">
        <v>7.2566613554954529E-2</v>
      </c>
      <c r="H14" s="3">
        <v>6.9632194936275482E-2</v>
      </c>
      <c r="I14" s="3">
        <v>0.30404600501060486</v>
      </c>
      <c r="J14" s="3">
        <v>8.2311466336250305E-2</v>
      </c>
      <c r="K14" s="3">
        <v>-9.7580485045909882E-2</v>
      </c>
      <c r="L14" s="3">
        <v>-9.0675227344036102E-2</v>
      </c>
      <c r="M14" s="3">
        <v>-0.32062751054763794</v>
      </c>
      <c r="N14" s="3">
        <v>8.4548674523830414E-2</v>
      </c>
      <c r="O14" s="3">
        <v>-0.19685003161430359</v>
      </c>
      <c r="P14" s="3">
        <v>0.21440611779689789</v>
      </c>
      <c r="Q14" s="3">
        <v>0.60464680194854736</v>
      </c>
      <c r="R14" s="3">
        <v>-0.14101287722587583</v>
      </c>
      <c r="S14" s="3"/>
      <c r="T14" s="3"/>
      <c r="U14" s="1">
        <v>8</v>
      </c>
      <c r="V14" s="3">
        <v>-0.55497262513782675</v>
      </c>
      <c r="W14" s="3">
        <v>-1.5873497252445343</v>
      </c>
      <c r="X14" s="3">
        <v>-0.51971161252472231</v>
      </c>
      <c r="Y14" s="3">
        <v>-1.626131268097573</v>
      </c>
      <c r="AA14" s="25">
        <v>8</v>
      </c>
      <c r="AB14" s="3">
        <v>-0.13077044486999512</v>
      </c>
      <c r="AC14" s="3">
        <v>5.084175243973732E-2</v>
      </c>
      <c r="AD14" s="3">
        <v>0.30022507905960083</v>
      </c>
      <c r="AE14" s="3">
        <v>-6.7033372819423676E-2</v>
      </c>
      <c r="AF14" s="3">
        <v>9.7620710730552673E-2</v>
      </c>
      <c r="AG14" s="3">
        <v>-9.5031298696994781E-2</v>
      </c>
      <c r="AH14" s="3">
        <v>-0.25156888365745544</v>
      </c>
      <c r="AI14" s="3">
        <v>0.12973876297473907</v>
      </c>
      <c r="AJ14" s="3">
        <v>-0.37035006284713745</v>
      </c>
      <c r="AK14" s="3">
        <v>0.26718878746032715</v>
      </c>
      <c r="AL14" s="3">
        <v>-0.18253739178180695</v>
      </c>
      <c r="AM14" s="3">
        <v>-0.11324940621852875</v>
      </c>
      <c r="AN14" s="3">
        <v>0.15180349349975586</v>
      </c>
      <c r="AO14" s="3">
        <v>-0.12352955341339111</v>
      </c>
      <c r="AP14" s="3">
        <v>0.20030602812767029</v>
      </c>
      <c r="AQ14" s="3">
        <v>7.0266768336296082E-2</v>
      </c>
      <c r="AR14" s="3">
        <v>-0.13611827790737152</v>
      </c>
      <c r="AU14" s="25">
        <v>8</v>
      </c>
      <c r="AV14" s="3">
        <v>0.9853716492652892</v>
      </c>
      <c r="AW14" s="3">
        <v>-0.14715337753295898</v>
      </c>
      <c r="AY14" s="25">
        <v>8</v>
      </c>
      <c r="AZ14" s="3">
        <v>2.7366567403078079E-2</v>
      </c>
      <c r="BA14" s="3">
        <v>-5.7646535336971283E-2</v>
      </c>
      <c r="BB14" s="3">
        <v>-0.24676650762557983</v>
      </c>
      <c r="BC14" s="3">
        <v>7.2768323123455048E-2</v>
      </c>
      <c r="BD14" s="3">
        <v>3.4455254673957825E-2</v>
      </c>
      <c r="BE14" s="3">
        <v>-4.511566087603569E-2</v>
      </c>
      <c r="BF14" s="3">
        <v>0.14938011765480042</v>
      </c>
      <c r="BG14" s="3">
        <v>0.18637853860855103</v>
      </c>
      <c r="BH14" s="3">
        <v>0.24551542103290558</v>
      </c>
      <c r="BI14" s="3">
        <v>0.10148763656616211</v>
      </c>
      <c r="BJ14" s="3">
        <v>-1.492650993168354E-2</v>
      </c>
      <c r="BK14" s="3">
        <v>-0.15205076336860657</v>
      </c>
      <c r="BL14" s="3">
        <v>3.3875863999128342E-2</v>
      </c>
      <c r="BM14" s="3">
        <v>0.30170378088951111</v>
      </c>
      <c r="BN14" s="3">
        <v>-0.20965752005577087</v>
      </c>
      <c r="BO14" s="3">
        <v>-0.18113848567008972</v>
      </c>
      <c r="BP14" s="3">
        <v>-0.32259121537208557</v>
      </c>
      <c r="BR14" s="25">
        <v>8</v>
      </c>
      <c r="BS14" s="3">
        <v>0.12624454498291016</v>
      </c>
      <c r="BT14" s="3">
        <v>-0.19327655434608459</v>
      </c>
      <c r="BU14" s="3">
        <v>1.8683159723877907E-2</v>
      </c>
      <c r="BV14" s="3">
        <v>6.231958419084549E-2</v>
      </c>
      <c r="BW14" s="3">
        <v>0.1765848845243454</v>
      </c>
      <c r="BX14" s="3">
        <v>0.15519101917743683</v>
      </c>
      <c r="BY14" s="3">
        <v>2.4028372019529343E-2</v>
      </c>
      <c r="BZ14" s="3">
        <v>7.2519116103649139E-2</v>
      </c>
      <c r="CA14" s="3">
        <v>-2.199940849095583E-3</v>
      </c>
      <c r="CB14" s="3">
        <v>-7.942625880241394E-2</v>
      </c>
      <c r="CC14" s="3">
        <v>-4.3352056294679642E-2</v>
      </c>
      <c r="CD14" s="3">
        <v>0.14466917514801025</v>
      </c>
      <c r="CE14" s="3">
        <v>4.0058456361293793E-2</v>
      </c>
      <c r="CF14" s="3">
        <v>-0.12990212440490723</v>
      </c>
      <c r="CG14" s="3">
        <v>4.1058484464883804E-2</v>
      </c>
      <c r="CH14" s="3">
        <v>-1.9490775594022125E-4</v>
      </c>
      <c r="CI14" s="3">
        <v>-0.1321873664855957</v>
      </c>
      <c r="CJ14" s="3">
        <v>-5.4674983024597168E-2</v>
      </c>
      <c r="CK14" s="3">
        <v>-0.13062824308872223</v>
      </c>
      <c r="CL14" s="3">
        <v>-0.12594529986381531</v>
      </c>
      <c r="CM14" s="3">
        <v>-0.14965453743934631</v>
      </c>
      <c r="CN14" s="3">
        <v>-0.13020633161067963</v>
      </c>
      <c r="CO14" s="3">
        <v>-9.2733189463615417E-2</v>
      </c>
      <c r="CP14" s="3">
        <v>-0.16761039197444916</v>
      </c>
      <c r="CQ14" s="3">
        <v>0.12051785737276077</v>
      </c>
      <c r="CR14" s="3">
        <v>-2.3228580132126808E-2</v>
      </c>
      <c r="CS14" s="3">
        <v>-0.25258409976959229</v>
      </c>
      <c r="CT14" s="3">
        <v>0.13224565982818604</v>
      </c>
      <c r="CU14" s="3">
        <v>4.4230416417121887E-2</v>
      </c>
      <c r="CV14" s="3">
        <v>0.13671645522117615</v>
      </c>
      <c r="CW14" s="3">
        <v>-9.305262565612793E-2</v>
      </c>
      <c r="CX14" s="3">
        <v>0.15552346408367157</v>
      </c>
      <c r="CY14" s="3">
        <v>3.2338682562112808E-2</v>
      </c>
      <c r="CZ14" s="3">
        <v>0.17974019050598145</v>
      </c>
      <c r="DA14" s="3">
        <v>0.10255517065525055</v>
      </c>
      <c r="DB14" s="3">
        <v>4.6504076570272446E-2</v>
      </c>
      <c r="DC14" s="3">
        <v>0.16044951975345612</v>
      </c>
      <c r="DD14" s="3">
        <v>-6.9338575005531311E-2</v>
      </c>
      <c r="DE14" s="3">
        <v>0.10836181789636612</v>
      </c>
      <c r="DF14" s="3">
        <v>3.0305489897727966E-2</v>
      </c>
      <c r="DG14" s="3">
        <v>-4.0010549128055573E-2</v>
      </c>
      <c r="DH14" s="3">
        <v>0.18910926580429077</v>
      </c>
      <c r="DI14" s="3">
        <v>0.17822788655757904</v>
      </c>
      <c r="DJ14" s="3">
        <v>-4.1532687842845917E-2</v>
      </c>
      <c r="DK14" s="3">
        <v>-1.8057867884635925E-2</v>
      </c>
      <c r="DL14" s="3">
        <v>0.14565101265907288</v>
      </c>
      <c r="DM14" s="3">
        <v>3.7901893258094788E-2</v>
      </c>
      <c r="DN14" s="3">
        <v>3.2357603311538696E-2</v>
      </c>
      <c r="DO14" s="3">
        <v>-0.26568618416786194</v>
      </c>
      <c r="DP14" s="3">
        <v>9.7710445523262024E-2</v>
      </c>
      <c r="DQ14" s="3">
        <v>0.32855254411697388</v>
      </c>
      <c r="DR14" s="3">
        <v>0.11291062831878662</v>
      </c>
      <c r="DS14" s="3">
        <v>0.18287625908851624</v>
      </c>
      <c r="DT14" s="3">
        <v>-0.14308927953243256</v>
      </c>
      <c r="DU14" s="3">
        <v>7.3016814887523651E-2</v>
      </c>
      <c r="DV14" s="3">
        <v>-0.11043474823236465</v>
      </c>
      <c r="DW14" s="3">
        <v>4.9806207418441772E-2</v>
      </c>
      <c r="DX14" s="3">
        <v>4.5086044818162918E-2</v>
      </c>
      <c r="DY14" s="3">
        <v>-4.9453554674983025E-3</v>
      </c>
      <c r="DZ14" s="3">
        <v>-0.1344984769821167</v>
      </c>
      <c r="EA14" s="3">
        <v>-0.2575240433216095</v>
      </c>
      <c r="EB14" s="3">
        <v>7.9377643764019012E-2</v>
      </c>
      <c r="EC14" s="3">
        <v>0.15387585759162903</v>
      </c>
      <c r="ED14" s="3">
        <v>2.2615859284996986E-2</v>
      </c>
      <c r="EE14" s="3">
        <v>7.2610989212989807E-2</v>
      </c>
    </row>
    <row r="15" spans="1:135">
      <c r="A15" s="25">
        <v>9</v>
      </c>
      <c r="B15" s="3">
        <v>-0.1519361287355423</v>
      </c>
      <c r="C15" s="3">
        <v>0.26144030690193176</v>
      </c>
      <c r="D15" s="3">
        <v>1.3320764526724815E-2</v>
      </c>
      <c r="E15" s="3">
        <v>0.2689644992351532</v>
      </c>
      <c r="F15" s="3">
        <v>-0.27547669410705566</v>
      </c>
      <c r="G15" s="3">
        <v>-0.2262597382068634</v>
      </c>
      <c r="H15" s="3">
        <v>-0.4269622266292572</v>
      </c>
      <c r="I15" s="3">
        <v>-0.1706484854221344</v>
      </c>
      <c r="J15" s="3">
        <v>-0.16385163366794586</v>
      </c>
      <c r="K15" s="3">
        <v>0.17113907635211945</v>
      </c>
      <c r="L15" s="3">
        <v>1.9775476306676865E-2</v>
      </c>
      <c r="M15" s="3">
        <v>-0.26320192217826843</v>
      </c>
      <c r="N15" s="3">
        <v>0.15674279630184174</v>
      </c>
      <c r="O15" s="3">
        <v>-0.45146137475967407</v>
      </c>
      <c r="P15" s="3">
        <v>-2.8900960460305214E-2</v>
      </c>
      <c r="Q15" s="3">
        <v>-0.24597641825675964</v>
      </c>
      <c r="R15" s="3">
        <v>-0.26595944166183472</v>
      </c>
      <c r="S15" s="3"/>
      <c r="T15" s="3"/>
      <c r="U15" s="1">
        <v>9</v>
      </c>
      <c r="V15" s="3">
        <v>-1.1098189853584652</v>
      </c>
      <c r="W15" s="3">
        <v>-0.44058823467931407</v>
      </c>
      <c r="X15" s="3">
        <v>-1.1870818458342265</v>
      </c>
      <c r="Y15" s="3">
        <v>-0.49077895279209538</v>
      </c>
      <c r="AA15" s="25">
        <v>9</v>
      </c>
      <c r="AB15" s="3">
        <v>6.7377053201198578E-2</v>
      </c>
      <c r="AC15" s="3">
        <v>-0.10699675977230072</v>
      </c>
      <c r="AD15" s="3">
        <v>-6.9596268236637115E-2</v>
      </c>
      <c r="AE15" s="3">
        <v>1.038840226829052E-2</v>
      </c>
      <c r="AF15" s="3">
        <v>-0.1227969229221344</v>
      </c>
      <c r="AG15" s="3">
        <v>-8.9100152254104614E-2</v>
      </c>
      <c r="AH15" s="3">
        <v>9.7364410758018494E-2</v>
      </c>
      <c r="AI15" s="3">
        <v>-6.7792370915412903E-2</v>
      </c>
      <c r="AJ15" s="3">
        <v>-0.14614491164684296</v>
      </c>
      <c r="AK15" s="3">
        <v>5.354001373052597E-2</v>
      </c>
      <c r="AL15" s="3">
        <v>-5.5006738752126694E-2</v>
      </c>
      <c r="AM15" s="3">
        <v>-0.22125375270843506</v>
      </c>
      <c r="AN15" s="3">
        <v>-6.425204873085022E-2</v>
      </c>
      <c r="AO15" s="3">
        <v>5.3503792732954025E-3</v>
      </c>
      <c r="AP15" s="3">
        <v>-0.19842907786369324</v>
      </c>
      <c r="AQ15" s="3">
        <v>3.3049736171960831E-2</v>
      </c>
      <c r="AR15" s="3">
        <v>6.2331948429346085E-2</v>
      </c>
      <c r="AU15" s="25">
        <v>9</v>
      </c>
      <c r="AV15" s="3">
        <v>1.078948974609375</v>
      </c>
      <c r="AW15" s="3">
        <v>-5.9057874605059624E-3</v>
      </c>
      <c r="AY15" s="25">
        <v>9</v>
      </c>
      <c r="AZ15" s="3">
        <v>-0.22097988426685333</v>
      </c>
      <c r="BA15" s="3">
        <v>0.3786943256855011</v>
      </c>
      <c r="BB15" s="3">
        <v>-7.0913597941398621E-2</v>
      </c>
      <c r="BC15" s="3">
        <v>9.1343864798545837E-2</v>
      </c>
      <c r="BD15" s="3">
        <v>0.18878865242004395</v>
      </c>
      <c r="BE15" s="3">
        <v>6.630484014749527E-2</v>
      </c>
      <c r="BF15" s="3">
        <v>0.23309601843357086</v>
      </c>
      <c r="BG15" s="3">
        <v>5.813409760594368E-2</v>
      </c>
      <c r="BH15" s="3">
        <v>0.23568323254585266</v>
      </c>
      <c r="BI15" s="3">
        <v>8.7255179882049561E-2</v>
      </c>
      <c r="BJ15" s="3">
        <v>0.17614974081516266</v>
      </c>
      <c r="BK15" s="3">
        <v>3.2665509730577469E-2</v>
      </c>
      <c r="BL15" s="3">
        <v>0.2393103688955307</v>
      </c>
      <c r="BM15" s="3">
        <v>3.8932248950004578E-2</v>
      </c>
      <c r="BN15" s="3">
        <v>-0.32307592034339905</v>
      </c>
      <c r="BO15" s="3">
        <v>-0.26269859075546265</v>
      </c>
      <c r="BP15" s="3">
        <v>-0.33897480368614197</v>
      </c>
      <c r="BR15" s="25">
        <v>9</v>
      </c>
      <c r="BS15" s="3">
        <v>-3.0273837968707085E-2</v>
      </c>
      <c r="BT15" s="3">
        <v>-0.15531758964061737</v>
      </c>
      <c r="BU15" s="3">
        <v>-0.12087589502334595</v>
      </c>
      <c r="BV15" s="3">
        <v>6.8220704793930054E-2</v>
      </c>
      <c r="BW15" s="3">
        <v>-9.5862135291099548E-2</v>
      </c>
      <c r="BX15" s="3">
        <v>-0.21379512548446655</v>
      </c>
      <c r="BY15" s="3">
        <v>-4.6638406813144684E-2</v>
      </c>
      <c r="BZ15" s="3">
        <v>-4.8529569059610367E-2</v>
      </c>
      <c r="CA15" s="3">
        <v>-7.2372116148471832E-2</v>
      </c>
      <c r="CB15" s="3">
        <v>-7.437598705291748E-2</v>
      </c>
      <c r="CC15" s="3">
        <v>0.33782538771629333</v>
      </c>
      <c r="CD15" s="3">
        <v>-4.7810353338718414E-2</v>
      </c>
      <c r="CE15" s="3">
        <v>0.23745761811733246</v>
      </c>
      <c r="CF15" s="3">
        <v>0.16322045028209686</v>
      </c>
      <c r="CG15" s="3">
        <v>-0.2702840268611908</v>
      </c>
      <c r="CH15" s="3">
        <v>-0.13521027565002441</v>
      </c>
      <c r="CI15" s="3">
        <v>-0.15479904413223267</v>
      </c>
      <c r="CJ15" s="3">
        <v>-7.0525750517845154E-2</v>
      </c>
      <c r="CK15" s="3">
        <v>0.2510468065738678</v>
      </c>
      <c r="CL15" s="3">
        <v>0.21876794099807739</v>
      </c>
      <c r="CM15" s="3">
        <v>0.11729934066534042</v>
      </c>
      <c r="CN15" s="3">
        <v>0.26673001050949097</v>
      </c>
      <c r="CO15" s="3">
        <v>1.189868338406086E-2</v>
      </c>
      <c r="CP15" s="3">
        <v>0.10133490711450577</v>
      </c>
      <c r="CQ15" s="3">
        <v>0.2521345317363739</v>
      </c>
      <c r="CR15" s="3">
        <v>0.40328627824783325</v>
      </c>
      <c r="CS15" s="3">
        <v>-8.9109919965267181E-2</v>
      </c>
      <c r="CT15" s="3">
        <v>5.5826343595981598E-2</v>
      </c>
      <c r="CU15" s="3">
        <v>0.11471132189035416</v>
      </c>
      <c r="CV15" s="3">
        <v>-0.14375181496143341</v>
      </c>
      <c r="CW15" s="3">
        <v>-0.20136140286922455</v>
      </c>
      <c r="CX15" s="3">
        <v>0.10266830772161484</v>
      </c>
      <c r="CY15" s="3">
        <v>0.38389381766319275</v>
      </c>
      <c r="CZ15" s="3">
        <v>-9.6587374806404114E-2</v>
      </c>
      <c r="DA15" s="3">
        <v>0.26283502578735352</v>
      </c>
      <c r="DB15" s="3">
        <v>5.0036303699016571E-2</v>
      </c>
      <c r="DC15" s="3">
        <v>-0.1679956465959549</v>
      </c>
      <c r="DD15" s="3">
        <v>-0.14866703748703003</v>
      </c>
      <c r="DE15" s="3">
        <v>-9.5567665994167328E-2</v>
      </c>
      <c r="DF15" s="3">
        <v>0.21766118705272675</v>
      </c>
      <c r="DG15" s="3">
        <v>-0.1210649386048317</v>
      </c>
      <c r="DH15" s="3">
        <v>0.23038001358509064</v>
      </c>
      <c r="DI15" s="3">
        <v>-0.13601920008659363</v>
      </c>
      <c r="DJ15" s="3">
        <v>3.4888651221990585E-2</v>
      </c>
      <c r="DK15" s="3">
        <v>0.10128796100616455</v>
      </c>
      <c r="DL15" s="3">
        <v>6.3008414581418037E-3</v>
      </c>
      <c r="DM15" s="3">
        <v>-3.1342945992946625E-2</v>
      </c>
      <c r="DN15" s="3">
        <v>0.11911267787218094</v>
      </c>
      <c r="DO15" s="3">
        <v>5.1539868116378784E-2</v>
      </c>
      <c r="DP15" s="3">
        <v>1.529394369572401E-2</v>
      </c>
      <c r="DQ15" s="3">
        <v>3.7896919995546341E-2</v>
      </c>
      <c r="DR15" s="3">
        <v>8.7537102401256561E-2</v>
      </c>
      <c r="DS15" s="3">
        <v>-0.11653044074773788</v>
      </c>
      <c r="DT15" s="3">
        <v>5.9786452911794186E-3</v>
      </c>
      <c r="DU15" s="3">
        <v>-0.32395738363265991</v>
      </c>
      <c r="DV15" s="3">
        <v>-0.2184765636920929</v>
      </c>
      <c r="DW15" s="3">
        <v>-0.14704753458499908</v>
      </c>
      <c r="DX15" s="3">
        <v>0.12473393231630325</v>
      </c>
      <c r="DY15" s="3">
        <v>-4.092499241232872E-2</v>
      </c>
      <c r="DZ15" s="3">
        <v>9.4643771648406982E-2</v>
      </c>
      <c r="EA15" s="3">
        <v>0.12490066885948181</v>
      </c>
      <c r="EB15" s="3">
        <v>-3.9609611034393311E-2</v>
      </c>
      <c r="EC15" s="3">
        <v>9.566323459148407E-2</v>
      </c>
      <c r="ED15" s="3">
        <v>-3.5834681242704391E-2</v>
      </c>
      <c r="EE15" s="3">
        <v>-2.1876916289329529E-2</v>
      </c>
    </row>
    <row r="16" spans="1:135">
      <c r="A16" s="25">
        <v>10</v>
      </c>
      <c r="B16" s="3">
        <v>-0.35544312000274658</v>
      </c>
      <c r="C16" s="3">
        <v>0.38542860746383667</v>
      </c>
      <c r="D16" s="3">
        <v>0.15203794836997986</v>
      </c>
      <c r="E16" s="3">
        <v>0.19828580319881439</v>
      </c>
      <c r="F16" s="3">
        <v>-0.54881507158279419</v>
      </c>
      <c r="G16" s="3">
        <v>-0.2716565728187561</v>
      </c>
      <c r="H16" s="3">
        <v>-0.27351117134094238</v>
      </c>
      <c r="I16" s="3">
        <v>0.53857815265655518</v>
      </c>
      <c r="J16" s="3">
        <v>0.33296284079551697</v>
      </c>
      <c r="K16" s="3">
        <v>0.27709445357322693</v>
      </c>
      <c r="L16" s="3">
        <v>6.6128946840763092E-2</v>
      </c>
      <c r="M16" s="3">
        <v>-6.0597501695156097E-2</v>
      </c>
      <c r="N16" s="3">
        <v>-6.3292421400547028E-2</v>
      </c>
      <c r="O16" s="3">
        <v>0.17859500646591187</v>
      </c>
      <c r="P16" s="3">
        <v>-0.11016969382762909</v>
      </c>
      <c r="Q16" s="3">
        <v>-2.2886220365762711E-2</v>
      </c>
      <c r="R16" s="3">
        <v>-0.40889808535575867</v>
      </c>
      <c r="S16" s="3"/>
      <c r="T16" s="3"/>
      <c r="U16" s="1">
        <v>10</v>
      </c>
      <c r="V16" s="3">
        <v>-1.7289265717002977</v>
      </c>
      <c r="W16" s="3">
        <v>-2.3450125534100508</v>
      </c>
      <c r="X16" s="3">
        <v>-1.7909683350960937</v>
      </c>
      <c r="Y16" s="3">
        <v>-2.5810889209565007</v>
      </c>
      <c r="AA16" s="25">
        <v>10</v>
      </c>
      <c r="AB16" s="3">
        <v>-0.15178276598453522</v>
      </c>
      <c r="AC16" s="3">
        <v>1.866920106112957E-2</v>
      </c>
      <c r="AD16" s="3">
        <v>-1.9631363451480865E-2</v>
      </c>
      <c r="AE16" s="3">
        <v>4.0385879576206207E-2</v>
      </c>
      <c r="AF16" s="3">
        <v>5.7497512549161911E-2</v>
      </c>
      <c r="AG16" s="3">
        <v>-7.388092577457428E-2</v>
      </c>
      <c r="AH16" s="3">
        <v>2.8017887845635414E-2</v>
      </c>
      <c r="AI16" s="3">
        <v>7.2001323103904724E-2</v>
      </c>
      <c r="AJ16" s="3">
        <v>-4.0140096098184586E-2</v>
      </c>
      <c r="AK16" s="3">
        <v>-0.10529999434947968</v>
      </c>
      <c r="AL16" s="3">
        <v>-2.9275169596076012E-2</v>
      </c>
      <c r="AM16" s="3">
        <v>-7.8673116862773895E-2</v>
      </c>
      <c r="AN16" s="3">
        <v>-4.661962017416954E-2</v>
      </c>
      <c r="AO16" s="3">
        <v>0.14768461883068085</v>
      </c>
      <c r="AP16" s="3">
        <v>-9.2409230768680573E-2</v>
      </c>
      <c r="AQ16" s="3">
        <v>-3.3500418794574216E-6</v>
      </c>
      <c r="AR16" s="3">
        <v>3.4175604581832886E-2</v>
      </c>
      <c r="AU16" s="25">
        <v>10</v>
      </c>
      <c r="AV16" s="3">
        <v>1.1244422197341919</v>
      </c>
      <c r="AW16" s="3">
        <v>-5.7937011122703552E-2</v>
      </c>
      <c r="AY16" s="25">
        <v>10</v>
      </c>
      <c r="AZ16" s="3">
        <v>-0.31497147679328918</v>
      </c>
      <c r="BA16" s="3">
        <v>0.44971302151679993</v>
      </c>
      <c r="BB16" s="3">
        <v>9.8717309534549713E-2</v>
      </c>
      <c r="BC16" s="3">
        <v>1.7947264015674591E-2</v>
      </c>
      <c r="BD16" s="3">
        <v>-5.9059269726276398E-2</v>
      </c>
      <c r="BE16" s="3">
        <v>-0.13033075630664825</v>
      </c>
      <c r="BF16" s="3">
        <v>0.2458614856004715</v>
      </c>
      <c r="BG16" s="3">
        <v>0.49955841898918152</v>
      </c>
      <c r="BH16" s="3">
        <v>6.3101641833782196E-2</v>
      </c>
      <c r="BI16" s="3">
        <v>-5.3375124931335449E-2</v>
      </c>
      <c r="BJ16" s="3">
        <v>-0.21339069306850433</v>
      </c>
      <c r="BK16" s="3">
        <v>-2.8322914615273476E-2</v>
      </c>
      <c r="BL16" s="3">
        <v>-0.12748827040195465</v>
      </c>
      <c r="BM16" s="3">
        <v>0.37904155254364014</v>
      </c>
      <c r="BN16" s="3">
        <v>-0.25081539154052734</v>
      </c>
      <c r="BO16" s="3">
        <v>-0.27269461750984192</v>
      </c>
      <c r="BP16" s="3">
        <v>-6.0526475310325623E-2</v>
      </c>
      <c r="BR16" s="25">
        <v>10</v>
      </c>
      <c r="BS16" s="3">
        <v>5.9836767613887787E-3</v>
      </c>
      <c r="BT16" s="3">
        <v>2.9899447690695524E-3</v>
      </c>
      <c r="BU16" s="3">
        <v>0.10233693569898605</v>
      </c>
      <c r="BV16" s="3">
        <v>4.8207588493824005E-2</v>
      </c>
      <c r="BW16" s="3">
        <v>-0.17682723701000214</v>
      </c>
      <c r="BX16" s="3">
        <v>9.6996955573558807E-2</v>
      </c>
      <c r="BY16" s="3">
        <v>4.4912807643413544E-3</v>
      </c>
      <c r="BZ16" s="3">
        <v>-0.238199383020401</v>
      </c>
      <c r="CA16" s="3">
        <v>-0.12183388322591782</v>
      </c>
      <c r="CB16" s="3">
        <v>0.25159266591072083</v>
      </c>
      <c r="CC16" s="3">
        <v>-0.18500590324401855</v>
      </c>
      <c r="CD16" s="3">
        <v>-0.17230898141860962</v>
      </c>
      <c r="CE16" s="3">
        <v>0.10349540412425995</v>
      </c>
      <c r="CF16" s="3">
        <v>2.1251983940601349E-2</v>
      </c>
      <c r="CG16" s="3">
        <v>5.9934940189123154E-2</v>
      </c>
      <c r="CH16" s="3">
        <v>3.8131989538669586E-2</v>
      </c>
      <c r="CI16" s="3">
        <v>0.32701650261878967</v>
      </c>
      <c r="CJ16" s="3">
        <v>0.10039196163415909</v>
      </c>
      <c r="CK16" s="3">
        <v>-1.0008977726101875E-2</v>
      </c>
      <c r="CL16" s="3">
        <v>-2.8722558170557022E-2</v>
      </c>
      <c r="CM16" s="3">
        <v>-0.20629733800888062</v>
      </c>
      <c r="CN16" s="3">
        <v>9.272853285074234E-2</v>
      </c>
      <c r="CO16" s="3">
        <v>-3.8433168083429337E-2</v>
      </c>
      <c r="CP16" s="3">
        <v>-6.185523048043251E-2</v>
      </c>
      <c r="CQ16" s="3">
        <v>6.7352272570133209E-2</v>
      </c>
      <c r="CR16" s="3">
        <v>-9.0044155716896057E-2</v>
      </c>
      <c r="CS16" s="3">
        <v>-0.14440087974071503</v>
      </c>
      <c r="CT16" s="3">
        <v>-7.5116775929927826E-2</v>
      </c>
      <c r="CU16" s="3">
        <v>-0.11073210090398788</v>
      </c>
      <c r="CV16" s="3">
        <v>-4.5265018939971924E-2</v>
      </c>
      <c r="CW16" s="3">
        <v>-0.10300196707248688</v>
      </c>
      <c r="CX16" s="3">
        <v>-7.06138014793396E-2</v>
      </c>
      <c r="CY16" s="3">
        <v>8.8511288166046143E-2</v>
      </c>
      <c r="CZ16" s="3">
        <v>-5.8400396257638931E-2</v>
      </c>
      <c r="DA16" s="3">
        <v>-6.08668546192348E-4</v>
      </c>
      <c r="DB16" s="3">
        <v>4.3190192431211472E-2</v>
      </c>
      <c r="DC16" s="3">
        <v>2.6360193267464638E-2</v>
      </c>
      <c r="DD16" s="3">
        <v>-0.22396092116832733</v>
      </c>
      <c r="DE16" s="3">
        <v>4.3269969522953033E-2</v>
      </c>
      <c r="DF16" s="3">
        <v>-0.1544090211391449</v>
      </c>
      <c r="DG16" s="3">
        <v>0.1067889928817749</v>
      </c>
      <c r="DH16" s="3">
        <v>-7.2499208152294159E-2</v>
      </c>
      <c r="DI16" s="3">
        <v>-0.16180926561355591</v>
      </c>
      <c r="DJ16" s="3">
        <v>-0.15904055535793304</v>
      </c>
      <c r="DK16" s="3">
        <v>-0.12472811341285706</v>
      </c>
      <c r="DL16" s="3">
        <v>-0.13370057940483093</v>
      </c>
      <c r="DM16" s="3">
        <v>6.5173432230949402E-2</v>
      </c>
      <c r="DN16" s="3">
        <v>-1.3305757194757462E-2</v>
      </c>
      <c r="DO16" s="3">
        <v>2.6061920449137688E-2</v>
      </c>
      <c r="DP16" s="3">
        <v>-1.3890154659748077E-2</v>
      </c>
      <c r="DQ16" s="3">
        <v>3.0236424878239632E-2</v>
      </c>
      <c r="DR16" s="3">
        <v>5.1197696477174759E-2</v>
      </c>
      <c r="DS16" s="3">
        <v>-0.16054023802280426</v>
      </c>
      <c r="DT16" s="3">
        <v>8.3116091787815094E-2</v>
      </c>
      <c r="DU16" s="3">
        <v>1.4294927008450031E-2</v>
      </c>
      <c r="DV16" s="3">
        <v>-3.8373764604330063E-2</v>
      </c>
      <c r="DW16" s="3">
        <v>-2.696462906897068E-2</v>
      </c>
      <c r="DX16" s="3">
        <v>-0.12555600702762604</v>
      </c>
      <c r="DY16" s="3">
        <v>-1.3223776593804359E-2</v>
      </c>
      <c r="DZ16" s="3">
        <v>-7.2702355682849884E-2</v>
      </c>
      <c r="EA16" s="3">
        <v>0.1712307333946228</v>
      </c>
      <c r="EB16" s="3">
        <v>-0.17449678480625153</v>
      </c>
      <c r="EC16" s="3">
        <v>9.2701725661754608E-2</v>
      </c>
      <c r="ED16" s="3">
        <v>-7.553989440202713E-2</v>
      </c>
      <c r="EE16" s="3">
        <v>9.043505042791368E-2</v>
      </c>
    </row>
    <row r="17" spans="1:139">
      <c r="A17" s="25">
        <v>11</v>
      </c>
      <c r="B17" s="3">
        <v>2.8728310018777847E-2</v>
      </c>
      <c r="C17" s="3">
        <v>6.08660988509655E-2</v>
      </c>
      <c r="D17" s="3">
        <v>0.16945667564868927</v>
      </c>
      <c r="E17" s="3">
        <v>0.30227038264274597</v>
      </c>
      <c r="F17" s="3">
        <v>-0.12232569605112076</v>
      </c>
      <c r="G17" s="3">
        <v>0.26751497387886047</v>
      </c>
      <c r="H17" s="3">
        <v>-0.23533906042575836</v>
      </c>
      <c r="I17" s="3">
        <v>-1.0491952300071716E-2</v>
      </c>
      <c r="J17" s="3">
        <v>0.19989317655563354</v>
      </c>
      <c r="K17" s="3">
        <v>5.9929948300123215E-2</v>
      </c>
      <c r="L17" s="3">
        <v>0.28040909767150879</v>
      </c>
      <c r="M17" s="3">
        <v>5.8189358562231064E-2</v>
      </c>
      <c r="N17" s="3">
        <v>8.7266422808170319E-2</v>
      </c>
      <c r="O17" s="3">
        <v>0.15728095173835754</v>
      </c>
      <c r="P17" s="3">
        <v>5.3423624485731125E-2</v>
      </c>
      <c r="Q17" s="3">
        <v>0.33801543712615967</v>
      </c>
      <c r="R17" s="3">
        <v>-0.20696251094341281</v>
      </c>
      <c r="S17" s="3"/>
      <c r="T17" s="3"/>
      <c r="U17" s="1">
        <v>11</v>
      </c>
      <c r="V17" s="3">
        <v>-0.47966688452149253</v>
      </c>
      <c r="W17" s="3">
        <v>0.34688241349193749</v>
      </c>
      <c r="X17" s="3">
        <v>0.23720944632284788</v>
      </c>
      <c r="Y17" s="3">
        <v>0.43058884840239187</v>
      </c>
      <c r="AA17" s="25">
        <v>11</v>
      </c>
      <c r="AB17" s="3">
        <v>-0.14256981015205383</v>
      </c>
      <c r="AC17" s="3">
        <v>-8.1006862223148346E-2</v>
      </c>
      <c r="AD17" s="3">
        <v>6.1732370406389236E-2</v>
      </c>
      <c r="AE17" s="3">
        <v>-7.7102443901821971E-4</v>
      </c>
      <c r="AF17" s="3">
        <v>-0.1591031551361084</v>
      </c>
      <c r="AG17" s="3">
        <v>5.4635491222143173E-2</v>
      </c>
      <c r="AH17" s="3">
        <v>0.10618465393781662</v>
      </c>
      <c r="AI17" s="3">
        <v>-0.1905549019575119</v>
      </c>
      <c r="AJ17" s="3">
        <v>9.6210107207298279E-2</v>
      </c>
      <c r="AK17" s="3">
        <v>0.11581621319055557</v>
      </c>
      <c r="AL17" s="3">
        <v>-0.14379961788654327</v>
      </c>
      <c r="AM17" s="3">
        <v>1.3927062042057514E-2</v>
      </c>
      <c r="AN17" s="3">
        <v>0.11056393384933472</v>
      </c>
      <c r="AO17" s="3">
        <v>-0.15269459784030914</v>
      </c>
      <c r="AP17" s="3">
        <v>2.3277793079614639E-2</v>
      </c>
      <c r="AQ17" s="3">
        <v>1.3168778270483017E-2</v>
      </c>
      <c r="AR17" s="3">
        <v>-3.0162423849105835E-2</v>
      </c>
      <c r="AU17" s="25">
        <v>11</v>
      </c>
      <c r="AV17" s="3">
        <v>1.0175032615661621</v>
      </c>
      <c r="AW17" s="3">
        <v>-8.1854604184627533E-2</v>
      </c>
      <c r="AY17" s="25">
        <v>11</v>
      </c>
      <c r="AZ17" s="3">
        <v>-4.1297548450529575E-3</v>
      </c>
      <c r="BA17" s="3">
        <v>0.18332470953464508</v>
      </c>
      <c r="BB17" s="3">
        <v>-0.35209929943084717</v>
      </c>
      <c r="BC17" s="3">
        <v>0.1404917985200882</v>
      </c>
      <c r="BD17" s="3">
        <v>2.3059532046318054E-2</v>
      </c>
      <c r="BE17" s="3">
        <v>0.20478788018226624</v>
      </c>
      <c r="BF17" s="3">
        <v>-0.17747378349304199</v>
      </c>
      <c r="BG17" s="3">
        <v>0.14451391994953156</v>
      </c>
      <c r="BH17" s="3">
        <v>0.25511607527732849</v>
      </c>
      <c r="BI17" s="3">
        <v>-8.8441677391529083E-2</v>
      </c>
      <c r="BJ17" s="3">
        <v>0.15285198390483856</v>
      </c>
      <c r="BK17" s="3">
        <v>0.25205400586128235</v>
      </c>
      <c r="BL17" s="3">
        <v>-1.6213772818446159E-2</v>
      </c>
      <c r="BM17" s="3">
        <v>0.10197431594133377</v>
      </c>
      <c r="BN17" s="3">
        <v>-0.16332939267158508</v>
      </c>
      <c r="BO17" s="3">
        <v>-7.2328671813011169E-3</v>
      </c>
      <c r="BP17" s="3">
        <v>-0.35405352711677551</v>
      </c>
      <c r="BR17" s="25">
        <v>11</v>
      </c>
      <c r="BS17" s="3">
        <v>-6.3192889094352722E-2</v>
      </c>
      <c r="BT17" s="3">
        <v>0.22121438384056091</v>
      </c>
      <c r="BU17" s="3">
        <v>0.2136177271604538</v>
      </c>
      <c r="BV17" s="3">
        <v>-0.35218164324760437</v>
      </c>
      <c r="BW17" s="3">
        <v>-0.32116204500198364</v>
      </c>
      <c r="BX17" s="3">
        <v>-0.18152996897697449</v>
      </c>
      <c r="BY17" s="3">
        <v>5.390955600887537E-3</v>
      </c>
      <c r="BZ17" s="3">
        <v>0.11752178519964218</v>
      </c>
      <c r="CA17" s="3">
        <v>0.25524818897247314</v>
      </c>
      <c r="CB17" s="3">
        <v>-8.8593237102031708E-2</v>
      </c>
      <c r="CC17" s="3">
        <v>0.31003120541572571</v>
      </c>
      <c r="CD17" s="3">
        <v>0.19093784689903259</v>
      </c>
      <c r="CE17" s="3">
        <v>6.0061611235141754E-2</v>
      </c>
      <c r="CF17" s="3">
        <v>0.20322048664093018</v>
      </c>
      <c r="CG17" s="3">
        <v>-8.269287645816803E-2</v>
      </c>
      <c r="CH17" s="3">
        <v>7.4747443199157715E-2</v>
      </c>
      <c r="CI17" s="3">
        <v>-6.2977127730846405E-2</v>
      </c>
      <c r="CJ17" s="3">
        <v>-0.1530415415763855</v>
      </c>
      <c r="CK17" s="3">
        <v>0.19916866719722748</v>
      </c>
      <c r="CL17" s="3">
        <v>5.7874675840139389E-2</v>
      </c>
      <c r="CM17" s="3">
        <v>0.19120025634765625</v>
      </c>
      <c r="CN17" s="3">
        <v>7.8645087778568268E-2</v>
      </c>
      <c r="CO17" s="3">
        <v>6.3158385455608368E-2</v>
      </c>
      <c r="CP17" s="3">
        <v>-0.18352551758289337</v>
      </c>
      <c r="CQ17" s="3">
        <v>4.6738855540752411E-2</v>
      </c>
      <c r="CR17" s="3">
        <v>7.9182170331478119E-2</v>
      </c>
      <c r="CS17" s="3">
        <v>6.0097500681877136E-2</v>
      </c>
      <c r="CT17" s="3">
        <v>3.2553281635046005E-2</v>
      </c>
      <c r="CU17" s="3">
        <v>-0.13912054896354675</v>
      </c>
      <c r="CV17" s="3">
        <v>7.6840423047542572E-2</v>
      </c>
      <c r="CW17" s="3">
        <v>8.8181227445602417E-2</v>
      </c>
      <c r="CX17" s="3">
        <v>0.3762364387512207</v>
      </c>
      <c r="CY17" s="3">
        <v>8.8144749402999878E-2</v>
      </c>
      <c r="CZ17" s="3">
        <v>3.6192413419485092E-2</v>
      </c>
      <c r="DA17" s="3">
        <v>6.5423600375652313E-2</v>
      </c>
      <c r="DB17" s="3">
        <v>-2.9050962999463081E-2</v>
      </c>
      <c r="DC17" s="3">
        <v>-0.30245375633239746</v>
      </c>
      <c r="DD17" s="3">
        <v>5.7992950081825256E-2</v>
      </c>
      <c r="DE17" s="3">
        <v>-2.9373146593570709E-2</v>
      </c>
      <c r="DF17" s="3">
        <v>0.22862078249454498</v>
      </c>
      <c r="DG17" s="3">
        <v>1.967068575322628E-2</v>
      </c>
      <c r="DH17" s="3">
        <v>-9.6634164452552795E-2</v>
      </c>
      <c r="DI17" s="3">
        <v>0.37821447849273682</v>
      </c>
      <c r="DJ17" s="3">
        <v>1.3429725542664528E-2</v>
      </c>
      <c r="DK17" s="3">
        <v>0.41486424207687378</v>
      </c>
      <c r="DL17" s="3">
        <v>-5.5438220500946045E-2</v>
      </c>
      <c r="DM17" s="3">
        <v>6.8776816129684448E-2</v>
      </c>
      <c r="DN17" s="3">
        <v>-4.1835147887468338E-2</v>
      </c>
      <c r="DO17" s="3">
        <v>-0.1173083558678627</v>
      </c>
      <c r="DP17" s="3">
        <v>0.23855805397033691</v>
      </c>
      <c r="DQ17" s="3">
        <v>4.2733963578939438E-2</v>
      </c>
      <c r="DR17" s="3">
        <v>0.31159135699272156</v>
      </c>
      <c r="DS17" s="3">
        <v>7.7345177531242371E-2</v>
      </c>
      <c r="DT17" s="3">
        <v>-8.6038544774055481E-2</v>
      </c>
      <c r="DU17" s="3">
        <v>-0.1408054530620575</v>
      </c>
      <c r="DV17" s="3">
        <v>-0.2037842869758606</v>
      </c>
      <c r="DW17" s="3">
        <v>6.8333491683006287E-2</v>
      </c>
      <c r="DX17" s="3">
        <v>0.19618886709213257</v>
      </c>
      <c r="DY17" s="3">
        <v>-8.1409506499767303E-2</v>
      </c>
      <c r="DZ17" s="3">
        <v>2.9291432350873947E-2</v>
      </c>
      <c r="EA17" s="3">
        <v>-7.3721818625926971E-2</v>
      </c>
      <c r="EB17" s="3">
        <v>9.1157160699367523E-2</v>
      </c>
      <c r="EC17" s="3">
        <v>7.3104850947856903E-2</v>
      </c>
      <c r="ED17" s="3">
        <v>8.5740676149725914E-3</v>
      </c>
      <c r="EE17" s="3">
        <v>-3.3813703805208206E-2</v>
      </c>
    </row>
    <row r="18" spans="1:139">
      <c r="A18" s="25">
        <v>12</v>
      </c>
      <c r="B18" s="3">
        <v>5.8369118720293045E-2</v>
      </c>
      <c r="C18" s="3">
        <v>0.50340282917022705</v>
      </c>
      <c r="D18" s="3">
        <v>-3.3815251663327217E-3</v>
      </c>
      <c r="E18" s="3">
        <v>-0.27939727902412415</v>
      </c>
      <c r="F18" s="3">
        <v>-0.60912764072418213</v>
      </c>
      <c r="G18" s="3">
        <v>0.1055251806974411</v>
      </c>
      <c r="H18" s="3">
        <v>-0.36417779326438904</v>
      </c>
      <c r="I18" s="3">
        <v>4.9678850919008255E-2</v>
      </c>
      <c r="J18" s="3">
        <v>-7.4636779725551605E-2</v>
      </c>
      <c r="K18" s="3">
        <v>0.27303603291511536</v>
      </c>
      <c r="L18" s="3">
        <v>-0.2189510315656662</v>
      </c>
      <c r="M18" s="3">
        <v>-0.38183307647705078</v>
      </c>
      <c r="N18" s="3">
        <v>0.15617987513542175</v>
      </c>
      <c r="O18" s="3">
        <v>7.042106706649065E-3</v>
      </c>
      <c r="P18" s="3">
        <v>0.23785246908664703</v>
      </c>
      <c r="Q18" s="3">
        <v>0.14779077470302582</v>
      </c>
      <c r="R18" s="3">
        <v>-0.47305607795715332</v>
      </c>
      <c r="S18" s="3"/>
      <c r="T18" s="3"/>
      <c r="U18" s="1">
        <v>12</v>
      </c>
      <c r="V18" s="3">
        <v>-1.2971667103610773</v>
      </c>
      <c r="W18" s="3">
        <v>-0.70518038211103806</v>
      </c>
      <c r="X18" s="3">
        <v>-0.9284454393046877</v>
      </c>
      <c r="Y18" s="3">
        <v>-1.0533676947938615</v>
      </c>
      <c r="AA18" s="25">
        <v>12</v>
      </c>
      <c r="AB18" s="3">
        <v>0.11976760625839233</v>
      </c>
      <c r="AC18" s="3">
        <v>-3.5977613180875778E-2</v>
      </c>
      <c r="AD18" s="3">
        <v>-1.7870543524622917E-2</v>
      </c>
      <c r="AE18" s="3">
        <v>0.16961915791034698</v>
      </c>
      <c r="AF18" s="3">
        <v>-0.14838974177837372</v>
      </c>
      <c r="AG18" s="3">
        <v>9.7047552466392517E-2</v>
      </c>
      <c r="AH18" s="3">
        <v>-0.10360921174287796</v>
      </c>
      <c r="AI18" s="3">
        <v>-6.3279755413532257E-2</v>
      </c>
      <c r="AJ18" s="3">
        <v>5.1290698349475861E-2</v>
      </c>
      <c r="AK18" s="3">
        <v>-8.0016069114208221E-2</v>
      </c>
      <c r="AL18" s="3">
        <v>0.10896927118301392</v>
      </c>
      <c r="AM18" s="3">
        <v>0.16670171916484833</v>
      </c>
      <c r="AN18" s="3">
        <v>-0.15476453304290771</v>
      </c>
      <c r="AO18" s="3">
        <v>0.20682482421398163</v>
      </c>
      <c r="AP18" s="3">
        <v>6.8374816328287125E-3</v>
      </c>
      <c r="AQ18" s="3">
        <v>2.074463851749897E-2</v>
      </c>
      <c r="AR18" s="3">
        <v>2.1748341619968414E-2</v>
      </c>
      <c r="AU18" s="25">
        <v>12</v>
      </c>
      <c r="AV18" s="3">
        <v>1.0011756420135498</v>
      </c>
      <c r="AW18" s="3">
        <v>-3.1852780375629663E-3</v>
      </c>
      <c r="AY18" s="25">
        <v>12</v>
      </c>
      <c r="AZ18" s="3">
        <v>-0.18859782814979553</v>
      </c>
      <c r="BA18" s="3">
        <v>-0.21517854928970337</v>
      </c>
      <c r="BB18" s="3">
        <v>-0.26408296823501587</v>
      </c>
      <c r="BC18" s="3">
        <v>-2.6778217405080795E-2</v>
      </c>
      <c r="BD18" s="3">
        <v>-0.1445842832326889</v>
      </c>
      <c r="BE18" s="3">
        <v>-0.18525996804237366</v>
      </c>
      <c r="BF18" s="3">
        <v>0.20531328022480011</v>
      </c>
      <c r="BG18" s="3">
        <v>0.11030314117670059</v>
      </c>
      <c r="BH18" s="3">
        <v>-8.7044805288314819E-2</v>
      </c>
      <c r="BI18" s="3">
        <v>-0.31317880749702454</v>
      </c>
      <c r="BJ18" s="3">
        <v>-2.2494543343782425E-2</v>
      </c>
      <c r="BK18" s="3">
        <v>0.10444243252277374</v>
      </c>
      <c r="BL18" s="3">
        <v>-0.29858013987541199</v>
      </c>
      <c r="BM18" s="3">
        <v>-3.1577590852975845E-2</v>
      </c>
      <c r="BN18" s="3">
        <v>-3.3026371151208878E-2</v>
      </c>
      <c r="BO18" s="3">
        <v>0.23837757110595703</v>
      </c>
      <c r="BP18" s="3">
        <v>-0.43585425615310669</v>
      </c>
      <c r="BR18" s="25">
        <v>12</v>
      </c>
      <c r="BS18" s="3">
        <v>-0.29041486978530884</v>
      </c>
      <c r="BT18" s="3">
        <v>6.1126243323087692E-2</v>
      </c>
      <c r="BU18" s="3">
        <v>1.0302605107426643E-2</v>
      </c>
      <c r="BV18" s="3">
        <v>-8.0502703785896301E-2</v>
      </c>
      <c r="BW18" s="3">
        <v>0.14217688143253326</v>
      </c>
      <c r="BX18" s="3">
        <v>6.482686847448349E-3</v>
      </c>
      <c r="BY18" s="3">
        <v>0.17094030976295471</v>
      </c>
      <c r="BZ18" s="3">
        <v>0.29558596014976501</v>
      </c>
      <c r="CA18" s="3">
        <v>0.13428919017314911</v>
      </c>
      <c r="CB18" s="3">
        <v>-0.27708262205123901</v>
      </c>
      <c r="CC18" s="3">
        <v>5.6588053703308105E-2</v>
      </c>
      <c r="CD18" s="3">
        <v>0.28139552474021912</v>
      </c>
      <c r="CE18" s="3">
        <v>-0.27305680513381958</v>
      </c>
      <c r="CF18" s="3">
        <v>-9.4213917851448059E-2</v>
      </c>
      <c r="CG18" s="3">
        <v>-0.3514266312122345</v>
      </c>
      <c r="CH18" s="3">
        <v>-0.12746770679950714</v>
      </c>
      <c r="CI18" s="3">
        <v>-0.15216074883937836</v>
      </c>
      <c r="CJ18" s="3">
        <v>-0.10401702672243118</v>
      </c>
      <c r="CK18" s="3">
        <v>-1.3601767830550671E-2</v>
      </c>
      <c r="CL18" s="3">
        <v>-0.18197767436504364</v>
      </c>
      <c r="CM18" s="3">
        <v>-7.7226981520652771E-2</v>
      </c>
      <c r="CN18" s="3">
        <v>-0.15704761445522308</v>
      </c>
      <c r="CO18" s="3">
        <v>-0.10312312841415405</v>
      </c>
      <c r="CP18" s="3">
        <v>0.12279153615236282</v>
      </c>
      <c r="CQ18" s="3">
        <v>-0.12621320784091949</v>
      </c>
      <c r="CR18" s="3">
        <v>-0.13330113887786865</v>
      </c>
      <c r="CS18" s="3">
        <v>0.24771347641944885</v>
      </c>
      <c r="CT18" s="3">
        <v>-0.15288437902927399</v>
      </c>
      <c r="CU18" s="3">
        <v>-0.11576821655035019</v>
      </c>
      <c r="CV18" s="3">
        <v>0.28553897142410278</v>
      </c>
      <c r="CW18" s="3">
        <v>0.17897291481494904</v>
      </c>
      <c r="CX18" s="3">
        <v>4.8389948904514313E-2</v>
      </c>
      <c r="CY18" s="3">
        <v>-0.29097273945808411</v>
      </c>
      <c r="CZ18" s="3">
        <v>0.12980744242668152</v>
      </c>
      <c r="DA18" s="3">
        <v>9.5527276396751404E-2</v>
      </c>
      <c r="DB18" s="3">
        <v>3.0023388564586639E-2</v>
      </c>
      <c r="DC18" s="3">
        <v>-0.19968403875827789</v>
      </c>
      <c r="DD18" s="3">
        <v>-4.1464593261480331E-2</v>
      </c>
      <c r="DE18" s="3">
        <v>0.22450464963912964</v>
      </c>
      <c r="DF18" s="3">
        <v>6.013466976583004E-3</v>
      </c>
      <c r="DG18" s="3">
        <v>-0.15749844908714294</v>
      </c>
      <c r="DH18" s="3">
        <v>0.12507300078868866</v>
      </c>
      <c r="DI18" s="3">
        <v>-4.5605245977640152E-2</v>
      </c>
      <c r="DJ18" s="3">
        <v>6.3326708041131496E-3</v>
      </c>
      <c r="DK18" s="3">
        <v>0.1393362283706665</v>
      </c>
      <c r="DL18" s="3">
        <v>0.13010610640048981</v>
      </c>
      <c r="DM18" s="3">
        <v>-9.4908721745014191E-2</v>
      </c>
      <c r="DN18" s="3">
        <v>-0.19012059271335602</v>
      </c>
      <c r="DO18" s="3">
        <v>-8.9924387633800507E-2</v>
      </c>
      <c r="DP18" s="3">
        <v>0.19076406955718994</v>
      </c>
      <c r="DQ18" s="3">
        <v>6.2206778675317764E-2</v>
      </c>
      <c r="DR18" s="3">
        <v>-4.7987353056669235E-2</v>
      </c>
      <c r="DS18" s="3">
        <v>-1.0826621204614639E-2</v>
      </c>
      <c r="DT18" s="3">
        <v>0.12442730367183685</v>
      </c>
      <c r="DU18" s="3">
        <v>3.1712919473648071E-2</v>
      </c>
      <c r="DV18" s="3">
        <v>-0.23252537846565247</v>
      </c>
      <c r="DW18" s="3">
        <v>6.5238224342465401E-3</v>
      </c>
      <c r="DX18" s="3">
        <v>0.17263320088386536</v>
      </c>
      <c r="DY18" s="3">
        <v>-9.8302878439426422E-2</v>
      </c>
      <c r="DZ18" s="3">
        <v>8.5895590484142303E-2</v>
      </c>
      <c r="EA18" s="3">
        <v>-0.26393288373947144</v>
      </c>
      <c r="EB18" s="3">
        <v>3.4909605979919434E-2</v>
      </c>
      <c r="EC18" s="3">
        <v>0.29489356279373169</v>
      </c>
      <c r="ED18" s="3">
        <v>-0.27480342984199524</v>
      </c>
      <c r="EE18" s="3">
        <v>7.1286603808403015E-2</v>
      </c>
    </row>
    <row r="19" spans="1:139">
      <c r="A19" s="25">
        <v>13</v>
      </c>
      <c r="B19" s="3">
        <v>7.9274345189332962E-3</v>
      </c>
      <c r="C19" s="3">
        <v>-0.18849609792232513</v>
      </c>
      <c r="D19" s="3">
        <v>-0.28304582834243774</v>
      </c>
      <c r="E19" s="3">
        <v>-0.39337053894996643</v>
      </c>
      <c r="F19" s="3">
        <v>-7.7802188694477081E-2</v>
      </c>
      <c r="G19" s="3">
        <v>0.34048476815223694</v>
      </c>
      <c r="H19" s="3">
        <v>0.18203657865524292</v>
      </c>
      <c r="I19" s="3">
        <v>6.6179327666759491E-2</v>
      </c>
      <c r="J19" s="3">
        <v>0.43095400929450989</v>
      </c>
      <c r="K19" s="3">
        <v>-0.18035958707332611</v>
      </c>
      <c r="L19" s="3">
        <v>-0.14150013029575348</v>
      </c>
      <c r="M19" s="3">
        <v>-0.12845030426979065</v>
      </c>
      <c r="N19" s="3">
        <v>0.23216310143470764</v>
      </c>
      <c r="O19" s="3">
        <v>0.12543198466300964</v>
      </c>
      <c r="P19" s="3">
        <v>-3.5294752568006516E-2</v>
      </c>
      <c r="Q19" s="3">
        <v>5.9272788465023041E-2</v>
      </c>
      <c r="R19" s="3">
        <v>-0.17455272376537323</v>
      </c>
      <c r="S19" s="3"/>
      <c r="T19" s="3"/>
      <c r="U19" s="1">
        <v>13</v>
      </c>
      <c r="V19" s="3">
        <v>-0.11698651099159826</v>
      </c>
      <c r="W19" s="3">
        <v>-0.57828151680348139</v>
      </c>
      <c r="X19" s="3">
        <v>0.7766206941912448</v>
      </c>
      <c r="Y19" s="3">
        <v>-0.39119052478288663</v>
      </c>
      <c r="AA19" s="25">
        <v>13</v>
      </c>
      <c r="AB19" s="3">
        <v>0.17582620680332184</v>
      </c>
      <c r="AC19" s="3">
        <v>-4.3410968035459518E-2</v>
      </c>
      <c r="AD19" s="3">
        <v>0.23656751215457916</v>
      </c>
      <c r="AE19" s="3">
        <v>-8.2741566002368927E-2</v>
      </c>
      <c r="AF19" s="3">
        <v>6.321696937084198E-2</v>
      </c>
      <c r="AG19" s="3">
        <v>-7.7454514801502228E-2</v>
      </c>
      <c r="AH19" s="3">
        <v>6.0051474720239639E-2</v>
      </c>
      <c r="AI19" s="3">
        <v>-4.7322005033493042E-2</v>
      </c>
      <c r="AJ19" s="3">
        <v>-0.14351816475391388</v>
      </c>
      <c r="AK19" s="3">
        <v>-9.3472898006439209E-2</v>
      </c>
      <c r="AL19" s="3">
        <v>0.17743660509586334</v>
      </c>
      <c r="AM19" s="3">
        <v>7.703794538974762E-2</v>
      </c>
      <c r="AN19" s="3">
        <v>4.257921501994133E-2</v>
      </c>
      <c r="AO19" s="3">
        <v>-2.8756950050592422E-2</v>
      </c>
      <c r="AP19" s="3">
        <v>-7.7174492180347443E-2</v>
      </c>
      <c r="AQ19" s="3">
        <v>8.5354611277580261E-2</v>
      </c>
      <c r="AR19" s="3">
        <v>3.4651130437850952E-2</v>
      </c>
      <c r="AU19" s="25">
        <v>13</v>
      </c>
      <c r="AV19" s="3">
        <v>0.99285835027694702</v>
      </c>
      <c r="AW19" s="3">
        <v>-3.5991962999105453E-2</v>
      </c>
      <c r="AY19" s="25">
        <v>13</v>
      </c>
      <c r="AZ19" s="3">
        <v>-9.513198584318161E-2</v>
      </c>
      <c r="BA19" s="3">
        <v>0.35193058848381042</v>
      </c>
      <c r="BB19" s="3">
        <v>-1.9286036491394043E-2</v>
      </c>
      <c r="BC19" s="3">
        <v>0.33675965666770935</v>
      </c>
      <c r="BD19" s="3">
        <v>-0.49970471858978271</v>
      </c>
      <c r="BE19" s="3">
        <v>-3.4227412194013596E-2</v>
      </c>
      <c r="BF19" s="3">
        <v>-5.9089582413434982E-2</v>
      </c>
      <c r="BG19" s="3">
        <v>1.1339453049004078E-2</v>
      </c>
      <c r="BH19" s="3">
        <v>-2.2435799241065979E-2</v>
      </c>
      <c r="BI19" s="3">
        <v>-1.8665414536371827E-3</v>
      </c>
      <c r="BJ19" s="3">
        <v>9.6619978547096252E-2</v>
      </c>
      <c r="BK19" s="3">
        <v>-0.14492771029472351</v>
      </c>
      <c r="BL19" s="3">
        <v>5.7452162727713585E-3</v>
      </c>
      <c r="BM19" s="3">
        <v>0.32877814769744873</v>
      </c>
      <c r="BN19" s="3">
        <v>0.26506200432777405</v>
      </c>
      <c r="BO19" s="3">
        <v>-7.9442337155342102E-2</v>
      </c>
      <c r="BP19" s="3">
        <v>-0.37334504723548889</v>
      </c>
      <c r="BR19" s="25">
        <v>13</v>
      </c>
      <c r="BS19" s="3">
        <v>7.090393453836441E-2</v>
      </c>
      <c r="BT19" s="3">
        <v>3.6093774251639843E-3</v>
      </c>
      <c r="BU19" s="3">
        <v>6.3981838524341583E-2</v>
      </c>
      <c r="BV19" s="3">
        <v>-9.8049089312553406E-2</v>
      </c>
      <c r="BW19" s="3">
        <v>9.8524235188961029E-2</v>
      </c>
      <c r="BX19" s="3">
        <v>-1.7429281026124954E-2</v>
      </c>
      <c r="BY19" s="3">
        <v>0.18510419130325317</v>
      </c>
      <c r="BZ19" s="3">
        <v>8.5637316107749939E-2</v>
      </c>
      <c r="CA19" s="3">
        <v>3.5145890433341265E-3</v>
      </c>
      <c r="CB19" s="3">
        <v>-8.101547509431839E-2</v>
      </c>
      <c r="CC19" s="3">
        <v>-6.0069330036640167E-2</v>
      </c>
      <c r="CD19" s="3">
        <v>-0.15026526153087616</v>
      </c>
      <c r="CE19" s="3">
        <v>-0.32412868738174438</v>
      </c>
      <c r="CF19" s="3">
        <v>-0.2392963171005249</v>
      </c>
      <c r="CG19" s="3">
        <v>0.29454097151756287</v>
      </c>
      <c r="CH19" s="3">
        <v>1.623433455824852E-2</v>
      </c>
      <c r="CI19" s="3">
        <v>0.21601895987987518</v>
      </c>
      <c r="CJ19" s="3">
        <v>-0.13547158241271973</v>
      </c>
      <c r="CK19" s="3">
        <v>9.1242179274559021E-2</v>
      </c>
      <c r="CL19" s="3">
        <v>-4.1254755109548569E-2</v>
      </c>
      <c r="CM19" s="3">
        <v>0.12037109583616257</v>
      </c>
      <c r="CN19" s="3">
        <v>0.3047238290309906</v>
      </c>
      <c r="CO19" s="3">
        <v>2.8898730874061584E-2</v>
      </c>
      <c r="CP19" s="3">
        <v>0.11461624503135681</v>
      </c>
      <c r="CQ19" s="3">
        <v>9.2810362577438354E-2</v>
      </c>
      <c r="CR19" s="3">
        <v>-0.25880339741706848</v>
      </c>
      <c r="CS19" s="3">
        <v>4.7543808817863464E-2</v>
      </c>
      <c r="CT19" s="3">
        <v>0.11432673037052155</v>
      </c>
      <c r="CU19" s="3">
        <v>3.3544890582561493E-2</v>
      </c>
      <c r="CV19" s="3">
        <v>1.4004944823682308E-2</v>
      </c>
      <c r="CW19" s="3">
        <v>0.1913776695728302</v>
      </c>
      <c r="CX19" s="3">
        <v>7.4610859155654907E-2</v>
      </c>
      <c r="CY19" s="3">
        <v>-0.14013023674488068</v>
      </c>
      <c r="CZ19" s="3">
        <v>-8.1055834889411926E-2</v>
      </c>
      <c r="DA19" s="3">
        <v>-0.14436332881450653</v>
      </c>
      <c r="DB19" s="3">
        <v>0.20316483080387115</v>
      </c>
      <c r="DC19" s="3">
        <v>-1.8443698063492775E-2</v>
      </c>
      <c r="DD19" s="3">
        <v>8.1620834767818451E-2</v>
      </c>
      <c r="DE19" s="3">
        <v>8.6730398237705231E-2</v>
      </c>
      <c r="DF19" s="3">
        <v>4.1106302291154861E-2</v>
      </c>
      <c r="DG19" s="3">
        <v>2.1923014894127846E-2</v>
      </c>
      <c r="DH19" s="3">
        <v>-0.27269083261489868</v>
      </c>
      <c r="DI19" s="3">
        <v>0.19068226218223572</v>
      </c>
      <c r="DJ19" s="3">
        <v>-0.14935879409313202</v>
      </c>
      <c r="DK19" s="3">
        <v>-0.19281922280788422</v>
      </c>
      <c r="DL19" s="3">
        <v>-0.30516260862350464</v>
      </c>
      <c r="DM19" s="3">
        <v>-0.16535678505897522</v>
      </c>
      <c r="DN19" s="3">
        <v>-9.5866568386554718E-2</v>
      </c>
      <c r="DO19" s="3">
        <v>0.2458646148443222</v>
      </c>
      <c r="DP19" s="3">
        <v>0.15759226679801941</v>
      </c>
      <c r="DQ19" s="3">
        <v>0.35326391458511353</v>
      </c>
      <c r="DR19" s="3">
        <v>-0.10127923637628555</v>
      </c>
      <c r="DS19" s="3">
        <v>0.13392366468906403</v>
      </c>
      <c r="DT19" s="3">
        <v>-0.24310475587844849</v>
      </c>
      <c r="DU19" s="3">
        <v>0.10327538102865219</v>
      </c>
      <c r="DV19" s="3">
        <v>8.7514981627464294E-2</v>
      </c>
      <c r="DW19" s="3">
        <v>-4.4291876256465912E-2</v>
      </c>
      <c r="DX19" s="3">
        <v>1.9094186136499047E-3</v>
      </c>
      <c r="DY19" s="3">
        <v>-7.9302936792373657E-2</v>
      </c>
      <c r="DZ19" s="3">
        <v>-1.0118181817233562E-2</v>
      </c>
      <c r="EA19" s="3">
        <v>0.14647410809993744</v>
      </c>
      <c r="EB19" s="3">
        <v>-5.20298071205616E-2</v>
      </c>
      <c r="EC19" s="3">
        <v>-8.4305733442306519E-2</v>
      </c>
      <c r="ED19" s="3">
        <v>0.14828254282474518</v>
      </c>
      <c r="EE19" s="3">
        <v>8.0628775060176849E-2</v>
      </c>
    </row>
    <row r="20" spans="1:139">
      <c r="A20" s="25">
        <v>14</v>
      </c>
      <c r="B20" s="3">
        <v>-0.33551287651062012</v>
      </c>
      <c r="C20" s="3">
        <v>6.1729315668344498E-2</v>
      </c>
      <c r="D20" s="3">
        <v>-0.16604793071746826</v>
      </c>
      <c r="E20" s="3">
        <v>-4.9722272902727127E-2</v>
      </c>
      <c r="F20" s="3">
        <v>0.33297434449195862</v>
      </c>
      <c r="G20" s="3">
        <v>-9.9993035197257996E-2</v>
      </c>
      <c r="H20" s="3">
        <v>-3.2706916332244873E-2</v>
      </c>
      <c r="I20" s="3">
        <v>0.50653159618377686</v>
      </c>
      <c r="J20" s="3">
        <v>0.13151945173740387</v>
      </c>
      <c r="K20" s="3">
        <v>0.23984062671661377</v>
      </c>
      <c r="L20" s="3">
        <v>0.21878184378147125</v>
      </c>
      <c r="M20" s="3">
        <v>-7.9290561378002167E-2</v>
      </c>
      <c r="N20" s="3">
        <v>0.13273200392723083</v>
      </c>
      <c r="O20" s="3">
        <v>-3.5018078982830048E-2</v>
      </c>
      <c r="P20" s="3">
        <v>0.1072583943605423</v>
      </c>
      <c r="Q20" s="3">
        <v>0.73624724149703979</v>
      </c>
      <c r="R20" s="3">
        <v>-0.25050586462020874</v>
      </c>
      <c r="S20" s="3"/>
      <c r="T20" s="3"/>
      <c r="U20" s="1">
        <v>14</v>
      </c>
      <c r="V20" s="3">
        <v>-0.38780411445732899</v>
      </c>
      <c r="W20" s="3">
        <v>-3.5315158808006877</v>
      </c>
      <c r="X20" s="3">
        <v>-1.5745920098959503</v>
      </c>
      <c r="Y20" s="3">
        <v>-3.660595129668252</v>
      </c>
      <c r="AA20" s="25">
        <v>14</v>
      </c>
      <c r="AB20" s="3">
        <v>-0.36454287171363831</v>
      </c>
      <c r="AC20" s="3">
        <v>2.664690837264061E-2</v>
      </c>
      <c r="AD20" s="3">
        <v>5.8222923427820206E-2</v>
      </c>
      <c r="AE20" s="3">
        <v>0.10040616244077682</v>
      </c>
      <c r="AF20" s="3">
        <v>-5.7821623980998993E-2</v>
      </c>
      <c r="AG20" s="3">
        <v>0.27926713228225708</v>
      </c>
      <c r="AH20" s="3">
        <v>-0.13772857189178467</v>
      </c>
      <c r="AI20" s="3">
        <v>0.18456099927425385</v>
      </c>
      <c r="AJ20" s="3">
        <v>-0.12472371011972427</v>
      </c>
      <c r="AK20" s="3">
        <v>0.11407564580440521</v>
      </c>
      <c r="AL20" s="3">
        <v>0.28660097718238831</v>
      </c>
      <c r="AM20" s="3">
        <v>9.5436438918113708E-2</v>
      </c>
      <c r="AN20" s="3">
        <v>8.6697541177272797E-2</v>
      </c>
      <c r="AO20" s="3">
        <v>-9.6053838729858398E-2</v>
      </c>
      <c r="AP20" s="3">
        <v>-0.21669891476631165</v>
      </c>
      <c r="AQ20" s="3">
        <v>4.2634341865777969E-2</v>
      </c>
      <c r="AR20" s="3">
        <v>0.12943904101848602</v>
      </c>
      <c r="AU20" s="25">
        <v>14</v>
      </c>
      <c r="AV20" s="3">
        <v>1.0100300312042236</v>
      </c>
      <c r="AW20" s="3">
        <v>0.13630788028240204</v>
      </c>
      <c r="AY20" s="25">
        <v>14</v>
      </c>
      <c r="AZ20" s="3">
        <v>0.17176675796508789</v>
      </c>
      <c r="BA20" s="3">
        <v>0.3437778651714325</v>
      </c>
      <c r="BB20" s="3">
        <v>-0.20212621986865997</v>
      </c>
      <c r="BC20" s="3">
        <v>-0.32647687196731567</v>
      </c>
      <c r="BD20" s="3">
        <v>-0.26222434639930725</v>
      </c>
      <c r="BE20" s="3">
        <v>-2.2130858153104782E-2</v>
      </c>
      <c r="BF20" s="3">
        <v>0.24081511795520782</v>
      </c>
      <c r="BG20" s="3">
        <v>0.28487390279769897</v>
      </c>
      <c r="BH20" s="3">
        <v>-4.3544411659240723E-2</v>
      </c>
      <c r="BI20" s="3">
        <v>9.0855211019515991E-2</v>
      </c>
      <c r="BJ20" s="3">
        <v>1.9308485090732574E-2</v>
      </c>
      <c r="BK20" s="3">
        <v>-1.3647438026964664E-2</v>
      </c>
      <c r="BL20" s="3">
        <v>0.11695551127195358</v>
      </c>
      <c r="BM20" s="3">
        <v>-0.27339339256286621</v>
      </c>
      <c r="BN20" s="3">
        <v>-0.11158855259418488</v>
      </c>
      <c r="BO20" s="3">
        <v>-8.2305982708930969E-2</v>
      </c>
      <c r="BP20" s="3">
        <v>-3.7383150309324265E-2</v>
      </c>
      <c r="BR20" s="25">
        <v>14</v>
      </c>
      <c r="BS20" s="3">
        <v>-8.2293964922428131E-2</v>
      </c>
      <c r="BT20" s="3">
        <v>0.19369971752166748</v>
      </c>
      <c r="BU20" s="3">
        <v>-3.6080870777368546E-2</v>
      </c>
      <c r="BV20" s="3">
        <v>0.11652061343193054</v>
      </c>
      <c r="BW20" s="3">
        <v>-0.17356041073799133</v>
      </c>
      <c r="BX20" s="3">
        <v>-8.13555046916008E-2</v>
      </c>
      <c r="BY20" s="3">
        <v>-2.4546928703784943E-2</v>
      </c>
      <c r="BZ20" s="3">
        <v>-5.2652522921562195E-2</v>
      </c>
      <c r="CA20" s="3">
        <v>-0.2494790107011795</v>
      </c>
      <c r="CB20" s="3">
        <v>3.5581305623054504E-2</v>
      </c>
      <c r="CC20" s="3">
        <v>5.4767817258834839E-2</v>
      </c>
      <c r="CD20" s="3">
        <v>-8.3982963114976883E-3</v>
      </c>
      <c r="CE20" s="3">
        <v>6.1664622277021408E-2</v>
      </c>
      <c r="CF20" s="3">
        <v>0.24038802087306976</v>
      </c>
      <c r="CG20" s="3">
        <v>-0.14972789585590363</v>
      </c>
      <c r="CH20" s="3">
        <v>-0.11289666593074799</v>
      </c>
      <c r="CI20" s="3">
        <v>0.25003322958946228</v>
      </c>
      <c r="CJ20" s="3">
        <v>-0.1510595828294754</v>
      </c>
      <c r="CK20" s="3">
        <v>0.31806150078773499</v>
      </c>
      <c r="CL20" s="3">
        <v>-9.323892742395401E-2</v>
      </c>
      <c r="CM20" s="3">
        <v>0.11590062081813812</v>
      </c>
      <c r="CN20" s="3">
        <v>0.33426812291145325</v>
      </c>
      <c r="CO20" s="3">
        <v>-5.2829168736934662E-2</v>
      </c>
      <c r="CP20" s="3">
        <v>4.4390149414539337E-2</v>
      </c>
      <c r="CQ20" s="3">
        <v>8.5572294890880585E-2</v>
      </c>
      <c r="CR20" s="3">
        <v>4.0397617965936661E-2</v>
      </c>
      <c r="CS20" s="3">
        <v>-2.6869868859648705E-2</v>
      </c>
      <c r="CT20" s="3">
        <v>0.19760237634181976</v>
      </c>
      <c r="CU20" s="3">
        <v>0.16763892769813538</v>
      </c>
      <c r="CV20" s="3">
        <v>-0.10857275128364563</v>
      </c>
      <c r="CW20" s="3">
        <v>-4.6446868218481541E-3</v>
      </c>
      <c r="CX20" s="3">
        <v>7.3293440043926239E-2</v>
      </c>
      <c r="CY20" s="3">
        <v>-0.18732132017612457</v>
      </c>
      <c r="CZ20" s="3">
        <v>-3.7926368415355682E-2</v>
      </c>
      <c r="DA20" s="3">
        <v>-6.3761286437511444E-2</v>
      </c>
      <c r="DB20" s="3">
        <v>0.16145576536655426</v>
      </c>
      <c r="DC20" s="3">
        <v>-0.12079782038927078</v>
      </c>
      <c r="DD20" s="3">
        <v>-9.7195133566856384E-3</v>
      </c>
      <c r="DE20" s="3">
        <v>8.547007292509079E-2</v>
      </c>
      <c r="DF20" s="3">
        <v>6.5155811607837677E-2</v>
      </c>
      <c r="DG20" s="3">
        <v>-0.12626013159751892</v>
      </c>
      <c r="DH20" s="3">
        <v>0.11145336925983429</v>
      </c>
      <c r="DI20" s="3">
        <v>-0.12278974801301956</v>
      </c>
      <c r="DJ20" s="3">
        <v>-0.15601326525211334</v>
      </c>
      <c r="DK20" s="3">
        <v>-5.2619989961385727E-2</v>
      </c>
      <c r="DL20" s="3">
        <v>-5.1196523010730743E-2</v>
      </c>
      <c r="DM20" s="3">
        <v>4.6487501822412014E-3</v>
      </c>
      <c r="DN20" s="3">
        <v>-8.0607622861862183E-2</v>
      </c>
      <c r="DO20" s="3">
        <v>0.13736510276794434</v>
      </c>
      <c r="DP20" s="3">
        <v>0.20558661222457886</v>
      </c>
      <c r="DQ20" s="3">
        <v>0.1799299567937851</v>
      </c>
      <c r="DR20" s="3">
        <v>0.16363193094730377</v>
      </c>
      <c r="DS20" s="3">
        <v>-5.9406150132417679E-2</v>
      </c>
      <c r="DT20" s="3">
        <v>-0.1017393097281456</v>
      </c>
      <c r="DU20" s="3">
        <v>-0.17738398909568787</v>
      </c>
      <c r="DV20" s="3">
        <v>-0.16139927506446838</v>
      </c>
      <c r="DW20" s="3">
        <v>7.899874821305275E-3</v>
      </c>
      <c r="DX20" s="3">
        <v>0.10020112246274948</v>
      </c>
      <c r="DY20" s="3">
        <v>8.8452892377972603E-3</v>
      </c>
      <c r="DZ20" s="3">
        <v>-0.17201696336269379</v>
      </c>
      <c r="EA20" s="3">
        <v>0.24543739855289459</v>
      </c>
      <c r="EB20" s="3">
        <v>-8.3441056311130524E-2</v>
      </c>
      <c r="EC20" s="3">
        <v>0.15466471016407013</v>
      </c>
      <c r="ED20" s="3">
        <v>-0.14659838378429413</v>
      </c>
      <c r="EE20" s="3">
        <v>-0.1050322949886322</v>
      </c>
    </row>
    <row r="21" spans="1:139">
      <c r="A21" s="25">
        <v>15</v>
      </c>
      <c r="B21" s="3">
        <v>-1.6883686184883118E-2</v>
      </c>
      <c r="C21" s="3">
        <v>-0.20440968871116638</v>
      </c>
      <c r="D21" s="3">
        <v>-0.33752492070198059</v>
      </c>
      <c r="E21" s="3">
        <v>0.21127349138259888</v>
      </c>
      <c r="F21" s="3">
        <v>0.12733273208141327</v>
      </c>
      <c r="G21" s="3">
        <v>4.9073424190282822E-2</v>
      </c>
      <c r="H21" s="3">
        <v>-6.5964333713054657E-2</v>
      </c>
      <c r="I21" s="3">
        <v>-0.45456558465957642</v>
      </c>
      <c r="J21" s="3">
        <v>0.19819852709770203</v>
      </c>
      <c r="K21" s="3">
        <v>0.11411095410585403</v>
      </c>
      <c r="L21" s="3">
        <v>-0.2150033712387085</v>
      </c>
      <c r="M21" s="3">
        <v>3.8552789483219385E-3</v>
      </c>
      <c r="N21" s="3">
        <v>0.11176705360412598</v>
      </c>
      <c r="O21" s="3">
        <v>-2.5513304397463799E-2</v>
      </c>
      <c r="P21" s="3">
        <v>0.34060534834861755</v>
      </c>
      <c r="Q21" s="3">
        <v>-0.1507829874753952</v>
      </c>
      <c r="R21" s="3">
        <v>0.17327879369258881</v>
      </c>
      <c r="S21" s="3"/>
      <c r="T21" s="3"/>
      <c r="U21" s="1">
        <v>15</v>
      </c>
      <c r="V21" s="3">
        <v>1.4124746596763535</v>
      </c>
      <c r="W21" s="3">
        <v>1.2077629697405532</v>
      </c>
      <c r="X21" s="3">
        <v>-0.55381839563942614</v>
      </c>
      <c r="Y21" s="3">
        <v>1.2590150387072891</v>
      </c>
      <c r="AA21" s="25">
        <v>15</v>
      </c>
      <c r="AB21" s="3">
        <v>-6.4373306930065155E-2</v>
      </c>
      <c r="AC21" s="3">
        <v>8.1324495375156403E-2</v>
      </c>
      <c r="AD21" s="3">
        <v>6.0647506266832352E-2</v>
      </c>
      <c r="AE21" s="3">
        <v>6.6893793642520905E-2</v>
      </c>
      <c r="AF21" s="3">
        <v>-0.18857042491436005</v>
      </c>
      <c r="AG21" s="3">
        <v>7.4131302535533905E-2</v>
      </c>
      <c r="AH21" s="3">
        <v>-2.3722311481833458E-2</v>
      </c>
      <c r="AI21" s="3">
        <v>0.22615450620651245</v>
      </c>
      <c r="AJ21" s="3">
        <v>0.12118753790855408</v>
      </c>
      <c r="AK21" s="3">
        <v>-3.5659823566675186E-2</v>
      </c>
      <c r="AL21" s="3">
        <v>0.19439141452312469</v>
      </c>
      <c r="AM21" s="3">
        <v>-0.22890326380729675</v>
      </c>
      <c r="AN21" s="3">
        <v>-4.4325802475214005E-2</v>
      </c>
      <c r="AO21" s="3">
        <v>-3.2766222953796387E-2</v>
      </c>
      <c r="AP21" s="3">
        <v>0.203713059425354</v>
      </c>
      <c r="AQ21" s="3">
        <v>3.0110299587249756E-2</v>
      </c>
      <c r="AR21" s="3">
        <v>1.6964277252554893E-2</v>
      </c>
      <c r="AU21" s="25">
        <v>15</v>
      </c>
      <c r="AV21" s="3">
        <v>0.9622563123703004</v>
      </c>
      <c r="AW21" s="3">
        <v>3.3040814101696014E-2</v>
      </c>
      <c r="AY21" s="25">
        <v>15</v>
      </c>
      <c r="AZ21" s="3">
        <v>-0.26506692171096802</v>
      </c>
      <c r="BA21" s="3">
        <v>7.0770956575870514E-2</v>
      </c>
      <c r="BB21" s="3">
        <v>-0.27264517545700073</v>
      </c>
      <c r="BC21" s="3">
        <v>-0.10491815209388733</v>
      </c>
      <c r="BD21" s="3">
        <v>-1.6215626150369644E-2</v>
      </c>
      <c r="BE21" s="3">
        <v>-0.17096881568431854</v>
      </c>
      <c r="BF21" s="3">
        <v>4.4599160552024841E-2</v>
      </c>
      <c r="BG21" s="3">
        <v>-3.5747755318880081E-2</v>
      </c>
      <c r="BH21" s="3">
        <v>0.34684380888938904</v>
      </c>
      <c r="BI21" s="3">
        <v>0.26917237043380737</v>
      </c>
      <c r="BJ21" s="3">
        <v>0.15739034116268158</v>
      </c>
      <c r="BK21" s="3">
        <v>8.5862964391708374E-2</v>
      </c>
      <c r="BL21" s="3">
        <v>0.11766965687274933</v>
      </c>
      <c r="BM21" s="3">
        <v>0.31071621179580688</v>
      </c>
      <c r="BN21" s="3">
        <v>0.11455253511667252</v>
      </c>
      <c r="BO21" s="3">
        <v>0.1173737570643425</v>
      </c>
      <c r="BP21" s="3">
        <v>-0.2975534200668335</v>
      </c>
      <c r="BR21" s="25">
        <v>15</v>
      </c>
      <c r="BS21" s="3">
        <v>0.13413877785205841</v>
      </c>
      <c r="BT21" s="3">
        <v>-0.21048015356063843</v>
      </c>
      <c r="BU21" s="3">
        <v>0.14474192261695862</v>
      </c>
      <c r="BV21" s="3">
        <v>0.11276237666606903</v>
      </c>
      <c r="BW21" s="3">
        <v>0.11609949171543121</v>
      </c>
      <c r="BX21" s="3">
        <v>0.1472993940114975</v>
      </c>
      <c r="BY21" s="3">
        <v>-0.32932165265083313</v>
      </c>
      <c r="BZ21" s="3">
        <v>-9.4240248203277588E-2</v>
      </c>
      <c r="CA21" s="3">
        <v>-7.2858467698097229E-2</v>
      </c>
      <c r="CB21" s="3">
        <v>-0.18281355500221252</v>
      </c>
      <c r="CC21" s="3">
        <v>-7.1900978684425354E-2</v>
      </c>
      <c r="CD21" s="3">
        <v>-4.4620644301176071E-2</v>
      </c>
      <c r="CE21" s="3">
        <v>-7.5464829802513123E-2</v>
      </c>
      <c r="CF21" s="3">
        <v>7.3830276727676392E-2</v>
      </c>
      <c r="CG21" s="3">
        <v>0.28941729664802551</v>
      </c>
      <c r="CH21" s="3">
        <v>2.5471549481153488E-2</v>
      </c>
      <c r="CI21" s="3">
        <v>2.0856795832514763E-2</v>
      </c>
      <c r="CJ21" s="3">
        <v>0.21989133954048157</v>
      </c>
      <c r="CK21" s="3">
        <v>-5.1107011735439301E-2</v>
      </c>
      <c r="CL21" s="3">
        <v>-0.36672037839889526</v>
      </c>
      <c r="CM21" s="3">
        <v>-0.11808187514543533</v>
      </c>
      <c r="CN21" s="3">
        <v>-0.334002286195755</v>
      </c>
      <c r="CO21" s="3">
        <v>0.25574818253517151</v>
      </c>
      <c r="CP21" s="3">
        <v>0.29875683784484863</v>
      </c>
      <c r="CQ21" s="3">
        <v>-0.17147943377494812</v>
      </c>
      <c r="CR21" s="3">
        <v>-8.5192732512950897E-2</v>
      </c>
      <c r="CS21" s="3">
        <v>0.20835946500301361</v>
      </c>
      <c r="CT21" s="3">
        <v>4.3088965117931366E-2</v>
      </c>
      <c r="CU21" s="3">
        <v>0.1672150045633316</v>
      </c>
      <c r="CV21" s="3">
        <v>6.9539949297904968E-2</v>
      </c>
      <c r="CW21" s="3">
        <v>-8.0856494605541229E-3</v>
      </c>
      <c r="CX21" s="3">
        <v>7.0670358836650848E-3</v>
      </c>
      <c r="CY21" s="3">
        <v>-0.16151636838912964</v>
      </c>
      <c r="CZ21" s="3">
        <v>-3.6691978573799133E-2</v>
      </c>
      <c r="DA21" s="3">
        <v>-0.35379868745803833</v>
      </c>
      <c r="DB21" s="3">
        <v>1.5065873041749001E-2</v>
      </c>
      <c r="DC21" s="3">
        <v>-2.8210754971951246E-3</v>
      </c>
      <c r="DD21" s="3">
        <v>0.14693264663219452</v>
      </c>
      <c r="DE21" s="3">
        <v>7.723669521510601E-3</v>
      </c>
      <c r="DF21" s="3">
        <v>-8.349994570016861E-2</v>
      </c>
      <c r="DG21" s="3">
        <v>0.2789890468120575</v>
      </c>
      <c r="DH21" s="3">
        <v>-0.11289224028587341</v>
      </c>
      <c r="DI21" s="3">
        <v>-0.29958438873291016</v>
      </c>
      <c r="DJ21" s="3">
        <v>0.39084744453430176</v>
      </c>
      <c r="DK21" s="3">
        <v>-0.22428995370864868</v>
      </c>
      <c r="DL21" s="3">
        <v>-9.4239860773086548E-2</v>
      </c>
      <c r="DM21" s="3">
        <v>3.1506117433309555E-2</v>
      </c>
      <c r="DN21" s="3">
        <v>0.18859785795211792</v>
      </c>
      <c r="DO21" s="3">
        <v>-0.40947163105010986</v>
      </c>
      <c r="DP21" s="3">
        <v>-0.22407034039497375</v>
      </c>
      <c r="DQ21" s="3">
        <v>-1.8634974956512451E-2</v>
      </c>
      <c r="DR21" s="3">
        <v>-0.16512833535671234</v>
      </c>
      <c r="DS21" s="3">
        <v>-0.25728204846382141</v>
      </c>
      <c r="DT21" s="3">
        <v>-0.25746989250183105</v>
      </c>
      <c r="DU21" s="3">
        <v>9.5264196395874023E-2</v>
      </c>
      <c r="DV21" s="3">
        <v>0.22019140422344208</v>
      </c>
      <c r="DW21" s="3">
        <v>5.6939162313938141E-2</v>
      </c>
      <c r="DX21" s="3">
        <v>-0.31873205304145813</v>
      </c>
      <c r="DY21" s="3">
        <v>3.572479635477066E-2</v>
      </c>
      <c r="DZ21" s="3">
        <v>-0.14788919687271118</v>
      </c>
      <c r="EA21" s="3">
        <v>-0.24761861562728882</v>
      </c>
      <c r="EB21" s="3">
        <v>0.22962501645088196</v>
      </c>
      <c r="EC21" s="3">
        <v>-0.18703374266624451</v>
      </c>
      <c r="ED21" s="3">
        <v>0.10004583746194839</v>
      </c>
      <c r="EE21" s="3">
        <v>6.2203157693147659E-2</v>
      </c>
    </row>
    <row r="22" spans="1:139">
      <c r="A22" s="26">
        <v>16</v>
      </c>
      <c r="B22" s="3">
        <v>-0.16359898447990417</v>
      </c>
      <c r="C22" s="3">
        <v>-0.17787602543830872</v>
      </c>
      <c r="D22" s="3">
        <v>0.16363655030727386</v>
      </c>
      <c r="E22" s="3">
        <v>5.7976581156253815E-2</v>
      </c>
      <c r="F22" s="3">
        <v>6.9912314414978027E-2</v>
      </c>
      <c r="G22" s="3">
        <v>6.9444082677364349E-2</v>
      </c>
      <c r="H22" s="3">
        <v>-0.10871241241693497</v>
      </c>
      <c r="I22" s="3">
        <v>0.53066569566726685</v>
      </c>
      <c r="J22" s="3">
        <v>0.14830575883388519</v>
      </c>
      <c r="K22" s="3">
        <v>-2.6992477476596832E-2</v>
      </c>
      <c r="L22" s="3">
        <v>5.3420905023813248E-2</v>
      </c>
      <c r="M22" s="3">
        <v>-0.2902950644493103</v>
      </c>
      <c r="N22" s="3">
        <v>0.25673723220825195</v>
      </c>
      <c r="O22" s="3">
        <v>0.19393564760684967</v>
      </c>
      <c r="P22" s="3">
        <v>-0.38257047533988953</v>
      </c>
      <c r="Q22" s="3">
        <v>-0.15466122329235077</v>
      </c>
      <c r="R22" s="3">
        <v>5.2759900689125061E-2</v>
      </c>
      <c r="S22" s="3"/>
      <c r="T22" s="21" t="s">
        <v>150</v>
      </c>
      <c r="U22" s="6">
        <v>0</v>
      </c>
      <c r="V22" s="5">
        <v>-0.67098193876572554</v>
      </c>
      <c r="W22" s="5">
        <v>-0.59003960693307989</v>
      </c>
      <c r="X22" s="5">
        <v>-0.29833979855725401</v>
      </c>
      <c r="Y22" s="5">
        <v>-0.63189905832761972</v>
      </c>
      <c r="AV22" s="3"/>
      <c r="AW22" s="3"/>
      <c r="AY22" s="25">
        <v>16</v>
      </c>
      <c r="AZ22" s="3">
        <v>-0.47620132565498352</v>
      </c>
      <c r="BA22" s="3">
        <v>6.0340527445077896E-2</v>
      </c>
      <c r="BB22" s="3">
        <v>-0.32794061303138733</v>
      </c>
      <c r="BC22" s="3">
        <v>0.52241331338882446</v>
      </c>
      <c r="BD22" s="3">
        <v>-9.1035358607769012E-2</v>
      </c>
      <c r="BE22" s="3">
        <v>0.20300306379795074</v>
      </c>
      <c r="BF22" s="3">
        <v>6.0951292514801025E-2</v>
      </c>
      <c r="BG22" s="3">
        <v>-0.16254198551177979</v>
      </c>
      <c r="BH22" s="3">
        <v>9.4073466956615448E-2</v>
      </c>
      <c r="BI22" s="3">
        <v>-0.26575884222984314</v>
      </c>
      <c r="BJ22" s="3">
        <v>-0.27722352743148804</v>
      </c>
      <c r="BK22" s="3">
        <v>-3.9568070322275162E-2</v>
      </c>
      <c r="BL22" s="3">
        <v>0.29338133335113525</v>
      </c>
      <c r="BM22" s="3">
        <v>-3.6748394370079041E-2</v>
      </c>
      <c r="BN22" s="3">
        <v>-0.12468241900205612</v>
      </c>
      <c r="BO22" s="3">
        <v>-0.13070450723171234</v>
      </c>
      <c r="BP22" s="3">
        <v>-0.24110871553421021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4.49509397149086E-2</v>
      </c>
      <c r="C23" s="3">
        <v>0.46710842847824097</v>
      </c>
      <c r="D23" s="3">
        <v>0.48560476303100586</v>
      </c>
      <c r="E23" s="3">
        <v>5.3474482148885727E-2</v>
      </c>
      <c r="F23" s="3">
        <v>-0.15196233987808228</v>
      </c>
      <c r="G23" s="3">
        <v>-0.15807260572910309</v>
      </c>
      <c r="H23" s="3">
        <v>-0.19919528067111969</v>
      </c>
      <c r="I23" s="3">
        <v>0.30423876643180847</v>
      </c>
      <c r="J23" s="3">
        <v>-2.9602078720927238E-3</v>
      </c>
      <c r="K23" s="3">
        <v>1.9521050853654742E-3</v>
      </c>
      <c r="L23" s="3">
        <v>0.10647094249725342</v>
      </c>
      <c r="M23" s="3">
        <v>-0.3901841938495636</v>
      </c>
      <c r="N23" s="3">
        <v>8.0019829329103231E-4</v>
      </c>
      <c r="O23" s="3">
        <v>-8.9296557009220123E-2</v>
      </c>
      <c r="P23" s="3">
        <v>-0.23972681164741516</v>
      </c>
      <c r="Q23" s="3">
        <v>-0.11550401151180267</v>
      </c>
      <c r="R23" s="3">
        <v>-4.576167266350239E-4</v>
      </c>
      <c r="S23" s="3"/>
      <c r="T23" s="3"/>
      <c r="U23" s="1">
        <v>1</v>
      </c>
      <c r="V23" s="3">
        <v>-1.5291443762023835</v>
      </c>
      <c r="W23" s="3">
        <v>-0.53142683676754643</v>
      </c>
      <c r="X23" s="3">
        <v>-0.10849724044609191</v>
      </c>
      <c r="Y23" s="3">
        <v>-0.69715745267891072</v>
      </c>
      <c r="AB23" s="15" t="s">
        <v>169</v>
      </c>
      <c r="AV23" t="s">
        <v>143</v>
      </c>
      <c r="AY23" s="25">
        <v>17</v>
      </c>
      <c r="AZ23" s="3">
        <v>-7.1949109435081482E-2</v>
      </c>
      <c r="BA23" s="3">
        <v>-0.10043683648109436</v>
      </c>
      <c r="BB23" s="3">
        <v>0.13465161621570587</v>
      </c>
      <c r="BC23" s="3">
        <v>-0.13292565941810608</v>
      </c>
      <c r="BD23" s="3">
        <v>-0.22328539192676544</v>
      </c>
      <c r="BE23" s="3">
        <v>0.1180480495095253</v>
      </c>
      <c r="BF23" s="3">
        <v>0.20001961290836334</v>
      </c>
      <c r="BG23" s="3">
        <v>3.3300589770078659E-2</v>
      </c>
      <c r="BH23" s="3">
        <v>4.1278310120105743E-2</v>
      </c>
      <c r="BI23" s="3">
        <v>-9.5516003668308258E-2</v>
      </c>
      <c r="BJ23" s="3">
        <v>8.4638841450214386E-2</v>
      </c>
      <c r="BK23" s="3">
        <v>-2.1007118746638298E-2</v>
      </c>
      <c r="BL23" s="3">
        <v>-7.5333528220653534E-2</v>
      </c>
      <c r="BM23" s="3">
        <v>-0.19407323002815247</v>
      </c>
      <c r="BN23" s="3">
        <v>-0.42874938249588013</v>
      </c>
      <c r="BO23" s="3">
        <v>-0.10253424197435379</v>
      </c>
      <c r="BP23" s="3">
        <v>-0.30677971243858337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0.45667564868927002</v>
      </c>
      <c r="C24" s="3">
        <v>-0.10762130469083786</v>
      </c>
      <c r="D24" s="3">
        <v>0.19836537539958954</v>
      </c>
      <c r="E24" s="3">
        <v>2.9579624533653259E-2</v>
      </c>
      <c r="F24" s="3">
        <v>-0.12998811900615692</v>
      </c>
      <c r="G24" s="3">
        <v>-0.17337882518768311</v>
      </c>
      <c r="H24" s="3">
        <v>-9.5904052257537842E-2</v>
      </c>
      <c r="I24" s="3">
        <v>2.5656992569565773E-2</v>
      </c>
      <c r="J24" s="3">
        <v>-0.22811169922351837</v>
      </c>
      <c r="K24" s="3">
        <v>0.31954047083854675</v>
      </c>
      <c r="L24" s="3">
        <v>-2.2703902795910835E-2</v>
      </c>
      <c r="M24" s="3">
        <v>-8.4642907604575157E-3</v>
      </c>
      <c r="N24" s="3">
        <v>0.32767632603645325</v>
      </c>
      <c r="O24" s="3">
        <v>0.17683085799217224</v>
      </c>
      <c r="P24" s="3">
        <v>0.27728033065795898</v>
      </c>
      <c r="Q24" s="3">
        <v>-3.6654103547334671E-2</v>
      </c>
      <c r="R24" s="3">
        <v>-7.9503245651721954E-2</v>
      </c>
      <c r="S24" s="3"/>
      <c r="T24" s="3"/>
      <c r="U24" s="1">
        <v>2</v>
      </c>
      <c r="V24" s="3">
        <v>0.12350738481092627</v>
      </c>
      <c r="W24" s="3">
        <v>0.87340253781813171</v>
      </c>
      <c r="X24" s="3">
        <v>-0.57702525210989708</v>
      </c>
      <c r="Y24" s="3">
        <v>0.74744223341329974</v>
      </c>
      <c r="AY24" s="25">
        <v>18</v>
      </c>
      <c r="AZ24" s="3">
        <v>0.15124528110027313</v>
      </c>
      <c r="BA24" s="3">
        <v>0.30377542972564697</v>
      </c>
      <c r="BB24" s="3">
        <v>-9.3916796147823334E-2</v>
      </c>
      <c r="BC24" s="3">
        <v>-0.20328633487224579</v>
      </c>
      <c r="BD24" s="3">
        <v>-5.3544636815786362E-2</v>
      </c>
      <c r="BE24" s="3">
        <v>-5.4029099643230438E-2</v>
      </c>
      <c r="BF24" s="3">
        <v>8.3099722862243652E-2</v>
      </c>
      <c r="BG24" s="3">
        <v>-0.11228435486555099</v>
      </c>
      <c r="BH24" s="3">
        <v>-0.11764107644557953</v>
      </c>
      <c r="BI24" s="3">
        <v>-0.25972545146942139</v>
      </c>
      <c r="BJ24" s="3">
        <v>0.23282895982265472</v>
      </c>
      <c r="BK24" s="3">
        <v>0.2592976987361908</v>
      </c>
      <c r="BL24" s="3">
        <v>0.1257186084985733</v>
      </c>
      <c r="BM24" s="3">
        <v>0.41910195350646973</v>
      </c>
      <c r="BN24" s="3">
        <v>-4.5156106352806091E-2</v>
      </c>
      <c r="BO24" s="3">
        <v>0.16513203084468842</v>
      </c>
      <c r="BP24" s="3">
        <v>-0.26392430067062378</v>
      </c>
      <c r="EH24" s="3"/>
      <c r="EI24" s="3"/>
    </row>
    <row r="25" spans="1:139" ht="17.25">
      <c r="A25" s="25">
        <v>19</v>
      </c>
      <c r="B25" s="3">
        <v>1.1091240681707859E-2</v>
      </c>
      <c r="C25" s="3">
        <v>-0.35564872622489929</v>
      </c>
      <c r="D25" s="3">
        <v>-0.10623950511217117</v>
      </c>
      <c r="E25" s="3">
        <v>-8.0720424652099609E-2</v>
      </c>
      <c r="F25" s="3">
        <v>-0.20186367630958557</v>
      </c>
      <c r="G25" s="3">
        <v>0.19305358827114105</v>
      </c>
      <c r="H25" s="3">
        <v>0.61045700311660767</v>
      </c>
      <c r="I25" s="3">
        <v>8.3609603345394135E-2</v>
      </c>
      <c r="J25" s="3">
        <v>8.7172076106071472E-2</v>
      </c>
      <c r="K25" s="3">
        <v>-0.38167399168014526</v>
      </c>
      <c r="L25" s="3">
        <v>0.20769736170768738</v>
      </c>
      <c r="M25" s="3">
        <v>-0.18778513371944427</v>
      </c>
      <c r="N25" s="3">
        <v>-0.12612529098987579</v>
      </c>
      <c r="O25" s="3">
        <v>-5.2402205765247345E-2</v>
      </c>
      <c r="P25" s="3">
        <v>0.22319075465202332</v>
      </c>
      <c r="Q25" s="3">
        <v>-0.10281021147966385</v>
      </c>
      <c r="R25" s="3">
        <v>-1.2966735288500786E-2</v>
      </c>
      <c r="S25" s="3"/>
      <c r="T25" s="3"/>
      <c r="U25" s="1">
        <v>3</v>
      </c>
      <c r="V25" s="3">
        <v>0.28628972216173909</v>
      </c>
      <c r="W25" s="3">
        <v>0.24378449259246004</v>
      </c>
      <c r="X25" s="3">
        <v>1.7635585381117584</v>
      </c>
      <c r="Y25" s="3">
        <v>0.20248151563428474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-0.13781079649925232</v>
      </c>
      <c r="BA25" s="3">
        <v>0.19916234910488129</v>
      </c>
      <c r="BB25" s="3">
        <v>0.11252563446760178</v>
      </c>
      <c r="BC25" s="3">
        <v>0.22593653202056885</v>
      </c>
      <c r="BD25" s="3">
        <v>-0.30423122644424438</v>
      </c>
      <c r="BE25" s="3">
        <v>4.3244216591119766E-2</v>
      </c>
      <c r="BF25" s="3">
        <v>-0.21979890763759613</v>
      </c>
      <c r="BG25" s="3">
        <v>0.17327064275741577</v>
      </c>
      <c r="BH25" s="3">
        <v>0.2924409806728363</v>
      </c>
      <c r="BI25" s="3">
        <v>0.27030450105667114</v>
      </c>
      <c r="BJ25" s="3">
        <v>-9.8402470350265503E-2</v>
      </c>
      <c r="BK25" s="3">
        <v>0.14821155369281769</v>
      </c>
      <c r="BL25" s="3">
        <v>-1.5283494256436825E-2</v>
      </c>
      <c r="BM25" s="3">
        <v>-4.4270951300859451E-2</v>
      </c>
      <c r="BN25" s="3">
        <v>-7.6235435903072357E-2</v>
      </c>
      <c r="BO25" s="3">
        <v>9.8024994134902954E-2</v>
      </c>
      <c r="BP25" s="3">
        <v>-0.24861635267734528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-0.32811149954795837</v>
      </c>
      <c r="C26" s="3">
        <v>-0.18012584745883942</v>
      </c>
      <c r="D26" s="3">
        <v>0.15137676894664764</v>
      </c>
      <c r="E26" s="3">
        <v>-0.26048234105110168</v>
      </c>
      <c r="F26" s="3">
        <v>-0.14022210240364075</v>
      </c>
      <c r="G26" s="3">
        <v>-0.13902537524700165</v>
      </c>
      <c r="H26" s="3">
        <v>0.12470495700836182</v>
      </c>
      <c r="I26" s="3">
        <v>0.46876916289329529</v>
      </c>
      <c r="J26" s="3">
        <v>0.25163009762763977</v>
      </c>
      <c r="K26" s="3">
        <v>-0.33034059405326843</v>
      </c>
      <c r="L26" s="3">
        <v>-0.15731482207775116</v>
      </c>
      <c r="M26" s="3">
        <v>-0.33476656675338745</v>
      </c>
      <c r="N26" s="3">
        <v>-0.28210753202438354</v>
      </c>
      <c r="O26" s="3">
        <v>-9.2654146254062653E-2</v>
      </c>
      <c r="P26" s="3">
        <v>-1.8319476395845413E-2</v>
      </c>
      <c r="Q26" s="3">
        <v>0.17830504477024078</v>
      </c>
      <c r="R26" s="3">
        <v>4.5062948018312454E-2</v>
      </c>
      <c r="S26" s="3"/>
      <c r="T26" s="3"/>
      <c r="U26" s="1">
        <v>4</v>
      </c>
      <c r="V26" s="3">
        <v>-0.42545689686778843</v>
      </c>
      <c r="W26" s="3">
        <v>-1.8975698543431201</v>
      </c>
      <c r="X26" s="3">
        <v>0.15358829736773694</v>
      </c>
      <c r="Y26" s="3">
        <v>-2.1868524508529381</v>
      </c>
      <c r="AB26" s="22" t="s">
        <v>179</v>
      </c>
      <c r="AL26" t="s">
        <v>191</v>
      </c>
      <c r="AV26" t="s">
        <v>349</v>
      </c>
      <c r="AW26" t="s">
        <v>350</v>
      </c>
      <c r="AY26" s="25">
        <v>20</v>
      </c>
      <c r="AZ26" s="3">
        <v>-0.36236211657524109</v>
      </c>
      <c r="BA26" s="3">
        <v>0.11145878583192825</v>
      </c>
      <c r="BB26" s="3">
        <v>0.13822165131568909</v>
      </c>
      <c r="BC26" s="3">
        <v>-1.7161978408694267E-2</v>
      </c>
      <c r="BD26" s="3">
        <v>0.23357802629470825</v>
      </c>
      <c r="BE26" s="3">
        <v>0.26190981268882751</v>
      </c>
      <c r="BF26" s="3">
        <v>-0.16463342308998108</v>
      </c>
      <c r="BG26" s="3">
        <v>0.39680737257003784</v>
      </c>
      <c r="BH26" s="3">
        <v>0.42716535925865173</v>
      </c>
      <c r="BI26" s="3">
        <v>0.1060836985707283</v>
      </c>
      <c r="BJ26" s="3">
        <v>-0.11859799176454544</v>
      </c>
      <c r="BK26" s="3">
        <v>-9.8050292581319809E-4</v>
      </c>
      <c r="BL26" s="3">
        <v>-4.4223781675100327E-2</v>
      </c>
      <c r="BM26" s="3">
        <v>-1.3772499747574329E-2</v>
      </c>
      <c r="BN26" s="3">
        <v>-0.25402790307998657</v>
      </c>
      <c r="BO26" s="3">
        <v>0.14871379733085632</v>
      </c>
      <c r="BP26" s="3">
        <v>-0.1564629077911377</v>
      </c>
      <c r="EH26" s="3"/>
      <c r="EI26" s="3"/>
    </row>
    <row r="27" spans="1:139">
      <c r="A27" s="25">
        <v>21</v>
      </c>
      <c r="B27" s="3">
        <v>-0.31725555658340454</v>
      </c>
      <c r="C27" s="3">
        <v>-0.5973745584487915</v>
      </c>
      <c r="D27" s="3">
        <v>-6.480862945318222E-2</v>
      </c>
      <c r="E27" s="3">
        <v>-0.41517680883407593</v>
      </c>
      <c r="F27" s="3">
        <v>-0.14552493393421173</v>
      </c>
      <c r="G27" s="3">
        <v>-0.21546362340450287</v>
      </c>
      <c r="H27" s="3">
        <v>0.16462403535842896</v>
      </c>
      <c r="I27" s="3">
        <v>-0.21240817010402679</v>
      </c>
      <c r="J27" s="3">
        <v>0.28983381390571594</v>
      </c>
      <c r="K27" s="3">
        <v>-0.34656685590744019</v>
      </c>
      <c r="L27" s="3">
        <v>-0.23007546365261078</v>
      </c>
      <c r="M27" s="3">
        <v>-0.22929574549198151</v>
      </c>
      <c r="N27" s="3">
        <v>-0.28585174679756165</v>
      </c>
      <c r="O27" s="3">
        <v>4.5717671513557434E-2</v>
      </c>
      <c r="P27" s="3">
        <v>-1.9962187856435776E-2</v>
      </c>
      <c r="Q27" s="3">
        <v>0.18722447752952576</v>
      </c>
      <c r="R27" s="3">
        <v>2.659576945006847E-2</v>
      </c>
      <c r="S27" s="3"/>
      <c r="T27" s="3"/>
      <c r="U27" s="1">
        <v>5</v>
      </c>
      <c r="V27" s="3">
        <v>0.59786487414655309</v>
      </c>
      <c r="W27" s="3">
        <v>-0.79089530084664794</v>
      </c>
      <c r="X27" s="3">
        <v>0.53804797356269796</v>
      </c>
      <c r="Y27" s="3">
        <v>-0.85079504107484683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0.9719727635383606</v>
      </c>
      <c r="AW27" s="3">
        <v>3.1228620558977127E-2</v>
      </c>
      <c r="AY27" s="25">
        <v>21</v>
      </c>
      <c r="AZ27" s="3">
        <v>-0.10266891121864319</v>
      </c>
      <c r="BA27" s="3">
        <v>0.25349706411361694</v>
      </c>
      <c r="BB27" s="3">
        <v>-6.018269807100296E-3</v>
      </c>
      <c r="BC27" s="3">
        <v>0.1276514083147049</v>
      </c>
      <c r="BD27" s="3">
        <v>0.2859559953212738</v>
      </c>
      <c r="BE27" s="3">
        <v>0.17460423707962036</v>
      </c>
      <c r="BF27" s="3">
        <v>0.1356302946805954</v>
      </c>
      <c r="BG27" s="3">
        <v>-7.3816023766994476E-2</v>
      </c>
      <c r="BH27" s="3">
        <v>9.3185186386108398E-2</v>
      </c>
      <c r="BI27" s="3">
        <v>-0.18489113450050354</v>
      </c>
      <c r="BJ27" s="3">
        <v>4.1278202086687088E-2</v>
      </c>
      <c r="BK27" s="3">
        <v>-0.12952551245689392</v>
      </c>
      <c r="BL27" s="3">
        <v>0.33432027697563171</v>
      </c>
      <c r="BM27" s="3">
        <v>-0.29116663336753845</v>
      </c>
      <c r="BN27" s="3">
        <v>-0.43398648500442505</v>
      </c>
      <c r="BO27" s="3">
        <v>-0.1621764600276947</v>
      </c>
      <c r="BP27" s="3">
        <v>-0.36476349830627441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-0.11354214698076248</v>
      </c>
      <c r="C28" s="3">
        <v>5.054580420255661E-2</v>
      </c>
      <c r="D28" s="3">
        <v>-5.7968020439147949E-2</v>
      </c>
      <c r="E28" s="3">
        <v>-0.36965474486351013</v>
      </c>
      <c r="F28" s="3">
        <v>0.13673558831214905</v>
      </c>
      <c r="G28" s="3">
        <v>-0.37499716877937317</v>
      </c>
      <c r="H28" s="3">
        <v>9.3579374253749847E-2</v>
      </c>
      <c r="I28" s="3">
        <v>0.30296850204467773</v>
      </c>
      <c r="J28" s="3">
        <v>0.51088607311248779</v>
      </c>
      <c r="K28" s="3">
        <v>6.209174171090126E-2</v>
      </c>
      <c r="L28" s="3">
        <v>9.1419659554958344E-2</v>
      </c>
      <c r="M28" s="3">
        <v>-0.45381611585617065</v>
      </c>
      <c r="N28" s="3">
        <v>6.9421187043190002E-2</v>
      </c>
      <c r="O28" s="3">
        <v>0.14811000227928162</v>
      </c>
      <c r="P28" s="3">
        <v>-0.26237338781356812</v>
      </c>
      <c r="Q28" s="3">
        <v>-0.11648715287446976</v>
      </c>
      <c r="R28" s="3">
        <v>2.7006311342120171E-2</v>
      </c>
      <c r="S28" s="3"/>
      <c r="T28" s="3"/>
      <c r="U28" s="1">
        <v>6</v>
      </c>
      <c r="V28" s="3">
        <v>-0.26899475752463547</v>
      </c>
      <c r="W28" s="3">
        <v>-2.3395728102823146</v>
      </c>
      <c r="X28" s="3">
        <v>-0.32260664033300607</v>
      </c>
      <c r="Y28" s="3">
        <v>-2.2488928776681925</v>
      </c>
      <c r="AA28" s="1">
        <v>0</v>
      </c>
      <c r="AB28" s="3" cm="1">
        <f t="array" ref="AB28:AE31">EXP(MMULT(TRANSPOSE(V6:Y21),V22:Y37)*AF25)</f>
        <v>1.2807198402183366</v>
      </c>
      <c r="AC28" s="3">
        <v>0.12877769679243248</v>
      </c>
      <c r="AD28" s="3">
        <v>0.54017528445794161</v>
      </c>
      <c r="AE28" s="3">
        <v>0.10972624400748682</v>
      </c>
      <c r="AF28" s="10">
        <f>SUM($AB28:$AE28)</f>
        <v>2.0593990654761978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1.0412931442260742</v>
      </c>
      <c r="AW28" s="3">
        <v>-3.194350004196167E-2</v>
      </c>
      <c r="AY28" s="25">
        <v>22</v>
      </c>
      <c r="AZ28" s="3">
        <v>3.7911348044872284E-2</v>
      </c>
      <c r="BA28" s="3">
        <v>-2.947658859193325E-2</v>
      </c>
      <c r="BB28" s="3">
        <v>-5.4124355316162109E-2</v>
      </c>
      <c r="BC28" s="3">
        <v>0.33884322643280029</v>
      </c>
      <c r="BD28" s="3">
        <v>-0.2653343677520752</v>
      </c>
      <c r="BE28" s="3">
        <v>0.28269439935684204</v>
      </c>
      <c r="BF28" s="3">
        <v>0.14859633147716522</v>
      </c>
      <c r="BG28" s="3">
        <v>7.6816648244857788E-2</v>
      </c>
      <c r="BH28" s="3">
        <v>0.23691067099571228</v>
      </c>
      <c r="BI28" s="3">
        <v>-0.20426584780216217</v>
      </c>
      <c r="BJ28" s="3">
        <v>2.1180257201194763E-2</v>
      </c>
      <c r="BK28" s="3">
        <v>-6.7309491336345673E-2</v>
      </c>
      <c r="BL28" s="3">
        <v>-5.6326292455196381E-2</v>
      </c>
      <c r="BM28" s="3">
        <v>0.1741139143705368</v>
      </c>
      <c r="BN28" s="3">
        <v>-0.22124750912189484</v>
      </c>
      <c r="BO28" s="3">
        <v>-7.8970730304718018E-2</v>
      </c>
      <c r="BP28" s="3">
        <v>-0.18145254254341123</v>
      </c>
      <c r="BR28" s="1" cm="1">
        <f t="array" ref="BR28:BR31">_xlfn.ANCHORARRAY(A90)</f>
        <v>0</v>
      </c>
      <c r="BS28" s="3" cm="1">
        <f t="array" ref="BS28:ED31">MMULT(B90:R93,TRANSPOSE(AZ6:BP69))</f>
        <v>-0.47857996485341225</v>
      </c>
      <c r="BT28" s="3">
        <v>-1.4684001756768141</v>
      </c>
      <c r="BU28" s="3">
        <v>-1.0071264221450329</v>
      </c>
      <c r="BV28" s="3">
        <v>-0.94284961591685867</v>
      </c>
      <c r="BW28" s="3">
        <v>-1.4352688134389926</v>
      </c>
      <c r="BX28" s="3">
        <v>-0.44825304860871684</v>
      </c>
      <c r="BY28" s="3">
        <v>-0.27394105734297786</v>
      </c>
      <c r="BZ28" s="3">
        <v>-1.967302240165018</v>
      </c>
      <c r="CA28" s="3">
        <v>-0.16505585636065701</v>
      </c>
      <c r="CB28" s="3">
        <v>-1.6355892259183467</v>
      </c>
      <c r="CC28" s="3">
        <v>-1.7962814143138579</v>
      </c>
      <c r="CD28" s="3">
        <v>-0.81106533283018356</v>
      </c>
      <c r="CE28" s="3">
        <v>-0.76360728096298081</v>
      </c>
      <c r="CF28" s="3">
        <v>-1.4996981317728175</v>
      </c>
      <c r="CG28" s="3">
        <v>-1.0836161463694225</v>
      </c>
      <c r="CH28" s="3">
        <v>-0.17700280349089351</v>
      </c>
      <c r="CI28" s="3">
        <v>-1.8039957602920471</v>
      </c>
      <c r="CJ28" s="3">
        <v>-0.52876121818055055</v>
      </c>
      <c r="CK28" s="3">
        <v>-1.8997134094275958</v>
      </c>
      <c r="CL28" s="3">
        <v>-0.23571307517120332</v>
      </c>
      <c r="CM28" s="3">
        <v>-4.9171766756811786E-2</v>
      </c>
      <c r="CN28" s="3">
        <v>-1.9462680605987517</v>
      </c>
      <c r="CO28" s="3">
        <v>-0.51106278501262836</v>
      </c>
      <c r="CP28" s="3">
        <v>-1.3155931622289625</v>
      </c>
      <c r="CQ28" s="3">
        <v>0.18944427254730906</v>
      </c>
      <c r="CR28" s="3">
        <v>-1.8856360986030307</v>
      </c>
      <c r="CS28" s="3">
        <v>-2.28432308426158</v>
      </c>
      <c r="CT28" s="3">
        <v>-1.9438905655167447</v>
      </c>
      <c r="CU28" s="3">
        <v>-0.63688579264574008</v>
      </c>
      <c r="CV28" s="3">
        <v>-1.6579980887037162</v>
      </c>
      <c r="CW28" s="3">
        <v>-1.8168700200048125</v>
      </c>
      <c r="CX28" s="3">
        <v>-0.28277758709336775</v>
      </c>
      <c r="CY28" s="3">
        <v>-0.3079484347842828</v>
      </c>
      <c r="CZ28" s="3">
        <v>-0.67297893650645202</v>
      </c>
      <c r="DA28" s="3">
        <v>-0.5523310832335897</v>
      </c>
      <c r="DB28" s="3">
        <v>-0.63709610470904066</v>
      </c>
      <c r="DC28" s="3">
        <v>-0.88291590102637685</v>
      </c>
      <c r="DD28" s="3">
        <v>-1.092890495527568</v>
      </c>
      <c r="DE28" s="3">
        <v>-1.0693338193668338</v>
      </c>
      <c r="DF28" s="3">
        <v>-0.24495977825231965</v>
      </c>
      <c r="DG28" s="3">
        <v>-1.2966703126637014</v>
      </c>
      <c r="DH28" s="3">
        <v>-0.63343003956823907</v>
      </c>
      <c r="DI28" s="3">
        <v>0.17612133259156615</v>
      </c>
      <c r="DJ28" s="3">
        <v>0.47575619343911624</v>
      </c>
      <c r="DK28" s="3">
        <v>-0.72621794630146552</v>
      </c>
      <c r="DL28" s="3">
        <v>-0.45962579929077113</v>
      </c>
      <c r="DM28" s="3">
        <v>-1.04779565142049</v>
      </c>
      <c r="DN28" s="3">
        <v>-0.32871270473477943</v>
      </c>
      <c r="DO28" s="3">
        <v>-1.8554748291897565</v>
      </c>
      <c r="DP28" s="3">
        <v>-0.66280079247188639</v>
      </c>
      <c r="DQ28" s="3">
        <v>-2.178272922011065</v>
      </c>
      <c r="DR28" s="3">
        <v>-1.4183843887189829</v>
      </c>
      <c r="DS28" s="3">
        <v>-1.2775248211228563</v>
      </c>
      <c r="DT28" s="3">
        <v>-0.28896823388836462</v>
      </c>
      <c r="DU28" s="3">
        <v>-0.61099983838543059</v>
      </c>
      <c r="DV28" s="3">
        <v>-0.9909497963844176</v>
      </c>
      <c r="DW28" s="3">
        <v>-0.51815163714158763</v>
      </c>
      <c r="DX28" s="3">
        <v>-0.24971229856333937</v>
      </c>
      <c r="DY28" s="3">
        <v>-2.1770655886193926</v>
      </c>
      <c r="DZ28" s="3">
        <v>-0.25468488917259774</v>
      </c>
      <c r="EA28" s="3">
        <v>0.28568317849337266</v>
      </c>
      <c r="EB28" s="3">
        <v>-2.362039935094336</v>
      </c>
      <c r="EC28" s="3">
        <v>-1.5889498526497094</v>
      </c>
      <c r="ED28" s="3">
        <v>-0.63743891959518806</v>
      </c>
      <c r="EH28" s="3"/>
      <c r="EI28" s="3"/>
    </row>
    <row r="29" spans="1:139">
      <c r="A29" s="25">
        <v>23</v>
      </c>
      <c r="B29" s="3">
        <v>-0.36560383439064026</v>
      </c>
      <c r="C29" s="3">
        <v>0.45199158787727356</v>
      </c>
      <c r="D29" s="3">
        <v>0.36791539192199707</v>
      </c>
      <c r="E29" s="3">
        <v>1.1178344488143921E-2</v>
      </c>
      <c r="F29" s="3">
        <v>0.31272244453430176</v>
      </c>
      <c r="G29" s="3">
        <v>0.3715985119342804</v>
      </c>
      <c r="H29" s="3">
        <v>1.7677942290902138E-2</v>
      </c>
      <c r="I29" s="3">
        <v>0.17195543646812439</v>
      </c>
      <c r="J29" s="3">
        <v>7.4316509068012238E-2</v>
      </c>
      <c r="K29" s="3">
        <v>-0.29906406998634338</v>
      </c>
      <c r="L29" s="3">
        <v>-0.27714595198631287</v>
      </c>
      <c r="M29" s="3">
        <v>1.8424763111397624E-3</v>
      </c>
      <c r="N29" s="3">
        <v>0.28902080655097961</v>
      </c>
      <c r="O29" s="3">
        <v>-0.24523428082466125</v>
      </c>
      <c r="P29" s="3">
        <v>-4.6944874338805676E-3</v>
      </c>
      <c r="Q29" s="3">
        <v>-3.1575798988342285E-2</v>
      </c>
      <c r="R29" s="3">
        <v>3.0480448622256517E-3</v>
      </c>
      <c r="S29" s="3"/>
      <c r="T29" s="3"/>
      <c r="U29" s="1">
        <v>7</v>
      </c>
      <c r="V29" s="3">
        <v>-1.9015465580092548</v>
      </c>
      <c r="W29" s="3">
        <v>-0.15025482395945089</v>
      </c>
      <c r="X29" s="3">
        <v>-0.49906077116828307</v>
      </c>
      <c r="Y29" s="3">
        <v>-0.55914581948775222</v>
      </c>
      <c r="AA29" s="1">
        <v>1</v>
      </c>
      <c r="AB29" s="3">
        <v>0.10854410178266757</v>
      </c>
      <c r="AC29" s="3">
        <v>3.6413932984194776E-3</v>
      </c>
      <c r="AD29" s="3">
        <v>4.9270654813323829E-2</v>
      </c>
      <c r="AE29" s="3">
        <v>1.9828834111640767E-3</v>
      </c>
      <c r="AF29" s="10">
        <f>SUM($AB29:$AE29)</f>
        <v>0.16343903330557494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1.1409957408905029</v>
      </c>
      <c r="AW29" s="3">
        <v>-6.0941185802221298E-2</v>
      </c>
      <c r="AY29" s="25">
        <v>23</v>
      </c>
      <c r="AZ29" s="3">
        <v>-5.6241396814584732E-2</v>
      </c>
      <c r="BA29" s="3">
        <v>2.6337044313549995E-2</v>
      </c>
      <c r="BB29" s="3">
        <v>-0.44389939308166504</v>
      </c>
      <c r="BC29" s="3">
        <v>-0.23935097455978394</v>
      </c>
      <c r="BD29" s="3">
        <v>-0.12542295455932617</v>
      </c>
      <c r="BE29" s="3">
        <v>0.14154620468616486</v>
      </c>
      <c r="BF29" s="3">
        <v>-5.456442158902064E-5</v>
      </c>
      <c r="BG29" s="3">
        <v>0.17350298166275024</v>
      </c>
      <c r="BH29" s="3">
        <v>-0.16488821804523468</v>
      </c>
      <c r="BI29" s="3">
        <v>-0.23408326506614685</v>
      </c>
      <c r="BJ29" s="3">
        <v>1.7761478200554848E-2</v>
      </c>
      <c r="BK29" s="3">
        <v>1.6447832807898521E-2</v>
      </c>
      <c r="BL29" s="3">
        <v>0.11222826689481735</v>
      </c>
      <c r="BM29" s="3">
        <v>-0.11998675018548965</v>
      </c>
      <c r="BN29" s="3">
        <v>-0.27587795257568359</v>
      </c>
      <c r="BO29" s="3">
        <v>0.35996684432029724</v>
      </c>
      <c r="BP29" s="3">
        <v>-8.9136518537998199E-2</v>
      </c>
      <c r="BR29" s="1">
        <v>1</v>
      </c>
      <c r="BS29" s="3">
        <v>1.223791789345871</v>
      </c>
      <c r="BT29" s="3">
        <v>-0.13001971837172943</v>
      </c>
      <c r="BU29" s="3">
        <v>-0.86616065648489893</v>
      </c>
      <c r="BV29" s="3">
        <v>-2.0951820978205258</v>
      </c>
      <c r="BW29" s="3">
        <v>-1.5969340894125394</v>
      </c>
      <c r="BX29" s="3">
        <v>-0.57931696669476473</v>
      </c>
      <c r="BY29" s="3">
        <v>-0.35947766055880936</v>
      </c>
      <c r="BZ29" s="3">
        <v>-1.0601755884472523</v>
      </c>
      <c r="CA29" s="3">
        <v>-0.8584064778952758</v>
      </c>
      <c r="CB29" s="3">
        <v>-1.613488586495972</v>
      </c>
      <c r="CC29" s="3">
        <v>-1.4906370158242546</v>
      </c>
      <c r="CD29" s="3">
        <v>-0.7888000913878479</v>
      </c>
      <c r="CE29" s="3">
        <v>-1.4563263497611847</v>
      </c>
      <c r="CF29" s="3">
        <v>0.13623454770753596</v>
      </c>
      <c r="CG29" s="3">
        <v>-1.9594342034778931</v>
      </c>
      <c r="CH29" s="3">
        <v>-1.4476527723187185</v>
      </c>
      <c r="CI29" s="3">
        <v>-0.29687466852474675</v>
      </c>
      <c r="CJ29" s="3">
        <v>-0.61549937657179798</v>
      </c>
      <c r="CK29" s="3">
        <v>-0.20310260307568964</v>
      </c>
      <c r="CL29" s="3">
        <v>-0.73030093208467062</v>
      </c>
      <c r="CM29" s="3">
        <v>-1.3396331820611318</v>
      </c>
      <c r="CN29" s="3">
        <v>-1.1512238219417139</v>
      </c>
      <c r="CO29" s="3">
        <v>0.51143504110064775</v>
      </c>
      <c r="CP29" s="3">
        <v>-1.6579222115062573</v>
      </c>
      <c r="CQ29" s="3">
        <v>-1.0564055600658855</v>
      </c>
      <c r="CR29" s="3">
        <v>-1.3683341017160844</v>
      </c>
      <c r="CS29" s="3">
        <v>-1.2237960275789193</v>
      </c>
      <c r="CT29" s="3">
        <v>0.21405808649940095</v>
      </c>
      <c r="CU29" s="3">
        <v>-1.0777461416875984</v>
      </c>
      <c r="CV29" s="3">
        <v>-1.0767413619880482</v>
      </c>
      <c r="CW29" s="3">
        <v>-1.1861488784912031</v>
      </c>
      <c r="CX29" s="3">
        <v>-0.23349185945225853</v>
      </c>
      <c r="CY29" s="3">
        <v>-1.8614010965341026</v>
      </c>
      <c r="CZ29" s="3">
        <v>-1.0854736197447994</v>
      </c>
      <c r="DA29" s="3">
        <v>-1.0618559522442941</v>
      </c>
      <c r="DB29" s="3">
        <v>-0.93343634530876685</v>
      </c>
      <c r="DC29" s="3">
        <v>-0.78161457076009311</v>
      </c>
      <c r="DD29" s="3">
        <v>0.32036143600224631</v>
      </c>
      <c r="DE29" s="3">
        <v>-1.1167879817692468</v>
      </c>
      <c r="DF29" s="3">
        <v>-1.2544691920364048</v>
      </c>
      <c r="DG29" s="3">
        <v>-2.1933648624127979</v>
      </c>
      <c r="DH29" s="3">
        <v>-1.3714013037775354</v>
      </c>
      <c r="DI29" s="3">
        <v>-0.94681922762580517</v>
      </c>
      <c r="DJ29" s="3">
        <v>0.2413986363167927</v>
      </c>
      <c r="DK29" s="3">
        <v>-0.94373118834041292</v>
      </c>
      <c r="DL29" s="3">
        <v>-1.205732209288306</v>
      </c>
      <c r="DM29" s="3">
        <v>-1.1425778066301966</v>
      </c>
      <c r="DN29" s="3">
        <v>-0.54202447281716415</v>
      </c>
      <c r="DO29" s="3">
        <v>-0.53917598988051885</v>
      </c>
      <c r="DP29" s="3">
        <v>-0.43825495256146751</v>
      </c>
      <c r="DQ29" s="3">
        <v>-0.69580508111467376</v>
      </c>
      <c r="DR29" s="3">
        <v>-1.2117406567984903</v>
      </c>
      <c r="DS29" s="3">
        <v>-1.9347739392665193</v>
      </c>
      <c r="DT29" s="3">
        <v>-1.2914619718007532</v>
      </c>
      <c r="DU29" s="3">
        <v>-0.95298832901018105</v>
      </c>
      <c r="DV29" s="3">
        <v>-2.4400773439396994</v>
      </c>
      <c r="DW29" s="3">
        <v>-0.65994008602164722</v>
      </c>
      <c r="DX29" s="3">
        <v>-5.667808015755571E-2</v>
      </c>
      <c r="DY29" s="3">
        <v>-1.4314332416605013</v>
      </c>
      <c r="DZ29" s="3">
        <v>-0.62672949169740688</v>
      </c>
      <c r="EA29" s="3">
        <v>9.3776901895312736E-3</v>
      </c>
      <c r="EB29" s="3">
        <v>-1.3599101768044002</v>
      </c>
      <c r="EC29" s="3">
        <v>-0.85619290585715713</v>
      </c>
      <c r="ED29" s="3">
        <v>6.0208933509038387E-2</v>
      </c>
      <c r="EH29" s="3"/>
      <c r="EI29" s="3"/>
    </row>
    <row r="30" spans="1:139">
      <c r="A30" s="25">
        <v>24</v>
      </c>
      <c r="B30" s="3">
        <v>0.26312422752380371</v>
      </c>
      <c r="C30" s="3">
        <v>0.28091859817504883</v>
      </c>
      <c r="D30" s="3">
        <v>-0.19063343107700348</v>
      </c>
      <c r="E30" s="3">
        <v>-1.2126977555453777E-2</v>
      </c>
      <c r="F30" s="3">
        <v>-0.19784685969352722</v>
      </c>
      <c r="G30" s="3">
        <v>-0.13726630806922913</v>
      </c>
      <c r="H30" s="3">
        <v>0.183351069688797</v>
      </c>
      <c r="I30" s="3">
        <v>-5.8610919862985611E-2</v>
      </c>
      <c r="J30" s="3">
        <v>-0.48706376552581787</v>
      </c>
      <c r="K30" s="3">
        <v>5.3430851548910141E-2</v>
      </c>
      <c r="L30" s="3">
        <v>0.19839915633201599</v>
      </c>
      <c r="M30" s="3">
        <v>0.39938652515411377</v>
      </c>
      <c r="N30" s="3">
        <v>-0.27694171667098999</v>
      </c>
      <c r="O30" s="3">
        <v>0.24397453665733337</v>
      </c>
      <c r="P30" s="3">
        <v>0.14260953664779663</v>
      </c>
      <c r="Q30" s="3">
        <v>0.18422539532184601</v>
      </c>
      <c r="R30" s="3">
        <v>-1.7878811806440353E-2</v>
      </c>
      <c r="S30" s="3"/>
      <c r="T30" s="3"/>
      <c r="U30" s="1">
        <v>8</v>
      </c>
      <c r="V30" s="3">
        <v>-0.14538612323766997</v>
      </c>
      <c r="W30" s="3">
        <v>0.41838001623408405</v>
      </c>
      <c r="X30" s="3">
        <v>-8.1190413750665325E-2</v>
      </c>
      <c r="Y30" s="3">
        <v>0.40583399945733306</v>
      </c>
      <c r="AA30" s="1">
        <v>2</v>
      </c>
      <c r="AB30" s="3">
        <v>1.974867895244478</v>
      </c>
      <c r="AC30" s="3">
        <v>0.50097836289512687</v>
      </c>
      <c r="AD30" s="3">
        <v>0.23821709371562233</v>
      </c>
      <c r="AE30" s="3">
        <v>0.49711948860542216</v>
      </c>
      <c r="AF30" s="10">
        <f>SUM($AB30:$AE30)</f>
        <v>3.2111828404606495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0.90901929140090942</v>
      </c>
      <c r="AW30" s="3">
        <v>-7.6722495257854462E-2</v>
      </c>
      <c r="AY30" s="25">
        <v>24</v>
      </c>
      <c r="AZ30" s="3">
        <v>-0.37899571657180786</v>
      </c>
      <c r="BA30" s="3">
        <v>-0.10590877383947372</v>
      </c>
      <c r="BB30" s="3">
        <v>0.14113368093967438</v>
      </c>
      <c r="BC30" s="3">
        <v>-0.10942061245441437</v>
      </c>
      <c r="BD30" s="3">
        <v>-5.4947245866060257E-2</v>
      </c>
      <c r="BE30" s="3">
        <v>-7.1243457496166229E-2</v>
      </c>
      <c r="BF30" s="3">
        <v>-0.1962139755487442</v>
      </c>
      <c r="BG30" s="3">
        <v>0.20206163823604584</v>
      </c>
      <c r="BH30" s="3">
        <v>0.12381782382726669</v>
      </c>
      <c r="BI30" s="3">
        <v>0.10514790564775467</v>
      </c>
      <c r="BJ30" s="3">
        <v>-1.043261494487524E-3</v>
      </c>
      <c r="BK30" s="3">
        <v>-0.12648598849773407</v>
      </c>
      <c r="BL30" s="3">
        <v>-0.20187583565711975</v>
      </c>
      <c r="BM30" s="3">
        <v>-2.0811034366488457E-2</v>
      </c>
      <c r="BN30" s="3">
        <v>-6.1804622411727905E-2</v>
      </c>
      <c r="BO30" s="3">
        <v>0.13537843525409698</v>
      </c>
      <c r="BP30" s="3">
        <v>-0.27745011448860168</v>
      </c>
      <c r="BR30" s="1">
        <v>2</v>
      </c>
      <c r="BS30" s="3">
        <v>0.27269286830606132</v>
      </c>
      <c r="BT30" s="3">
        <v>-1.2709263141992759</v>
      </c>
      <c r="BU30" s="3">
        <v>-0.59575064271886946</v>
      </c>
      <c r="BV30" s="3">
        <v>-1.7521087568026297</v>
      </c>
      <c r="BW30" s="3">
        <v>-2.3110019254027097</v>
      </c>
      <c r="BX30" s="3">
        <v>0.76163817905837283</v>
      </c>
      <c r="BY30" s="3">
        <v>-0.50763127084568249</v>
      </c>
      <c r="BZ30" s="3">
        <v>-1.8440709604741947</v>
      </c>
      <c r="CA30" s="3">
        <v>-0.99718350845579939</v>
      </c>
      <c r="CB30" s="3">
        <v>-1.1336105771110927</v>
      </c>
      <c r="CC30" s="3">
        <v>-1.9763861580482003</v>
      </c>
      <c r="CD30" s="3">
        <v>-0.49064255517487432</v>
      </c>
      <c r="CE30" s="3">
        <v>-0.69693127931122933</v>
      </c>
      <c r="CF30" s="3">
        <v>-1.3678957148538842</v>
      </c>
      <c r="CG30" s="3">
        <v>-0.11023124378375851</v>
      </c>
      <c r="CH30" s="3">
        <v>-1.0388102463112587</v>
      </c>
      <c r="CI30" s="3">
        <v>-2.1802073934764108</v>
      </c>
      <c r="CJ30" s="3">
        <v>0.89044692033668316</v>
      </c>
      <c r="CK30" s="3">
        <v>-0.41643081591688558</v>
      </c>
      <c r="CL30" s="3">
        <v>-0.67169076463998867</v>
      </c>
      <c r="CM30" s="3">
        <v>-0.35146723779849653</v>
      </c>
      <c r="CN30" s="3">
        <v>-0.78645836890887089</v>
      </c>
      <c r="CO30" s="3">
        <v>0.15012555372327721</v>
      </c>
      <c r="CP30" s="3">
        <v>-0.37686465421269433</v>
      </c>
      <c r="CQ30" s="3">
        <v>-0.19486437822682018</v>
      </c>
      <c r="CR30" s="3">
        <v>-0.34514553644366669</v>
      </c>
      <c r="CS30" s="3">
        <v>-0.96775674554049673</v>
      </c>
      <c r="CT30" s="3">
        <v>-1.322016889492776</v>
      </c>
      <c r="CU30" s="3">
        <v>-1.2016570081190252</v>
      </c>
      <c r="CV30" s="3">
        <v>-0.69051179571234444</v>
      </c>
      <c r="CW30" s="3">
        <v>-1.6489210787247788</v>
      </c>
      <c r="CX30" s="3">
        <v>-0.15086806065770264</v>
      </c>
      <c r="CY30" s="3">
        <v>-0.83793376500029992</v>
      </c>
      <c r="CZ30" s="3">
        <v>-1.2053186614124147</v>
      </c>
      <c r="DA30" s="3">
        <v>-0.77977655124582035</v>
      </c>
      <c r="DB30" s="3">
        <v>-0.92404260498217961</v>
      </c>
      <c r="DC30" s="3">
        <v>-1.8372876389768893</v>
      </c>
      <c r="DD30" s="3">
        <v>-8.8071866409184518E-3</v>
      </c>
      <c r="DE30" s="3">
        <v>-0.7152625116008593</v>
      </c>
      <c r="DF30" s="3">
        <v>-0.83561387267608156</v>
      </c>
      <c r="DG30" s="3">
        <v>-1.3745635419723972</v>
      </c>
      <c r="DH30" s="3">
        <v>-1.0252504882720999</v>
      </c>
      <c r="DI30" s="3">
        <v>-1.4319892583644254</v>
      </c>
      <c r="DJ30" s="3">
        <v>4.0664369693580393E-2</v>
      </c>
      <c r="DK30" s="3">
        <v>-0.16455463156319042</v>
      </c>
      <c r="DL30" s="3">
        <v>1.9447817789151223E-2</v>
      </c>
      <c r="DM30" s="3">
        <v>-0.55446169034146398</v>
      </c>
      <c r="DN30" s="3">
        <v>-3.2163276168331173E-2</v>
      </c>
      <c r="DO30" s="3">
        <v>-1.4302365860652859</v>
      </c>
      <c r="DP30" s="3">
        <v>-0.42494978626184993</v>
      </c>
      <c r="DQ30" s="3">
        <v>-0.70278533018391631</v>
      </c>
      <c r="DR30" s="3">
        <v>-1.8774179380510285</v>
      </c>
      <c r="DS30" s="3">
        <v>-1.1923137440796134</v>
      </c>
      <c r="DT30" s="3">
        <v>-0.9471436086387397</v>
      </c>
      <c r="DU30" s="3">
        <v>-0.19681104189141535</v>
      </c>
      <c r="DV30" s="3">
        <v>-1.2344392833446687</v>
      </c>
      <c r="DW30" s="3">
        <v>-0.90322723189298193</v>
      </c>
      <c r="DX30" s="3">
        <v>-0.32875848595538304</v>
      </c>
      <c r="DY30" s="3">
        <v>-0.11626817979836396</v>
      </c>
      <c r="DZ30" s="3">
        <v>-0.54541612107754789</v>
      </c>
      <c r="EA30" s="3">
        <v>-0.24348730269310553</v>
      </c>
      <c r="EB30" s="3">
        <v>-2.0902244814351665</v>
      </c>
      <c r="EC30" s="3">
        <v>-1.1195059650885417</v>
      </c>
      <c r="ED30" s="3">
        <v>1.0333436420444631</v>
      </c>
      <c r="EH30" s="3"/>
      <c r="EI30" s="3"/>
    </row>
    <row r="31" spans="1:139">
      <c r="A31" s="25">
        <v>25</v>
      </c>
      <c r="B31" s="3">
        <v>0.22034808993339539</v>
      </c>
      <c r="C31" s="3">
        <v>-0.18363349139690399</v>
      </c>
      <c r="D31" s="3">
        <v>-6.9066941738128662E-2</v>
      </c>
      <c r="E31" s="3">
        <v>-0.68473130464553833</v>
      </c>
      <c r="F31" s="3">
        <v>-0.13747856020927429</v>
      </c>
      <c r="G31" s="3">
        <v>-0.32106617093086243</v>
      </c>
      <c r="H31" s="3">
        <v>6.6971279680728912E-2</v>
      </c>
      <c r="I31" s="3">
        <v>-0.2031053900718689</v>
      </c>
      <c r="J31" s="3">
        <v>6.9698140025138855E-2</v>
      </c>
      <c r="K31" s="3">
        <v>-3.2343433704227209E-3</v>
      </c>
      <c r="L31" s="3">
        <v>-5.795229971408844E-2</v>
      </c>
      <c r="M31" s="3">
        <v>-0.16311825811862946</v>
      </c>
      <c r="N31" s="3">
        <v>6.7335568368434906E-2</v>
      </c>
      <c r="O31" s="3">
        <v>0.23612073063850403</v>
      </c>
      <c r="P31" s="3">
        <v>9.0801708400249481E-2</v>
      </c>
      <c r="Q31" s="3">
        <v>-0.35155403614044189</v>
      </c>
      <c r="R31" s="3">
        <v>-4.3524902313947678E-2</v>
      </c>
      <c r="S31" s="3"/>
      <c r="T31" s="3"/>
      <c r="U31" s="1">
        <v>9</v>
      </c>
      <c r="V31" s="3">
        <v>0.30128508470627513</v>
      </c>
      <c r="W31" s="3">
        <v>0.16278151716351719</v>
      </c>
      <c r="X31" s="3">
        <v>0.66136630645757222</v>
      </c>
      <c r="Y31" s="3">
        <v>0.13540863166746658</v>
      </c>
      <c r="AA31" s="1">
        <v>3</v>
      </c>
      <c r="AB31" s="3">
        <v>0.17214371957782981</v>
      </c>
      <c r="AC31" s="3">
        <v>3.5610275025416494E-3</v>
      </c>
      <c r="AD31" s="3">
        <v>4.6964134681310797E-2</v>
      </c>
      <c r="AE31" s="3">
        <v>2.0066490384551897E-3</v>
      </c>
      <c r="AF31" s="10">
        <f>SUM($AB31:$AE31)</f>
        <v>0.22467553080013744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1.0690526962280271</v>
      </c>
      <c r="AW31" s="3">
        <v>8.2139819860458374E-3</v>
      </c>
      <c r="AY31" s="25">
        <v>25</v>
      </c>
      <c r="AZ31" s="3">
        <v>-0.24875365197658539</v>
      </c>
      <c r="BA31" s="3">
        <v>-6.6754989326000214E-2</v>
      </c>
      <c r="BB31" s="3">
        <v>-0.19485859572887421</v>
      </c>
      <c r="BC31" s="3">
        <v>-0.21340154111385345</v>
      </c>
      <c r="BD31" s="3">
        <v>4.3945127981714904E-4</v>
      </c>
      <c r="BE31" s="3">
        <v>-6.2415588647127151E-2</v>
      </c>
      <c r="BF31" s="3">
        <v>0.28154182434082031</v>
      </c>
      <c r="BG31" s="3">
        <v>0.18675990402698517</v>
      </c>
      <c r="BH31" s="3">
        <v>0.18638552725315094</v>
      </c>
      <c r="BI31" s="3">
        <v>-0.55906742811203003</v>
      </c>
      <c r="BJ31" s="3">
        <v>0.15928663313388824</v>
      </c>
      <c r="BK31" s="3">
        <v>4.1585005819797516E-2</v>
      </c>
      <c r="BL31" s="3">
        <v>5.0464365631341934E-3</v>
      </c>
      <c r="BM31" s="3">
        <v>0.2257915735244751</v>
      </c>
      <c r="BN31" s="3">
        <v>-9.1897584497928619E-2</v>
      </c>
      <c r="BO31" s="3">
        <v>6.7594408988952637E-2</v>
      </c>
      <c r="BP31" s="3">
        <v>-0.29281279444694519</v>
      </c>
      <c r="BR31" s="1">
        <v>3</v>
      </c>
      <c r="BS31" s="3">
        <v>0.99514585817178491</v>
      </c>
      <c r="BT31" s="3">
        <v>-0.29388311376668458</v>
      </c>
      <c r="BU31" s="3">
        <v>-0.6903366755203264</v>
      </c>
      <c r="BV31" s="3">
        <v>-2.1027349323392146</v>
      </c>
      <c r="BW31" s="3">
        <v>-1.7426018658213112</v>
      </c>
      <c r="BX31" s="3">
        <v>-0.62104339064797154</v>
      </c>
      <c r="BY31" s="3">
        <v>-0.19650310186468575</v>
      </c>
      <c r="BZ31" s="3">
        <v>-1.3281376178075286</v>
      </c>
      <c r="CA31" s="3">
        <v>-0.72751431533642863</v>
      </c>
      <c r="CB31" s="3">
        <v>-1.5212591167295948</v>
      </c>
      <c r="CC31" s="3">
        <v>-1.8338223305148873</v>
      </c>
      <c r="CD31" s="3">
        <v>-0.50529012209975144</v>
      </c>
      <c r="CE31" s="3">
        <v>-1.4090051487663169</v>
      </c>
      <c r="CF31" s="3">
        <v>-0.16437950603744977</v>
      </c>
      <c r="CG31" s="3">
        <v>-1.7903138625804003</v>
      </c>
      <c r="CH31" s="3">
        <v>-1.3982936806113697</v>
      </c>
      <c r="CI31" s="3">
        <v>-0.42238988958395551</v>
      </c>
      <c r="CJ31" s="3">
        <v>-0.41812777793642586</v>
      </c>
      <c r="CK31" s="3">
        <v>-0.17906164496347557</v>
      </c>
      <c r="CL31" s="3">
        <v>-0.66511195584728577</v>
      </c>
      <c r="CM31" s="3">
        <v>-1.3477831623724994</v>
      </c>
      <c r="CN31" s="3">
        <v>-0.99789423979431313</v>
      </c>
      <c r="CO31" s="3">
        <v>0.63949027911894196</v>
      </c>
      <c r="CP31" s="3">
        <v>-1.4508714488642447</v>
      </c>
      <c r="CQ31" s="3">
        <v>-1.1797010103330292</v>
      </c>
      <c r="CR31" s="3">
        <v>-1.3821170685771764</v>
      </c>
      <c r="CS31" s="3">
        <v>-1.1686336921246607</v>
      </c>
      <c r="CT31" s="3">
        <v>0.20994294544016501</v>
      </c>
      <c r="CU31" s="3">
        <v>-1.194853870394637</v>
      </c>
      <c r="CV31" s="3">
        <v>-1.0063939404258755</v>
      </c>
      <c r="CW31" s="3">
        <v>-1.3442282461704163</v>
      </c>
      <c r="CX31" s="3">
        <v>-8.1328990513755695E-2</v>
      </c>
      <c r="CY31" s="3">
        <v>-1.7227588673844754</v>
      </c>
      <c r="CZ31" s="3">
        <v>-1.0415338050637215</v>
      </c>
      <c r="DA31" s="3">
        <v>-0.90099957105673423</v>
      </c>
      <c r="DB31" s="3">
        <v>-0.97408458998085967</v>
      </c>
      <c r="DC31" s="3">
        <v>-0.75088812279480122</v>
      </c>
      <c r="DD31" s="3">
        <v>0.34536387211077246</v>
      </c>
      <c r="DE31" s="3">
        <v>-0.99528142021456389</v>
      </c>
      <c r="DF31" s="3">
        <v>-1.2637387533117987</v>
      </c>
      <c r="DG31" s="3">
        <v>-2.1727515358423579</v>
      </c>
      <c r="DH31" s="3">
        <v>-1.3620793110885454</v>
      </c>
      <c r="DI31" s="3">
        <v>-1.0537148629572377</v>
      </c>
      <c r="DJ31" s="3">
        <v>0.28185970729934018</v>
      </c>
      <c r="DK31" s="3">
        <v>-0.69609341639060696</v>
      </c>
      <c r="DL31" s="3">
        <v>-0.894976069990157</v>
      </c>
      <c r="DM31" s="3">
        <v>-1.1967981494245514</v>
      </c>
      <c r="DN31" s="3">
        <v>-0.35000338585056417</v>
      </c>
      <c r="DO31" s="3">
        <v>-0.71590169004153503</v>
      </c>
      <c r="DP31" s="3">
        <v>-0.31215642567549784</v>
      </c>
      <c r="DQ31" s="3">
        <v>-0.43001462320164785</v>
      </c>
      <c r="DR31" s="3">
        <v>-1.4205375833292422</v>
      </c>
      <c r="DS31" s="3">
        <v>-2.1036062588621087</v>
      </c>
      <c r="DT31" s="3">
        <v>-1.4297768658330576</v>
      </c>
      <c r="DU31" s="3">
        <v>-1.0483668431905726</v>
      </c>
      <c r="DV31" s="3">
        <v>-2.5158751222378908</v>
      </c>
      <c r="DW31" s="3">
        <v>-0.63733172753822465</v>
      </c>
      <c r="DX31" s="3">
        <v>-0.22834684124511362</v>
      </c>
      <c r="DY31" s="3">
        <v>-1.2549764681839455</v>
      </c>
      <c r="DZ31" s="3">
        <v>-0.53046471554874075</v>
      </c>
      <c r="EA31" s="3">
        <v>-0.14777707615189106</v>
      </c>
      <c r="EB31" s="3">
        <v>-1.5323550118436549</v>
      </c>
      <c r="EC31" s="3">
        <v>-1.0272772523708131</v>
      </c>
      <c r="ED31" s="3">
        <v>0.11408631601284086</v>
      </c>
      <c r="EH31" s="3"/>
      <c r="EI31" s="3"/>
    </row>
    <row r="32" spans="1:139" ht="18">
      <c r="A32" s="25">
        <v>26</v>
      </c>
      <c r="B32" s="3">
        <v>0.43385452032089233</v>
      </c>
      <c r="C32" s="3">
        <v>0.43278157711029053</v>
      </c>
      <c r="D32" s="3">
        <v>0.10510047525167465</v>
      </c>
      <c r="E32" s="3">
        <v>-0.40093234181404114</v>
      </c>
      <c r="F32" s="3">
        <v>-0.36074131727218628</v>
      </c>
      <c r="G32" s="3">
        <v>8.3518877625465393E-2</v>
      </c>
      <c r="H32" s="3">
        <v>0.14346522092819214</v>
      </c>
      <c r="I32" s="3">
        <v>-0.7014804482460022</v>
      </c>
      <c r="J32" s="3">
        <v>6.7023515701293945E-2</v>
      </c>
      <c r="K32" s="3">
        <v>0.11352898180484772</v>
      </c>
      <c r="L32" s="3">
        <v>0.24580757319927216</v>
      </c>
      <c r="M32" s="3">
        <v>-0.11458571255207062</v>
      </c>
      <c r="N32" s="3">
        <v>0.55519872903823853</v>
      </c>
      <c r="O32" s="3">
        <v>0.39682376384735107</v>
      </c>
      <c r="P32" s="3">
        <v>7.5462058186531067E-2</v>
      </c>
      <c r="Q32" s="3">
        <v>-2.7324436232447624E-2</v>
      </c>
      <c r="R32" s="3">
        <v>-6.0146991163492203E-2</v>
      </c>
      <c r="S32" s="3"/>
      <c r="T32" s="3"/>
      <c r="U32" s="1">
        <v>10</v>
      </c>
      <c r="V32" s="3">
        <v>-1.4138815100438991</v>
      </c>
      <c r="W32" s="3">
        <v>1.6563524450092804</v>
      </c>
      <c r="X32" s="3">
        <v>1.0468655706995056</v>
      </c>
      <c r="Y32" s="3">
        <v>1.7715036564226336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1.1318882703781128</v>
      </c>
      <c r="AW32" s="3">
        <v>1.2245055288076401E-2</v>
      </c>
      <c r="AY32" s="25">
        <v>26</v>
      </c>
      <c r="AZ32" s="3">
        <v>-3.5163737833499908E-2</v>
      </c>
      <c r="BA32" s="3">
        <v>0.11338984221220016</v>
      </c>
      <c r="BB32" s="3">
        <v>-4.3592490255832672E-2</v>
      </c>
      <c r="BC32" s="3">
        <v>7.9248614609241486E-2</v>
      </c>
      <c r="BD32" s="3">
        <v>-0.29884225130081177</v>
      </c>
      <c r="BE32" s="3">
        <v>-4.0951471775770187E-2</v>
      </c>
      <c r="BF32" s="3">
        <v>6.5275125205516815E-2</v>
      </c>
      <c r="BG32" s="3">
        <v>0.35308235883712769</v>
      </c>
      <c r="BH32" s="3">
        <v>0.14341239631175995</v>
      </c>
      <c r="BI32" s="3">
        <v>-0.26206684112548828</v>
      </c>
      <c r="BJ32" s="3">
        <v>-2.1118601784110069E-2</v>
      </c>
      <c r="BK32" s="3">
        <v>0.13175024092197418</v>
      </c>
      <c r="BL32" s="3">
        <v>0.34625363349914551</v>
      </c>
      <c r="BM32" s="3">
        <v>-3.3367794007062912E-2</v>
      </c>
      <c r="BN32" s="3">
        <v>-0.1605098694562912</v>
      </c>
      <c r="BO32" s="3">
        <v>-0.11373154819011688</v>
      </c>
      <c r="BP32" s="3">
        <v>-0.1708003431558609</v>
      </c>
      <c r="EH32" s="3"/>
      <c r="EI32" s="3"/>
    </row>
    <row r="33" spans="1:139">
      <c r="A33" s="25">
        <v>27</v>
      </c>
      <c r="B33" s="3">
        <v>0.27083283662796021</v>
      </c>
      <c r="C33" s="3">
        <v>8.8502980768680573E-2</v>
      </c>
      <c r="D33" s="3">
        <v>-0.1749749481678009</v>
      </c>
      <c r="E33" s="3">
        <v>-4.9192823469638824E-2</v>
      </c>
      <c r="F33" s="3">
        <v>-0.27147689461708069</v>
      </c>
      <c r="G33" s="3">
        <v>-0.18169064819812775</v>
      </c>
      <c r="H33" s="3">
        <v>-0.24955137073993683</v>
      </c>
      <c r="I33" s="3">
        <v>-0.23030628263950348</v>
      </c>
      <c r="J33" s="3">
        <v>0.21359430253505707</v>
      </c>
      <c r="K33" s="3">
        <v>0.11576651781797409</v>
      </c>
      <c r="L33" s="3">
        <v>-0.30091464519500732</v>
      </c>
      <c r="M33" s="3">
        <v>0.13145123422145844</v>
      </c>
      <c r="N33" s="3">
        <v>0.2630583643913269</v>
      </c>
      <c r="O33" s="3">
        <v>4.6335622668266296E-2</v>
      </c>
      <c r="P33" s="3">
        <v>0.25416654348373413</v>
      </c>
      <c r="Q33" s="3">
        <v>-9.8573803901672363E-2</v>
      </c>
      <c r="R33" s="3">
        <v>-8.6315333843231201E-2</v>
      </c>
      <c r="S33" s="3"/>
      <c r="T33" s="3"/>
      <c r="U33" s="1">
        <v>11</v>
      </c>
      <c r="V33" s="3">
        <v>-0.33313473612156619</v>
      </c>
      <c r="W33" s="3">
        <v>0.32608339932630809</v>
      </c>
      <c r="X33" s="3">
        <v>-0.95039727620941294</v>
      </c>
      <c r="Y33" s="3">
        <v>0.43179259779878765</v>
      </c>
      <c r="AU33" s="25">
        <v>6</v>
      </c>
      <c r="AV33" s="3">
        <v>1.202936053276062</v>
      </c>
      <c r="AW33" s="3">
        <v>4.5908992178738117E-3</v>
      </c>
      <c r="AY33" s="25">
        <v>27</v>
      </c>
      <c r="AZ33" s="3">
        <v>-0.25067019462585449</v>
      </c>
      <c r="BA33" s="3">
        <v>0.22221504151821136</v>
      </c>
      <c r="BB33" s="3">
        <v>-0.23598036170005798</v>
      </c>
      <c r="BC33" s="3">
        <v>0.28750303387641907</v>
      </c>
      <c r="BD33" s="3">
        <v>-0.15298259258270264</v>
      </c>
      <c r="BE33" s="3">
        <v>0.24583619832992554</v>
      </c>
      <c r="BF33" s="3">
        <v>-8.43791663646698E-2</v>
      </c>
      <c r="BG33" s="3">
        <v>-0.21089278161525726</v>
      </c>
      <c r="BH33" s="3">
        <v>-1.7140254378318787E-2</v>
      </c>
      <c r="BI33" s="3">
        <v>-0.17096218466758728</v>
      </c>
      <c r="BJ33" s="3">
        <v>3.7815100513398647E-3</v>
      </c>
      <c r="BK33" s="3">
        <v>-3.8549356162548065E-2</v>
      </c>
      <c r="BL33" s="3">
        <v>0.30101907253265381</v>
      </c>
      <c r="BM33" s="3">
        <v>0.21621213853359222</v>
      </c>
      <c r="BN33" s="3">
        <v>-0.360627681016922</v>
      </c>
      <c r="BO33" s="3">
        <v>-0.18753156065940857</v>
      </c>
      <c r="BP33" s="3">
        <v>-0.24322909116744995</v>
      </c>
      <c r="BS33" t="s">
        <v>177</v>
      </c>
      <c r="EH33" s="3"/>
      <c r="EI33" s="3"/>
    </row>
    <row r="34" spans="1:139">
      <c r="A34" s="25">
        <v>28</v>
      </c>
      <c r="B34" s="3">
        <v>0.43560084700584412</v>
      </c>
      <c r="C34" s="3">
        <v>5.8808352798223495E-2</v>
      </c>
      <c r="D34" s="3">
        <v>0.11836205422878265</v>
      </c>
      <c r="E34" s="3">
        <v>-9.2768765985965729E-2</v>
      </c>
      <c r="F34" s="3">
        <v>-0.34027817845344543</v>
      </c>
      <c r="G34" s="3">
        <v>-0.34038054943084717</v>
      </c>
      <c r="H34" s="3">
        <v>7.8176446259021759E-3</v>
      </c>
      <c r="I34" s="3">
        <v>-0.47071042656898499</v>
      </c>
      <c r="J34" s="3">
        <v>-0.22371070086956024</v>
      </c>
      <c r="K34" s="3">
        <v>0.4737127423286438</v>
      </c>
      <c r="L34" s="3">
        <v>3.8966007996350527E-3</v>
      </c>
      <c r="M34" s="3">
        <v>0.3238300085067749</v>
      </c>
      <c r="N34" s="3">
        <v>8.8836610317230225E-2</v>
      </c>
      <c r="O34" s="3">
        <v>0.27784222364425659</v>
      </c>
      <c r="P34" s="3">
        <v>-0.28761520981788635</v>
      </c>
      <c r="Q34" s="3">
        <v>1.5972884371876717E-2</v>
      </c>
      <c r="R34" s="3">
        <v>-4.8211544752120972E-2</v>
      </c>
      <c r="S34" s="3"/>
      <c r="T34" s="3"/>
      <c r="U34" s="1">
        <v>12</v>
      </c>
      <c r="V34" s="3">
        <v>0.233506754306537</v>
      </c>
      <c r="W34" s="3">
        <v>0.81119447053437232</v>
      </c>
      <c r="X34" s="3">
        <v>-9.2213246056312259E-2</v>
      </c>
      <c r="Y34" s="3">
        <v>1.1680487378650202</v>
      </c>
      <c r="AB34" s="4" t="s">
        <v>153</v>
      </c>
      <c r="AU34" s="25">
        <v>7</v>
      </c>
      <c r="AV34" s="3">
        <v>0.92274564504623402</v>
      </c>
      <c r="AW34" s="3">
        <v>0.10230798274278639</v>
      </c>
      <c r="AY34" s="25">
        <v>28</v>
      </c>
      <c r="AZ34" s="3">
        <v>-0.18235661089420319</v>
      </c>
      <c r="BA34" s="3">
        <v>0.12470100820064545</v>
      </c>
      <c r="BB34" s="3">
        <v>6.0422331094741821E-2</v>
      </c>
      <c r="BC34" s="3">
        <v>0.36028847098350525</v>
      </c>
      <c r="BD34" s="3">
        <v>-4.0339983999729156E-2</v>
      </c>
      <c r="BE34" s="3">
        <v>-9.2988096177577972E-2</v>
      </c>
      <c r="BF34" s="3">
        <v>3.1828418374061584E-2</v>
      </c>
      <c r="BG34" s="3">
        <v>0.14429323375225067</v>
      </c>
      <c r="BH34" s="3">
        <v>0.21867866814136505</v>
      </c>
      <c r="BI34" s="3">
        <v>0.13025149703025818</v>
      </c>
      <c r="BJ34" s="3">
        <v>1.9228757591918111E-3</v>
      </c>
      <c r="BK34" s="3">
        <v>-0.11961530894041061</v>
      </c>
      <c r="BL34" s="3">
        <v>0.13330425322055817</v>
      </c>
      <c r="BM34" s="3">
        <v>-0.23081430792808533</v>
      </c>
      <c r="BN34" s="3">
        <v>0.23262834548950195</v>
      </c>
      <c r="BO34" s="3">
        <v>-9.8516114056110382E-2</v>
      </c>
      <c r="BP34" s="3">
        <v>-0.29061836004257202</v>
      </c>
      <c r="EH34" s="3"/>
      <c r="EI34" s="3"/>
    </row>
    <row r="35" spans="1:139">
      <c r="A35" s="25">
        <v>29</v>
      </c>
      <c r="B35" s="3">
        <v>0.20338785648345947</v>
      </c>
      <c r="C35" s="3">
        <v>-5.779319629073143E-2</v>
      </c>
      <c r="D35" s="3">
        <v>-0.48657500743865967</v>
      </c>
      <c r="E35" s="3">
        <v>0.2151653915643692</v>
      </c>
      <c r="F35" s="3">
        <v>0.14194773137569427</v>
      </c>
      <c r="G35" s="3">
        <v>-2.4254443123936653E-2</v>
      </c>
      <c r="H35" s="3">
        <v>-0.47551709413528442</v>
      </c>
      <c r="I35" s="3">
        <v>-0.40300247073173523</v>
      </c>
      <c r="J35" s="3">
        <v>-0.2625957727432251</v>
      </c>
      <c r="K35" s="3">
        <v>0.2859836220741272</v>
      </c>
      <c r="L35" s="3">
        <v>-0.14366745948791504</v>
      </c>
      <c r="M35" s="3">
        <v>0.48236745595932007</v>
      </c>
      <c r="N35" s="3">
        <v>-0.27253922820091248</v>
      </c>
      <c r="O35" s="3">
        <v>-0.11456645280122757</v>
      </c>
      <c r="P35" s="3">
        <v>-0.18699495494365692</v>
      </c>
      <c r="Q35" s="3">
        <v>0.18547122180461884</v>
      </c>
      <c r="R35" s="3">
        <v>1.724674180150032E-2</v>
      </c>
      <c r="S35" s="3"/>
      <c r="T35" s="3"/>
      <c r="U35" s="1">
        <v>13</v>
      </c>
      <c r="V35" s="3">
        <v>1.7330217903348797</v>
      </c>
      <c r="W35" s="3">
        <v>0.66818644517301884</v>
      </c>
      <c r="X35" s="3">
        <v>-0.55931561992175982</v>
      </c>
      <c r="Y35" s="3">
        <v>1.2313928312812166</v>
      </c>
      <c r="AB35" s="22" t="s">
        <v>181</v>
      </c>
      <c r="AU35" s="25">
        <v>8</v>
      </c>
      <c r="AV35" s="3">
        <v>0.93217456340789795</v>
      </c>
      <c r="AW35" s="3">
        <v>1.8137695267796516E-2</v>
      </c>
      <c r="AY35" s="25">
        <v>29</v>
      </c>
      <c r="AZ35" s="3">
        <v>-9.8992824554443359E-2</v>
      </c>
      <c r="BA35" s="3">
        <v>-2.667330764234066E-2</v>
      </c>
      <c r="BB35" s="3">
        <v>0.18842494487762451</v>
      </c>
      <c r="BC35" s="3">
        <v>-1.5752432867884636E-2</v>
      </c>
      <c r="BD35" s="3">
        <v>-0.51268720626831055</v>
      </c>
      <c r="BE35" s="3">
        <v>-0.22553402185440063</v>
      </c>
      <c r="BF35" s="3">
        <v>6.7778900265693665E-2</v>
      </c>
      <c r="BG35" s="3">
        <v>0.13625316321849823</v>
      </c>
      <c r="BH35" s="3">
        <v>0.17433251440525055</v>
      </c>
      <c r="BI35" s="3">
        <v>-0.12397152185440063</v>
      </c>
      <c r="BJ35" s="3">
        <v>-0.17324627935886383</v>
      </c>
      <c r="BK35" s="3">
        <v>6.5371908247470856E-2</v>
      </c>
      <c r="BL35" s="3">
        <v>0.18908737599849701</v>
      </c>
      <c r="BM35" s="3">
        <v>-7.2948351502418518E-2</v>
      </c>
      <c r="BN35" s="3">
        <v>-0.27515456080436707</v>
      </c>
      <c r="BO35" s="3">
        <v>2.3493124172091484E-2</v>
      </c>
      <c r="BP35" s="3">
        <v>-0.30601248145103455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0.42137810587882996</v>
      </c>
      <c r="C36" s="3">
        <v>-0.14855821430683136</v>
      </c>
      <c r="D36" s="3">
        <v>-0.53507894277572632</v>
      </c>
      <c r="E36" s="3">
        <v>-9.8136775195598602E-2</v>
      </c>
      <c r="F36" s="3">
        <v>0.14808221161365509</v>
      </c>
      <c r="G36" s="3">
        <v>0.3944135308265686</v>
      </c>
      <c r="H36" s="3">
        <v>0.15289947390556335</v>
      </c>
      <c r="I36" s="3">
        <v>-0.17954720556735992</v>
      </c>
      <c r="J36" s="3">
        <v>-0.19277176260948181</v>
      </c>
      <c r="K36" s="3">
        <v>-0.33049243688583374</v>
      </c>
      <c r="L36" s="3">
        <v>0.11140511929988861</v>
      </c>
      <c r="M36" s="3">
        <v>0.39511242508888245</v>
      </c>
      <c r="N36" s="3">
        <v>-8.0416537821292877E-3</v>
      </c>
      <c r="O36" s="3">
        <v>0.35393720865249634</v>
      </c>
      <c r="P36" s="3">
        <v>0.39219120144844055</v>
      </c>
      <c r="Q36" s="3">
        <v>-0.21776461601257324</v>
      </c>
      <c r="R36" s="3">
        <v>-4.4140554964542389E-2</v>
      </c>
      <c r="S36" s="3"/>
      <c r="T36" s="3"/>
      <c r="U36" s="1">
        <v>14</v>
      </c>
      <c r="V36" s="3">
        <v>0.7142799194068078</v>
      </c>
      <c r="W36" s="3">
        <v>2.4440375744195015</v>
      </c>
      <c r="X36" s="3">
        <v>1.0757899715942625</v>
      </c>
      <c r="Y36" s="3">
        <v>2.5930921964835028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1.1456658840179443</v>
      </c>
      <c r="AW36" s="3">
        <v>-2.4261977523565292E-2</v>
      </c>
      <c r="AY36" s="25">
        <v>30</v>
      </c>
      <c r="AZ36" s="3">
        <v>-0.18542163074016571</v>
      </c>
      <c r="BA36" s="3">
        <v>0.14499668776988983</v>
      </c>
      <c r="BB36" s="3">
        <v>-0.27114933729171753</v>
      </c>
      <c r="BC36" s="3">
        <v>0.22335149347782135</v>
      </c>
      <c r="BD36" s="3">
        <v>-0.12826815247535706</v>
      </c>
      <c r="BE36" s="3">
        <v>0.11742857098579407</v>
      </c>
      <c r="BF36" s="3">
        <v>1.5296303667128086E-2</v>
      </c>
      <c r="BG36" s="3">
        <v>0.36247500777244568</v>
      </c>
      <c r="BH36" s="3">
        <v>-0.15267454087734222</v>
      </c>
      <c r="BI36" s="3">
        <v>-0.28229716420173645</v>
      </c>
      <c r="BJ36" s="3">
        <v>-9.5125272870063782E-2</v>
      </c>
      <c r="BK36" s="3">
        <v>-0.21160660684108734</v>
      </c>
      <c r="BL36" s="3">
        <v>-2.6662994176149368E-2</v>
      </c>
      <c r="BM36" s="3">
        <v>2.1139919757843018E-2</v>
      </c>
      <c r="BN36" s="3">
        <v>-0.12942856550216675</v>
      </c>
      <c r="BO36" s="3">
        <v>-6.3507631421089172E-2</v>
      </c>
      <c r="BP36" s="3">
        <v>-0.32168623805046082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0.18944427254730906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0.17612133259156615</v>
      </c>
      <c r="DJ36" s="19">
        <f t="shared" si="0"/>
        <v>0.47575619343911624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0.28568317849337266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-0.22816409170627594</v>
      </c>
      <c r="C37" s="3">
        <v>-0.16136464476585388</v>
      </c>
      <c r="D37" s="3">
        <v>-3.8477983325719833E-2</v>
      </c>
      <c r="E37" s="3">
        <v>6.1127848923206329E-2</v>
      </c>
      <c r="F37" s="3">
        <v>0.14118857681751251</v>
      </c>
      <c r="G37" s="3">
        <v>6.4420700073242188E-2</v>
      </c>
      <c r="H37" s="3">
        <v>-0.16205018758773804</v>
      </c>
      <c r="I37" s="3">
        <v>0.39837741851806641</v>
      </c>
      <c r="J37" s="3">
        <v>0.33863222599029541</v>
      </c>
      <c r="K37" s="3">
        <v>-3.5200200974941254E-2</v>
      </c>
      <c r="L37" s="3">
        <v>0.1381506472826004</v>
      </c>
      <c r="M37" s="3">
        <v>0.3118683397769928</v>
      </c>
      <c r="N37" s="3">
        <v>-2.7316322550177574E-2</v>
      </c>
      <c r="O37" s="3">
        <v>0.18937373161315918</v>
      </c>
      <c r="P37" s="3">
        <v>-9.4047807157039642E-2</v>
      </c>
      <c r="Q37" s="3">
        <v>0.14976349472999573</v>
      </c>
      <c r="R37" s="3">
        <v>2.020212821662426E-2</v>
      </c>
      <c r="S37" s="3"/>
      <c r="T37" s="3"/>
      <c r="U37" s="1">
        <v>15</v>
      </c>
      <c r="V37" s="3">
        <v>1.0043141191619545E-2</v>
      </c>
      <c r="W37" s="3">
        <v>-1.0496346916248598</v>
      </c>
      <c r="X37" s="3">
        <v>-0.11106439498490522</v>
      </c>
      <c r="Y37" s="3">
        <v>-0.95068030854930108</v>
      </c>
      <c r="AA37" s="1" cm="1">
        <f t="array" ref="AA37:AA40">AA28:AA31</f>
        <v>0</v>
      </c>
      <c r="AB37" s="3">
        <f>AB28/$AF28</f>
        <v>0.62189007545373143</v>
      </c>
      <c r="AC37" s="3">
        <f>AC28/$AF28</f>
        <v>6.2531686525095623E-2</v>
      </c>
      <c r="AD37" s="3">
        <f>AD28/$AF28</f>
        <v>0.26229752820298385</v>
      </c>
      <c r="AE37" s="3">
        <f>AE28/$AF28</f>
        <v>5.3280709818188957E-2</v>
      </c>
      <c r="AF37" s="16">
        <f>SUM($AB37:$AE37)</f>
        <v>0.99999999999999989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1.0919722318649292</v>
      </c>
      <c r="AW37" s="3">
        <v>-2.050686813890934E-2</v>
      </c>
      <c r="AY37" s="25">
        <v>31</v>
      </c>
      <c r="AZ37" s="3">
        <v>-5.2363868802785873E-2</v>
      </c>
      <c r="BA37" s="3">
        <v>-6.2578050419688225E-3</v>
      </c>
      <c r="BB37" s="3">
        <v>-0.23268277943134308</v>
      </c>
      <c r="BC37" s="3">
        <v>2.2871095687150955E-2</v>
      </c>
      <c r="BD37" s="3">
        <v>-2.9255149886012077E-2</v>
      </c>
      <c r="BE37" s="3">
        <v>5.4456628859043121E-2</v>
      </c>
      <c r="BF37" s="3">
        <v>-0.21567451953887939</v>
      </c>
      <c r="BG37" s="3">
        <v>-1.652238704264164E-2</v>
      </c>
      <c r="BH37" s="3">
        <v>0.16469201445579529</v>
      </c>
      <c r="BI37" s="3">
        <v>-5.3019735962152481E-2</v>
      </c>
      <c r="BJ37" s="3">
        <v>0.14338178932666779</v>
      </c>
      <c r="BK37" s="3">
        <v>0.26162862777709961</v>
      </c>
      <c r="BL37" s="3">
        <v>-4.1717082262039185E-2</v>
      </c>
      <c r="BM37" s="3">
        <v>6.1876192688941956E-2</v>
      </c>
      <c r="BN37" s="3">
        <v>5.5120319128036499E-2</v>
      </c>
      <c r="BO37" s="3">
        <v>-0.11065760254859924</v>
      </c>
      <c r="BP37" s="3">
        <v>-0.4097449779510498</v>
      </c>
      <c r="BR37" s="1">
        <v>1</v>
      </c>
      <c r="BS37" s="19">
        <f>MAX(0,BS29)</f>
        <v>1.223791789345871</v>
      </c>
      <c r="BT37" s="19">
        <f t="shared" ref="BT37:CH37" si="1">MAX(0,BT29)</f>
        <v>0</v>
      </c>
      <c r="BU37" s="19">
        <f t="shared" si="1"/>
        <v>0</v>
      </c>
      <c r="BV37" s="19">
        <f t="shared" si="1"/>
        <v>0</v>
      </c>
      <c r="BW37" s="19">
        <f t="shared" si="1"/>
        <v>0</v>
      </c>
      <c r="BX37" s="19">
        <f t="shared" si="1"/>
        <v>0</v>
      </c>
      <c r="BY37" s="19">
        <f t="shared" si="1"/>
        <v>0</v>
      </c>
      <c r="BZ37" s="19">
        <f t="shared" si="1"/>
        <v>0</v>
      </c>
      <c r="CA37" s="19">
        <f t="shared" si="1"/>
        <v>0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0.13623454770753596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0.51143504110064775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0.21405808649940095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</v>
      </c>
      <c r="DC37" s="19">
        <f t="shared" si="0"/>
        <v>0</v>
      </c>
      <c r="DD37" s="19">
        <f t="shared" si="0"/>
        <v>0.32036143600224631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0.2413986363167927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</v>
      </c>
      <c r="DO37" s="19">
        <f t="shared" si="0"/>
        <v>0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9.3776901895312736E-3</v>
      </c>
      <c r="EB37" s="19">
        <f t="shared" si="0"/>
        <v>0</v>
      </c>
      <c r="EC37" s="19">
        <f t="shared" si="0"/>
        <v>0</v>
      </c>
      <c r="ED37" s="19">
        <f t="shared" si="0"/>
        <v>6.0208933509038387E-2</v>
      </c>
      <c r="EH37" s="3"/>
      <c r="EI37" s="3"/>
    </row>
    <row r="38" spans="1:139">
      <c r="A38" s="26">
        <v>32</v>
      </c>
      <c r="B38" s="3">
        <v>2.0549844950437546E-2</v>
      </c>
      <c r="C38" s="3">
        <v>-0.15613453090190887</v>
      </c>
      <c r="D38" s="3">
        <v>8.6478054523468018E-2</v>
      </c>
      <c r="E38" s="3">
        <v>-9.9591158330440521E-2</v>
      </c>
      <c r="F38" s="3">
        <v>-0.11197393387556076</v>
      </c>
      <c r="G38" s="3">
        <v>-8.957970142364502E-2</v>
      </c>
      <c r="H38" s="3">
        <v>0.24309265613555908</v>
      </c>
      <c r="I38" s="3">
        <v>-0.13109815120697021</v>
      </c>
      <c r="J38" s="3">
        <v>-2.4967828765511513E-2</v>
      </c>
      <c r="K38" s="3">
        <v>-0.25783631205558777</v>
      </c>
      <c r="L38" s="3">
        <v>3.6224618554115295E-2</v>
      </c>
      <c r="M38" s="3">
        <v>-1.031877938657999E-2</v>
      </c>
      <c r="N38" s="3">
        <v>-0.17264452576637268</v>
      </c>
      <c r="O38" s="3">
        <v>0.16841234266757965</v>
      </c>
      <c r="P38" s="3">
        <v>0.11406373232603073</v>
      </c>
      <c r="Q38" s="3">
        <v>0.27896574139595032</v>
      </c>
      <c r="R38" s="3">
        <v>-4.4282216578722E-2</v>
      </c>
      <c r="S38" s="3"/>
      <c r="T38" s="21" t="s">
        <v>151</v>
      </c>
      <c r="U38" s="6">
        <v>0</v>
      </c>
      <c r="V38" s="5">
        <v>-0.2686439330645462</v>
      </c>
      <c r="W38" s="5">
        <v>0.13267042667029721</v>
      </c>
      <c r="X38" s="5">
        <v>0.35474757191730694</v>
      </c>
      <c r="Y38" s="5">
        <v>2.9224250551570408E-2</v>
      </c>
      <c r="AA38" s="1">
        <v>1</v>
      </c>
      <c r="AB38" s="3">
        <f t="shared" ref="AB38:AE40" si="2">AB29/$AF29</f>
        <v>0.66412594095394173</v>
      </c>
      <c r="AC38" s="3">
        <f t="shared" si="2"/>
        <v>2.2279826457437014E-2</v>
      </c>
      <c r="AD38" s="3">
        <f t="shared" si="2"/>
        <v>0.30146198136894631</v>
      </c>
      <c r="AE38" s="3">
        <f t="shared" si="2"/>
        <v>1.2132251219675075E-2</v>
      </c>
      <c r="AF38" s="16">
        <f>SUM($AB38:$AE38)</f>
        <v>1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1.0797092914581301</v>
      </c>
      <c r="AW38" s="3">
        <v>-7.3329947888851166E-2</v>
      </c>
      <c r="AY38" s="25">
        <v>32</v>
      </c>
      <c r="AZ38" s="3">
        <v>0.14556238055229187</v>
      </c>
      <c r="BA38" s="3">
        <v>-5.1724612712860107E-2</v>
      </c>
      <c r="BB38" s="3">
        <v>-0.3491804301738739</v>
      </c>
      <c r="BC38" s="3">
        <v>0.24518813192844391</v>
      </c>
      <c r="BD38" s="3">
        <v>0.14553871750831604</v>
      </c>
      <c r="BE38" s="3">
        <v>-6.8654648959636688E-2</v>
      </c>
      <c r="BF38" s="3">
        <v>0.42002573609352112</v>
      </c>
      <c r="BG38" s="3">
        <v>0.4984610378742218</v>
      </c>
      <c r="BH38" s="3">
        <v>-0.15918247401714325</v>
      </c>
      <c r="BI38" s="3">
        <v>-2.4547215551137924E-2</v>
      </c>
      <c r="BJ38" s="3">
        <v>0.24710594117641449</v>
      </c>
      <c r="BK38" s="3">
        <v>0.21478670835494995</v>
      </c>
      <c r="BL38" s="3">
        <v>-0.20798131823539734</v>
      </c>
      <c r="BM38" s="3">
        <v>2.5586476549506187E-2</v>
      </c>
      <c r="BN38" s="3">
        <v>0.10194128006696701</v>
      </c>
      <c r="BO38" s="3">
        <v>0.20987574756145477</v>
      </c>
      <c r="BP38" s="3">
        <v>-0.17961932718753815</v>
      </c>
      <c r="BR38" s="1">
        <v>2</v>
      </c>
      <c r="BS38" s="19">
        <f>MAX(0,BS30)</f>
        <v>0.27269286830606132</v>
      </c>
      <c r="BT38" s="19">
        <f t="shared" si="0"/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0.76163817905837283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0.89044692033668316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0.15012555372327721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4.0664369693580393E-2</v>
      </c>
      <c r="DK38" s="19">
        <f t="shared" si="0"/>
        <v>0</v>
      </c>
      <c r="DL38" s="19">
        <f t="shared" si="0"/>
        <v>1.9447817789151223E-2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1.0333436420444631</v>
      </c>
      <c r="EH38" s="3"/>
      <c r="EI38" s="3"/>
    </row>
    <row r="39" spans="1:139">
      <c r="A39" s="25">
        <v>33</v>
      </c>
      <c r="B39" s="3">
        <v>4.6324394643306732E-3</v>
      </c>
      <c r="C39" s="3">
        <v>-0.21265442669391632</v>
      </c>
      <c r="D39" s="3">
        <v>-7.0422492921352386E-2</v>
      </c>
      <c r="E39" s="3">
        <v>0.18251241743564606</v>
      </c>
      <c r="F39" s="3">
        <v>-9.1564670205116272E-2</v>
      </c>
      <c r="G39" s="3">
        <v>6.412467360496521E-2</v>
      </c>
      <c r="H39" s="3">
        <v>0.19044646620750427</v>
      </c>
      <c r="I39" s="3">
        <v>0.11099629104137421</v>
      </c>
      <c r="J39" s="3">
        <v>5.678202211856842E-2</v>
      </c>
      <c r="K39" s="3">
        <v>0.12242385745048523</v>
      </c>
      <c r="L39" s="3">
        <v>-4.0725399740040302E-3</v>
      </c>
      <c r="M39" s="3">
        <v>0.13385362923145294</v>
      </c>
      <c r="N39" s="3">
        <v>8.5993781685829163E-2</v>
      </c>
      <c r="O39" s="3">
        <v>1.0969660244882107E-2</v>
      </c>
      <c r="P39" s="3">
        <v>-0.19983464479446411</v>
      </c>
      <c r="Q39" s="3">
        <v>0.12098214775323868</v>
      </c>
      <c r="R39" s="3">
        <v>0.16432715952396393</v>
      </c>
      <c r="S39" s="3"/>
      <c r="T39" s="3"/>
      <c r="U39" s="1">
        <v>1</v>
      </c>
      <c r="V39" s="3">
        <v>0.45421934019109056</v>
      </c>
      <c r="W39" s="3">
        <v>-0.25194301157939902</v>
      </c>
      <c r="X39" s="3">
        <v>0.11421913138088025</v>
      </c>
      <c r="Y39" s="3">
        <v>-1.7574280653075036E-2</v>
      </c>
      <c r="AA39" s="1">
        <v>2</v>
      </c>
      <c r="AB39" s="3">
        <f t="shared" si="2"/>
        <v>0.61499702550764124</v>
      </c>
      <c r="AC39" s="3">
        <f t="shared" si="2"/>
        <v>0.15601053810541063</v>
      </c>
      <c r="AD39" s="3">
        <f t="shared" si="2"/>
        <v>7.4183596995507639E-2</v>
      </c>
      <c r="AE39" s="3">
        <f t="shared" si="2"/>
        <v>0.15480883939144044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1.1525290012359619</v>
      </c>
      <c r="AW39" s="3">
        <v>-2.0366556942462921E-2</v>
      </c>
      <c r="AY39" s="25">
        <v>33</v>
      </c>
      <c r="AZ39" s="3">
        <v>-0.23240992426872253</v>
      </c>
      <c r="BA39" s="3">
        <v>0.29200085997581482</v>
      </c>
      <c r="BB39" s="3">
        <v>-0.37744486331939697</v>
      </c>
      <c r="BC39" s="3">
        <v>0.16761673986911774</v>
      </c>
      <c r="BD39" s="3">
        <v>-6.8179279565811157E-2</v>
      </c>
      <c r="BE39" s="3">
        <v>0.30782994627952576</v>
      </c>
      <c r="BF39" s="3">
        <v>5.3855907171964645E-2</v>
      </c>
      <c r="BG39" s="3">
        <v>0.10846846550703049</v>
      </c>
      <c r="BH39" s="3">
        <v>-3.7028457969427109E-2</v>
      </c>
      <c r="BI39" s="3">
        <v>0.1524200439453125</v>
      </c>
      <c r="BJ39" s="3">
        <v>6.6259928047657013E-2</v>
      </c>
      <c r="BK39" s="3">
        <v>6.3486464321613312E-2</v>
      </c>
      <c r="BL39" s="3">
        <v>-0.11224512755870819</v>
      </c>
      <c r="BM39" s="3">
        <v>0.29071173071861267</v>
      </c>
      <c r="BN39" s="3">
        <v>-0.24785083532333374</v>
      </c>
      <c r="BO39" s="3">
        <v>0.22658218443393707</v>
      </c>
      <c r="BP39" s="3">
        <v>-0.27043887972831726</v>
      </c>
      <c r="BR39" s="1">
        <v>3</v>
      </c>
      <c r="BS39" s="19">
        <f>MAX(0,BS31)</f>
        <v>0.99514585817178491</v>
      </c>
      <c r="BT39" s="19">
        <f t="shared" si="0"/>
        <v>0</v>
      </c>
      <c r="BU39" s="19">
        <f t="shared" si="0"/>
        <v>0</v>
      </c>
      <c r="BV39" s="19">
        <f t="shared" si="0"/>
        <v>0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0</v>
      </c>
      <c r="CH39" s="19">
        <f t="shared" si="0"/>
        <v>0</v>
      </c>
      <c r="CI39" s="19">
        <f t="shared" si="0"/>
        <v>0</v>
      </c>
      <c r="CJ39" s="19">
        <f t="shared" si="0"/>
        <v>0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</v>
      </c>
      <c r="CO39" s="19">
        <f t="shared" si="0"/>
        <v>0.63949027911894196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0.20994294544016501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</v>
      </c>
      <c r="DB39" s="19">
        <f t="shared" si="0"/>
        <v>0</v>
      </c>
      <c r="DC39" s="19">
        <f t="shared" si="0"/>
        <v>0</v>
      </c>
      <c r="DD39" s="19">
        <f t="shared" si="0"/>
        <v>0.34536387211077246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0.28185970729934018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0</v>
      </c>
      <c r="DP39" s="19">
        <f t="shared" si="0"/>
        <v>0</v>
      </c>
      <c r="DQ39" s="19">
        <f t="shared" si="0"/>
        <v>0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0.11408631601284086</v>
      </c>
      <c r="EH39" s="3"/>
      <c r="EI39" s="3"/>
    </row>
    <row r="40" spans="1:139">
      <c r="A40" s="25">
        <v>34</v>
      </c>
      <c r="B40" s="3">
        <v>-5.0238743424415588E-2</v>
      </c>
      <c r="C40" s="3">
        <v>-0.11759637296199799</v>
      </c>
      <c r="D40" s="3">
        <v>0.18562868237495422</v>
      </c>
      <c r="E40" s="3">
        <v>-0.18187449872493744</v>
      </c>
      <c r="F40" s="3">
        <v>-0.29431378841400146</v>
      </c>
      <c r="G40" s="3">
        <v>0.14287707209587097</v>
      </c>
      <c r="H40" s="3">
        <v>-7.8051894903182983E-2</v>
      </c>
      <c r="I40" s="3">
        <v>-8.3728790283203125E-2</v>
      </c>
      <c r="J40" s="3">
        <v>-2.4297015741467476E-2</v>
      </c>
      <c r="K40" s="3">
        <v>-2.1028125658631325E-2</v>
      </c>
      <c r="L40" s="3">
        <v>9.6963100135326385E-2</v>
      </c>
      <c r="M40" s="3">
        <v>-0.22206129133701324</v>
      </c>
      <c r="N40" s="3">
        <v>-0.33846807479858398</v>
      </c>
      <c r="O40" s="3">
        <v>0.15525038540363312</v>
      </c>
      <c r="P40" s="3">
        <v>-0.18233923614025116</v>
      </c>
      <c r="Q40" s="3">
        <v>-0.14054170250892639</v>
      </c>
      <c r="R40" s="3">
        <v>-0.12087568640708923</v>
      </c>
      <c r="S40" s="3"/>
      <c r="T40" s="3"/>
      <c r="U40" s="1">
        <v>2</v>
      </c>
      <c r="V40" s="3">
        <v>0.50950192168689623</v>
      </c>
      <c r="W40" s="3">
        <v>0.79270906302912569</v>
      </c>
      <c r="X40" s="3">
        <v>1.3778627171613065</v>
      </c>
      <c r="Y40" s="3">
        <v>0.74169687396101291</v>
      </c>
      <c r="AA40" s="1">
        <v>3</v>
      </c>
      <c r="AB40" s="3">
        <f t="shared" si="2"/>
        <v>0.76618810675454518</v>
      </c>
      <c r="AC40" s="3">
        <f t="shared" si="2"/>
        <v>1.5849645441405009E-2</v>
      </c>
      <c r="AD40" s="3">
        <f t="shared" si="2"/>
        <v>0.20903092790771352</v>
      </c>
      <c r="AE40" s="3">
        <f t="shared" si="2"/>
        <v>8.9313198963363125E-3</v>
      </c>
      <c r="AF40" s="16">
        <f>SUM($AB40:$AE40)</f>
        <v>1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1.0799049139022827</v>
      </c>
      <c r="AW40" s="3">
        <v>-2.8773998841643333E-2</v>
      </c>
      <c r="AY40" s="25">
        <v>34</v>
      </c>
      <c r="AZ40" s="3">
        <v>0.14007395505905151</v>
      </c>
      <c r="BA40" s="3">
        <v>0.15522202849388123</v>
      </c>
      <c r="BB40" s="3">
        <v>-2.5686413049697876E-2</v>
      </c>
      <c r="BC40" s="3">
        <v>0.16509582102298737</v>
      </c>
      <c r="BD40" s="3">
        <v>-4.3421022593975067E-2</v>
      </c>
      <c r="BE40" s="3">
        <v>0.18584601581096649</v>
      </c>
      <c r="BF40" s="3">
        <v>-0.23546068370342255</v>
      </c>
      <c r="BG40" s="3">
        <v>0.24742349982261658</v>
      </c>
      <c r="BH40" s="3">
        <v>0.15551166236400604</v>
      </c>
      <c r="BI40" s="3">
        <v>0.19535940885543823</v>
      </c>
      <c r="BJ40" s="3">
        <v>7.1426138281822205E-2</v>
      </c>
      <c r="BK40" s="3">
        <v>-0.24035941064357758</v>
      </c>
      <c r="BL40" s="3">
        <v>0.12302327901124954</v>
      </c>
      <c r="BM40" s="3">
        <v>0.13150165975093842</v>
      </c>
      <c r="BN40" s="3">
        <v>-0.21061433851718903</v>
      </c>
      <c r="BO40" s="3">
        <v>0.47873383760452271</v>
      </c>
      <c r="BP40" s="3">
        <v>-0.4390733540058136</v>
      </c>
      <c r="EH40" s="3"/>
      <c r="EI40" s="3"/>
    </row>
    <row r="41" spans="1:139">
      <c r="A41" s="25">
        <v>35</v>
      </c>
      <c r="B41" s="3">
        <v>-2.5895554572343826E-2</v>
      </c>
      <c r="C41" s="3">
        <v>2.4131350219249725E-2</v>
      </c>
      <c r="D41" s="3">
        <v>-4.2845718562602997E-2</v>
      </c>
      <c r="E41" s="3">
        <v>0.11003156006336212</v>
      </c>
      <c r="F41" s="3">
        <v>-0.10268816351890564</v>
      </c>
      <c r="G41" s="3">
        <v>-0.20385260879993439</v>
      </c>
      <c r="H41" s="3">
        <v>4.7223936766386032E-2</v>
      </c>
      <c r="I41" s="3">
        <v>2.7222379576414824E-3</v>
      </c>
      <c r="J41" s="3">
        <v>-0.24872532486915588</v>
      </c>
      <c r="K41" s="3">
        <v>-2.7720199897885323E-2</v>
      </c>
      <c r="L41" s="3">
        <v>7.9546742141246796E-2</v>
      </c>
      <c r="M41" s="3">
        <v>0.16816632449626923</v>
      </c>
      <c r="N41" s="3">
        <v>-0.33310744166374207</v>
      </c>
      <c r="O41" s="3">
        <v>1.6090704128146172E-2</v>
      </c>
      <c r="P41" s="3">
        <v>-0.28581503033638</v>
      </c>
      <c r="Q41" s="3">
        <v>2.8800640255212784E-2</v>
      </c>
      <c r="R41" s="3">
        <v>0.15926352143287659</v>
      </c>
      <c r="S41" s="3"/>
      <c r="T41" s="3"/>
      <c r="U41" s="1">
        <v>3</v>
      </c>
      <c r="V41" s="3">
        <v>0.13077249281528763</v>
      </c>
      <c r="W41" s="3">
        <v>-6.3728052315191436E-2</v>
      </c>
      <c r="X41" s="3">
        <v>4.6485625401396238E-2</v>
      </c>
      <c r="Y41" s="3">
        <v>7.7237745487201803E-2</v>
      </c>
      <c r="AU41" s="25">
        <v>14</v>
      </c>
      <c r="AV41" s="3">
        <v>1.0081852674484253</v>
      </c>
      <c r="AW41" s="3">
        <v>-2.1644873544573784E-2</v>
      </c>
      <c r="AY41" s="25">
        <v>35</v>
      </c>
      <c r="AZ41" s="3">
        <v>-0.18923354148864746</v>
      </c>
      <c r="BA41" s="3">
        <v>-5.2010666579008102E-2</v>
      </c>
      <c r="BB41" s="3">
        <v>-0.26300477981567383</v>
      </c>
      <c r="BC41" s="3">
        <v>-4.8870578408241272E-2</v>
      </c>
      <c r="BD41" s="3">
        <v>-0.20710243284702301</v>
      </c>
      <c r="BE41" s="3">
        <v>0.18993186950683594</v>
      </c>
      <c r="BF41" s="3">
        <v>7.444029301404953E-2</v>
      </c>
      <c r="BG41" s="3">
        <v>4.6875156462192535E-2</v>
      </c>
      <c r="BH41" s="3">
        <v>-8.2748733460903168E-2</v>
      </c>
      <c r="BI41" s="3">
        <v>8.5774220526218414E-2</v>
      </c>
      <c r="BJ41" s="3">
        <v>-0.12789417803287506</v>
      </c>
      <c r="BK41" s="3">
        <v>4.3813914060592651E-2</v>
      </c>
      <c r="BL41" s="3">
        <v>0.23320682346820831</v>
      </c>
      <c r="BM41" s="3">
        <v>2.7903545647859573E-2</v>
      </c>
      <c r="BN41" s="3">
        <v>1.2084586545825005E-2</v>
      </c>
      <c r="BO41" s="3">
        <v>0.27028194069862366</v>
      </c>
      <c r="BP41" s="3">
        <v>-0.24752524495124817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3.8230743259191513E-2</v>
      </c>
      <c r="C42" s="3">
        <v>0.12730900943279266</v>
      </c>
      <c r="D42" s="3">
        <v>9.842623770236969E-2</v>
      </c>
      <c r="E42" s="3">
        <v>-0.21954239904880524</v>
      </c>
      <c r="F42" s="3">
        <v>-2.4141611531376839E-2</v>
      </c>
      <c r="G42" s="3">
        <v>0.10152088105678558</v>
      </c>
      <c r="H42" s="3">
        <v>-8.0440051853656769E-2</v>
      </c>
      <c r="I42" s="3">
        <v>-0.12941321730613708</v>
      </c>
      <c r="J42" s="3">
        <v>-0.12171772122383118</v>
      </c>
      <c r="K42" s="3">
        <v>0.17842172086238861</v>
      </c>
      <c r="L42" s="3">
        <v>8.6617156863212585E-2</v>
      </c>
      <c r="M42" s="3">
        <v>4.3960809707641602E-2</v>
      </c>
      <c r="N42" s="3">
        <v>0.24077416956424713</v>
      </c>
      <c r="O42" s="3">
        <v>-1.2989622773602605E-3</v>
      </c>
      <c r="P42" s="3">
        <v>-1.3124173507094383E-2</v>
      </c>
      <c r="Q42" s="3">
        <v>9.0039568021893501E-3</v>
      </c>
      <c r="R42" s="3">
        <v>-8.0101862549781799E-2</v>
      </c>
      <c r="S42" s="3"/>
      <c r="T42" s="3"/>
      <c r="U42" s="1">
        <v>4</v>
      </c>
      <c r="V42" s="3">
        <v>-0.3170787343598106</v>
      </c>
      <c r="W42" s="3">
        <v>0.16042428108221501</v>
      </c>
      <c r="X42" s="3">
        <v>0.3372941739571107</v>
      </c>
      <c r="Y42" s="3">
        <v>0.13394890061356293</v>
      </c>
      <c r="AB42" s="4" t="s">
        <v>156</v>
      </c>
      <c r="AC42" s="11"/>
      <c r="AU42" s="25">
        <v>15</v>
      </c>
      <c r="AV42" s="3">
        <v>1.049727201461792</v>
      </c>
      <c r="AW42" s="3">
        <v>0.14219632744789124</v>
      </c>
      <c r="AY42" s="25">
        <v>36</v>
      </c>
      <c r="AZ42" s="3">
        <v>-2.196194976568222E-2</v>
      </c>
      <c r="BA42" s="3">
        <v>0.22952729463577271</v>
      </c>
      <c r="BB42" s="3">
        <v>-0.38625109195709229</v>
      </c>
      <c r="BC42" s="3">
        <v>0.34928199648857117</v>
      </c>
      <c r="BD42" s="3">
        <v>-1.0137484408915043E-2</v>
      </c>
      <c r="BE42" s="3">
        <v>0.1791185587644577</v>
      </c>
      <c r="BF42" s="3">
        <v>-0.114128477871418</v>
      </c>
      <c r="BG42" s="3">
        <v>7.964661717414856E-2</v>
      </c>
      <c r="BH42" s="3">
        <v>3.7331048399209976E-2</v>
      </c>
      <c r="BI42" s="3">
        <v>4.6262491494417191E-2</v>
      </c>
      <c r="BJ42" s="3">
        <v>-0.14219558238983154</v>
      </c>
      <c r="BK42" s="3">
        <v>0.21013127267360687</v>
      </c>
      <c r="BL42" s="3">
        <v>8.6874812841415405E-2</v>
      </c>
      <c r="BM42" s="3">
        <v>-5.2236742340028286E-4</v>
      </c>
      <c r="BN42" s="3">
        <v>0.15300603210926056</v>
      </c>
      <c r="BO42" s="3">
        <v>8.4741294384002686E-2</v>
      </c>
      <c r="BP42" s="3">
        <v>-0.46746200323104858</v>
      </c>
      <c r="EH42" s="3"/>
      <c r="EI42" s="3"/>
    </row>
    <row r="43" spans="1:139">
      <c r="A43" s="25">
        <v>37</v>
      </c>
      <c r="B43" s="3">
        <v>0.18232960999011993</v>
      </c>
      <c r="C43" s="3">
        <v>0.17879103124141693</v>
      </c>
      <c r="D43" s="3">
        <v>-0.1382826566696167</v>
      </c>
      <c r="E43" s="3">
        <v>0.10070175677537918</v>
      </c>
      <c r="F43" s="3">
        <v>-0.16927370429039001</v>
      </c>
      <c r="G43" s="3">
        <v>-0.26235330104827881</v>
      </c>
      <c r="H43" s="3">
        <v>-5.5404722690582275E-2</v>
      </c>
      <c r="I43" s="3">
        <v>0.18757417798042297</v>
      </c>
      <c r="J43" s="3">
        <v>0.26169675588607788</v>
      </c>
      <c r="K43" s="3">
        <v>-9.9686495959758759E-2</v>
      </c>
      <c r="L43" s="3">
        <v>-0.17913602292537689</v>
      </c>
      <c r="M43" s="3">
        <v>-4.4835120439529419E-2</v>
      </c>
      <c r="N43" s="3">
        <v>-0.28836995363235474</v>
      </c>
      <c r="O43" s="3">
        <v>0.23152099549770355</v>
      </c>
      <c r="P43" s="3">
        <v>-0.12247242778539658</v>
      </c>
      <c r="Q43" s="3">
        <v>-0.31632903218269348</v>
      </c>
      <c r="R43" s="3">
        <v>8.7958946824073792E-2</v>
      </c>
      <c r="S43" s="3"/>
      <c r="T43" s="3"/>
      <c r="U43" s="1">
        <v>5</v>
      </c>
      <c r="V43" s="3">
        <v>-5.4478959958934592E-2</v>
      </c>
      <c r="W43" s="3">
        <v>3.0494157937869248E-2</v>
      </c>
      <c r="X43" s="3">
        <v>-0.57084773618448814</v>
      </c>
      <c r="Y43" s="3">
        <v>0.16082250086218736</v>
      </c>
      <c r="AB43" s="24" t="s">
        <v>187</v>
      </c>
      <c r="AV43" s="3"/>
      <c r="AW43" s="3"/>
      <c r="AY43" s="25">
        <v>37</v>
      </c>
      <c r="AZ43" s="3">
        <v>4.2658112943172455E-2</v>
      </c>
      <c r="BA43" s="3">
        <v>-0.148111492395401</v>
      </c>
      <c r="BB43" s="3">
        <v>6.7200474441051483E-2</v>
      </c>
      <c r="BC43" s="3">
        <v>0.2608296275138855</v>
      </c>
      <c r="BD43" s="3">
        <v>-0.14097851514816284</v>
      </c>
      <c r="BE43" s="3">
        <v>0.27764460444450378</v>
      </c>
      <c r="BF43" s="3">
        <v>4.7708407044410706E-2</v>
      </c>
      <c r="BG43" s="3">
        <v>9.8470084369182587E-2</v>
      </c>
      <c r="BH43" s="3">
        <v>-0.13538250327110291</v>
      </c>
      <c r="BI43" s="3">
        <v>-0.17218390107154846</v>
      </c>
      <c r="BJ43" s="3">
        <v>0.15576609969139099</v>
      </c>
      <c r="BK43" s="3">
        <v>-0.1343407928943634</v>
      </c>
      <c r="BL43" s="3">
        <v>0.18305376172065735</v>
      </c>
      <c r="BM43" s="3">
        <v>1.934342086315155E-2</v>
      </c>
      <c r="BN43" s="3">
        <v>-0.23716603219509125</v>
      </c>
      <c r="BO43" s="3">
        <v>-0.11471233516931534</v>
      </c>
      <c r="BP43" s="3">
        <v>-0.40141713619232178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-0.17066836357116699</v>
      </c>
      <c r="C44" s="3">
        <v>7.0278339087963104E-2</v>
      </c>
      <c r="D44" s="3">
        <v>1.5339074656367302E-2</v>
      </c>
      <c r="E44" s="3">
        <v>9.8811239004135132E-2</v>
      </c>
      <c r="F44" s="3">
        <v>0.30935347080230713</v>
      </c>
      <c r="G44" s="3">
        <v>0.1999700665473938</v>
      </c>
      <c r="H44" s="3">
        <v>0.3693823516368866</v>
      </c>
      <c r="I44" s="3">
        <v>5.6408620439469814E-3</v>
      </c>
      <c r="J44" s="3">
        <v>0.15095382928848267</v>
      </c>
      <c r="K44" s="3">
        <v>-0.17419663071632385</v>
      </c>
      <c r="L44" s="3">
        <v>-0.2850099503993988</v>
      </c>
      <c r="M44" s="3">
        <v>-6.9035895168781281E-2</v>
      </c>
      <c r="N44" s="3">
        <v>-0.15513357520103455</v>
      </c>
      <c r="O44" s="3">
        <v>-0.21525733172893524</v>
      </c>
      <c r="P44" s="3">
        <v>-0.20541849732398987</v>
      </c>
      <c r="Q44" s="3">
        <v>3.093385137617588E-2</v>
      </c>
      <c r="R44" s="3">
        <v>-7.7555447816848755E-2</v>
      </c>
      <c r="S44" s="3"/>
      <c r="T44" s="3"/>
      <c r="U44" s="1">
        <v>6</v>
      </c>
      <c r="V44" s="3">
        <v>0.14672110115534062</v>
      </c>
      <c r="W44" s="3">
        <v>-0.51961860301415164</v>
      </c>
      <c r="X44" s="3">
        <v>-0.11644357310709497</v>
      </c>
      <c r="Y44" s="3">
        <v>-0.46618560589443753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-5.2282661199569702E-2</v>
      </c>
      <c r="BA44" s="3">
        <v>0.21790261566638947</v>
      </c>
      <c r="BB44" s="3">
        <v>-7.1272384375333786E-3</v>
      </c>
      <c r="BC44" s="3">
        <v>2.7476863469928503E-3</v>
      </c>
      <c r="BD44" s="3">
        <v>-2.7844933792948723E-2</v>
      </c>
      <c r="BE44" s="3">
        <v>-9.6296973526477814E-2</v>
      </c>
      <c r="BF44" s="3">
        <v>-9.7377359867095947E-2</v>
      </c>
      <c r="BG44" s="3">
        <v>8.796197921037674E-2</v>
      </c>
      <c r="BH44" s="3">
        <v>0.14987170696258545</v>
      </c>
      <c r="BI44" s="3">
        <v>-0.13296149671077728</v>
      </c>
      <c r="BJ44" s="3">
        <v>-9.4217628240585327E-2</v>
      </c>
      <c r="BK44" s="3">
        <v>0.17198678851127625</v>
      </c>
      <c r="BL44" s="3">
        <v>-0.13051484525203705</v>
      </c>
      <c r="BM44" s="3">
        <v>-0.10265271365642548</v>
      </c>
      <c r="BN44" s="3">
        <v>-0.18339009582996368</v>
      </c>
      <c r="BO44" s="3">
        <v>3.5043172538280487E-2</v>
      </c>
      <c r="BP44" s="3">
        <v>-0.38316765427589417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0.18944427254730906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0.17612133259156615</v>
      </c>
      <c r="DJ44" s="3">
        <v>0.47575619343911624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0.28568317849337266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-9.8517239093780518E-2</v>
      </c>
      <c r="C45" s="3">
        <v>-7.0974200963973999E-2</v>
      </c>
      <c r="D45" s="3">
        <v>1.1502477573230863E-3</v>
      </c>
      <c r="E45" s="3">
        <v>-4.1439011693000793E-2</v>
      </c>
      <c r="F45" s="3">
        <v>-0.16677160561084747</v>
      </c>
      <c r="G45" s="3">
        <v>3.1600478105247021E-3</v>
      </c>
      <c r="H45" s="3">
        <v>-4.4438999146223068E-2</v>
      </c>
      <c r="I45" s="3">
        <v>-0.107530377805233</v>
      </c>
      <c r="J45" s="3">
        <v>-0.21160031855106354</v>
      </c>
      <c r="K45" s="3">
        <v>0.20842735469341278</v>
      </c>
      <c r="L45" s="3">
        <v>-0.19507902860641479</v>
      </c>
      <c r="M45" s="3">
        <v>3.2999951392412186E-2</v>
      </c>
      <c r="N45" s="3">
        <v>0.2770979106426239</v>
      </c>
      <c r="O45" s="3">
        <v>0.34110566973686218</v>
      </c>
      <c r="P45" s="3">
        <v>-8.7746672332286835E-2</v>
      </c>
      <c r="Q45" s="3">
        <v>-4.1048318147659302E-2</v>
      </c>
      <c r="R45" s="3">
        <v>0.12669308483600616</v>
      </c>
      <c r="S45" s="3"/>
      <c r="T45" s="3"/>
      <c r="U45" s="1">
        <v>7</v>
      </c>
      <c r="V45" s="3">
        <v>-0.22073210383561326</v>
      </c>
      <c r="W45" s="3">
        <v>0.79176531371924086</v>
      </c>
      <c r="X45" s="3">
        <v>-0.93168881883952825</v>
      </c>
      <c r="Y45" s="3">
        <v>0.59102559378322461</v>
      </c>
      <c r="AA45" s="1" cm="1">
        <f t="array" ref="AA45:AA48">_xlfn.ANCHORARRAY(AA37)</f>
        <v>0</v>
      </c>
      <c r="AB45" s="3" cm="1">
        <f t="array" ref="AB45:AE48">AB37:AE40</f>
        <v>0.62189007545373143</v>
      </c>
      <c r="AC45" s="3">
        <v>6.2531686525095623E-2</v>
      </c>
      <c r="AD45" s="3">
        <v>0.26229752820298385</v>
      </c>
      <c r="AE45" s="3">
        <v>5.3280709818188957E-2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-0.3161083459854126</v>
      </c>
      <c r="BA45" s="3">
        <v>0.12609152495861053</v>
      </c>
      <c r="BB45" s="3">
        <v>9.5049299299716949E-2</v>
      </c>
      <c r="BC45" s="3">
        <v>5.6397798471152782E-3</v>
      </c>
      <c r="BD45" s="3">
        <v>1.7774803563952446E-2</v>
      </c>
      <c r="BE45" s="3">
        <v>7.1978479623794556E-2</v>
      </c>
      <c r="BF45" s="3">
        <v>-9.5870852470397949E-2</v>
      </c>
      <c r="BG45" s="3">
        <v>0.30881106853485107</v>
      </c>
      <c r="BH45" s="3">
        <v>0.15775172412395477</v>
      </c>
      <c r="BI45" s="3">
        <v>0.22646886110305786</v>
      </c>
      <c r="BJ45" s="3">
        <v>-0.16215154528617859</v>
      </c>
      <c r="BK45" s="3">
        <v>4.9890283495187759E-2</v>
      </c>
      <c r="BL45" s="3">
        <v>-0.10845238715410233</v>
      </c>
      <c r="BM45" s="3">
        <v>-9.5385545864701271E-3</v>
      </c>
      <c r="BN45" s="3">
        <v>-0.38511133193969727</v>
      </c>
      <c r="BO45" s="3">
        <v>-0.17115442454814911</v>
      </c>
      <c r="BP45" s="3">
        <v>-0.26495447754859924</v>
      </c>
      <c r="BR45" s="1">
        <v>1</v>
      </c>
      <c r="BS45" s="3">
        <v>1.223791789345871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0.13623454770753596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0.51143504110064775</v>
      </c>
      <c r="CP45" s="3">
        <v>0</v>
      </c>
      <c r="CQ45" s="3">
        <v>0</v>
      </c>
      <c r="CR45" s="3">
        <v>0</v>
      </c>
      <c r="CS45" s="3">
        <v>0</v>
      </c>
      <c r="CT45" s="3">
        <v>0.21405808649940095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0.32036143600224631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0.2413986363167927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9.3776901895312736E-3</v>
      </c>
      <c r="EB45" s="3">
        <v>0</v>
      </c>
      <c r="EC45" s="3">
        <v>0</v>
      </c>
      <c r="ED45" s="3">
        <v>6.0208933509038387E-2</v>
      </c>
      <c r="EE45" s="7">
        <v>1</v>
      </c>
      <c r="EH45" s="3"/>
      <c r="EI45" s="3"/>
    </row>
    <row r="46" spans="1:139">
      <c r="A46" s="25">
        <v>40</v>
      </c>
      <c r="B46" s="3">
        <v>-0.24862033128738403</v>
      </c>
      <c r="C46" s="3">
        <v>-0.19003058969974518</v>
      </c>
      <c r="D46" s="3">
        <v>0.3225700855255127</v>
      </c>
      <c r="E46" s="3">
        <v>0.17092433571815491</v>
      </c>
      <c r="F46" s="3">
        <v>-0.26377907395362854</v>
      </c>
      <c r="G46" s="3">
        <v>-7.0308476686477661E-2</v>
      </c>
      <c r="H46" s="3">
        <v>-0.19739904999732971</v>
      </c>
      <c r="I46" s="3">
        <v>-0.18357136845588684</v>
      </c>
      <c r="J46" s="3">
        <v>-0.21375715732574463</v>
      </c>
      <c r="K46" s="3">
        <v>-0.25957778096199036</v>
      </c>
      <c r="L46" s="3">
        <v>-2.8699284419417381E-2</v>
      </c>
      <c r="M46" s="3">
        <v>-5.8810029178857803E-2</v>
      </c>
      <c r="N46" s="3">
        <v>0.17446525394916534</v>
      </c>
      <c r="O46" s="3">
        <v>-8.5453853011131287E-2</v>
      </c>
      <c r="P46" s="3">
        <v>-0.24206380546092987</v>
      </c>
      <c r="Q46" s="3">
        <v>-4.9879331141710281E-2</v>
      </c>
      <c r="R46" s="3">
        <v>4.5491613447666168E-2</v>
      </c>
      <c r="S46" s="3"/>
      <c r="T46" s="3"/>
      <c r="U46" s="1">
        <v>8</v>
      </c>
      <c r="V46" s="3">
        <v>-1.4727267310302321</v>
      </c>
      <c r="W46" s="3">
        <v>0.85322374421964764</v>
      </c>
      <c r="X46" s="3">
        <v>-0.1578520726086223</v>
      </c>
      <c r="Y46" s="3">
        <v>0.72434397176279652</v>
      </c>
      <c r="AA46" s="1">
        <v>1</v>
      </c>
      <c r="AB46" s="3">
        <v>0.66412594095394173</v>
      </c>
      <c r="AC46" s="3">
        <v>2.2279826457437014E-2</v>
      </c>
      <c r="AD46" s="3">
        <v>0.30146198136894631</v>
      </c>
      <c r="AE46" s="3">
        <v>1.2132251219675075E-2</v>
      </c>
      <c r="AF46" s="71" t="s">
        <v>1298</v>
      </c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-0.25112077593803406</v>
      </c>
      <c r="BA46" s="3">
        <v>9.610883891582489E-2</v>
      </c>
      <c r="BB46" s="3">
        <v>-0.35303181409835815</v>
      </c>
      <c r="BC46" s="3">
        <v>-2.8167862445116043E-2</v>
      </c>
      <c r="BD46" s="3">
        <v>-4.309399425983429E-2</v>
      </c>
      <c r="BE46" s="3">
        <v>-0.11883651465177536</v>
      </c>
      <c r="BF46" s="3">
        <v>-3.1117221340537071E-2</v>
      </c>
      <c r="BG46" s="3">
        <v>0.29564836621284485</v>
      </c>
      <c r="BH46" s="3">
        <v>-0.14302346110343933</v>
      </c>
      <c r="BI46" s="3">
        <v>1.170741580426693E-2</v>
      </c>
      <c r="BJ46" s="3">
        <v>0.13689444959163666</v>
      </c>
      <c r="BK46" s="3">
        <v>0.10647197812795639</v>
      </c>
      <c r="BL46" s="3">
        <v>9.8794363439083099E-2</v>
      </c>
      <c r="BM46" s="3">
        <v>-6.683601438999176E-2</v>
      </c>
      <c r="BN46" s="3">
        <v>-4.8382475972175598E-2</v>
      </c>
      <c r="BO46" s="3">
        <v>0.15734341740608215</v>
      </c>
      <c r="BP46" s="3">
        <v>-0.16217534244060516</v>
      </c>
      <c r="BR46" s="1">
        <v>2</v>
      </c>
      <c r="BS46" s="3">
        <v>0.27269286830606132</v>
      </c>
      <c r="BT46" s="3">
        <v>0</v>
      </c>
      <c r="BU46" s="3">
        <v>0</v>
      </c>
      <c r="BV46" s="3">
        <v>0</v>
      </c>
      <c r="BW46" s="3">
        <v>0</v>
      </c>
      <c r="BX46" s="3">
        <v>0.76163817905837283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0.89044692033668316</v>
      </c>
      <c r="CK46" s="3">
        <v>0</v>
      </c>
      <c r="CL46" s="3">
        <v>0</v>
      </c>
      <c r="CM46" s="3">
        <v>0</v>
      </c>
      <c r="CN46" s="3">
        <v>0</v>
      </c>
      <c r="CO46" s="3">
        <v>0.15012555372327721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4.0664369693580393E-2</v>
      </c>
      <c r="DK46" s="3">
        <v>0</v>
      </c>
      <c r="DL46" s="3">
        <v>1.9447817789151223E-2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1.0333436420444631</v>
      </c>
      <c r="EE46" s="7">
        <v>1</v>
      </c>
      <c r="EH46" s="3"/>
      <c r="EI46" s="3"/>
    </row>
    <row r="47" spans="1:139">
      <c r="A47" s="25">
        <v>41</v>
      </c>
      <c r="B47" s="3">
        <v>-3.5447321832180023E-2</v>
      </c>
      <c r="C47" s="3">
        <v>8.9283280074596405E-2</v>
      </c>
      <c r="D47" s="3">
        <v>4.2240459471940994E-2</v>
      </c>
      <c r="E47" s="3">
        <v>0.12663650512695313</v>
      </c>
      <c r="F47" s="3">
        <v>-0.18840005993843079</v>
      </c>
      <c r="G47" s="3">
        <v>-4.1679642163217068E-3</v>
      </c>
      <c r="H47" s="3">
        <v>-3.0432891100645065E-2</v>
      </c>
      <c r="I47" s="3">
        <v>-0.17405650019645691</v>
      </c>
      <c r="J47" s="3">
        <v>-1.7868325114250183E-2</v>
      </c>
      <c r="K47" s="3">
        <v>0.16234147548675537</v>
      </c>
      <c r="L47" s="3">
        <v>-1.2228440493345261E-2</v>
      </c>
      <c r="M47" s="3">
        <v>0.14956755936145782</v>
      </c>
      <c r="N47" s="3">
        <v>-7.5017727911472321E-2</v>
      </c>
      <c r="O47" s="3">
        <v>-0.29034793376922607</v>
      </c>
      <c r="P47" s="3">
        <v>0.19301424920558929</v>
      </c>
      <c r="Q47" s="3">
        <v>0.10739046335220337</v>
      </c>
      <c r="R47" s="3">
        <v>-8.7630085647106171E-2</v>
      </c>
      <c r="S47" s="3"/>
      <c r="T47" s="3"/>
      <c r="U47" s="1">
        <v>9</v>
      </c>
      <c r="V47" s="3">
        <v>0.23615458256612282</v>
      </c>
      <c r="W47" s="3">
        <v>-0.19190189289134729</v>
      </c>
      <c r="X47" s="3">
        <v>3.4529837582968709E-2</v>
      </c>
      <c r="Y47" s="3">
        <v>-0.19526739602068793</v>
      </c>
      <c r="AA47" s="1">
        <v>2</v>
      </c>
      <c r="AB47" s="3">
        <v>0.61499702550764124</v>
      </c>
      <c r="AC47" s="3">
        <v>0.15601053810541063</v>
      </c>
      <c r="AD47" s="3">
        <v>7.4183596995507639E-2</v>
      </c>
      <c r="AE47" s="3">
        <v>0.15480883939144044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-0.14365831017494202</v>
      </c>
      <c r="BA47" s="3">
        <v>0.22361432015895844</v>
      </c>
      <c r="BB47" s="3">
        <v>-0.19468604028224945</v>
      </c>
      <c r="BC47" s="3">
        <v>9.7388662397861481E-2</v>
      </c>
      <c r="BD47" s="3">
        <v>3.8751889020204544E-2</v>
      </c>
      <c r="BE47" s="3">
        <v>0.11876455694437027</v>
      </c>
      <c r="BF47" s="3">
        <v>0.31472209095954895</v>
      </c>
      <c r="BG47" s="3">
        <v>9.8391614854335785E-2</v>
      </c>
      <c r="BH47" s="3">
        <v>-0.17488233745098114</v>
      </c>
      <c r="BI47" s="3">
        <v>0.10011310875415802</v>
      </c>
      <c r="BJ47" s="3">
        <v>-1.4653817750513554E-2</v>
      </c>
      <c r="BK47" s="3">
        <v>-0.37031307816505432</v>
      </c>
      <c r="BL47" s="3">
        <v>-0.20920911431312561</v>
      </c>
      <c r="BM47" s="3">
        <v>1.7818564549088478E-2</v>
      </c>
      <c r="BN47" s="3">
        <v>-0.44811490178108215</v>
      </c>
      <c r="BO47" s="3">
        <v>-7.9337418079376221E-2</v>
      </c>
      <c r="BP47" s="3">
        <v>-0.29902812838554382</v>
      </c>
      <c r="BR47" s="1">
        <v>3</v>
      </c>
      <c r="BS47" s="3">
        <v>0.99514585817178491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0.63949027911894196</v>
      </c>
      <c r="CP47" s="3">
        <v>0</v>
      </c>
      <c r="CQ47" s="3">
        <v>0</v>
      </c>
      <c r="CR47" s="3">
        <v>0</v>
      </c>
      <c r="CS47" s="3">
        <v>0</v>
      </c>
      <c r="CT47" s="3">
        <v>0.20994294544016501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0.34536387211077246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0.28185970729934018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0.11408631601284086</v>
      </c>
      <c r="EE47" s="7">
        <v>1</v>
      </c>
      <c r="EH47" s="3"/>
      <c r="EI47" s="3"/>
    </row>
    <row r="48" spans="1:139">
      <c r="A48" s="25">
        <v>42</v>
      </c>
      <c r="B48" s="3">
        <v>-0.11108136922121048</v>
      </c>
      <c r="C48" s="3">
        <v>-0.11528422683477402</v>
      </c>
      <c r="D48" s="3">
        <v>0.18848270177841187</v>
      </c>
      <c r="E48" s="3">
        <v>-2.4702131748199463E-2</v>
      </c>
      <c r="F48" s="3">
        <v>-0.28870612382888794</v>
      </c>
      <c r="G48" s="3">
        <v>-6.0075152665376663E-2</v>
      </c>
      <c r="H48" s="3">
        <v>0.24266715347766876</v>
      </c>
      <c r="I48" s="3">
        <v>0.13489024341106415</v>
      </c>
      <c r="J48" s="3">
        <v>-0.17061898112297058</v>
      </c>
      <c r="K48" s="3">
        <v>0.13550099730491638</v>
      </c>
      <c r="L48" s="3">
        <v>-0.31838107109069824</v>
      </c>
      <c r="M48" s="3">
        <v>0.20452557504177094</v>
      </c>
      <c r="N48" s="3">
        <v>-9.0616188943386078E-2</v>
      </c>
      <c r="O48" s="3">
        <v>-5.3952794522047043E-2</v>
      </c>
      <c r="P48" s="3">
        <v>-0.31983953714370728</v>
      </c>
      <c r="Q48" s="3">
        <v>-0.143352210521698</v>
      </c>
      <c r="R48" s="3">
        <v>-1.9166230922564864E-3</v>
      </c>
      <c r="S48" s="3"/>
      <c r="T48" s="3"/>
      <c r="U48" s="1">
        <v>10</v>
      </c>
      <c r="V48" s="3">
        <v>1.9690924763340355E-2</v>
      </c>
      <c r="W48" s="3">
        <v>-0.27371516074666136</v>
      </c>
      <c r="X48" s="3">
        <v>-0.17347557426329702</v>
      </c>
      <c r="Y48" s="3">
        <v>-0.31141181691006514</v>
      </c>
      <c r="AA48" s="1">
        <v>3</v>
      </c>
      <c r="AB48" s="3">
        <v>0.76618810675454518</v>
      </c>
      <c r="AC48" s="3">
        <v>1.5849645441405009E-2</v>
      </c>
      <c r="AD48" s="3">
        <v>0.20903092790771352</v>
      </c>
      <c r="AE48" s="3">
        <v>8.9313198963363125E-3</v>
      </c>
      <c r="AF48" s="71" t="s">
        <v>1298</v>
      </c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-0.22034648060798645</v>
      </c>
      <c r="BA48" s="3">
        <v>-3.240237757563591E-2</v>
      </c>
      <c r="BB48" s="3">
        <v>0.10646573454141617</v>
      </c>
      <c r="BC48" s="3">
        <v>0.22542126476764679</v>
      </c>
      <c r="BD48" s="3">
        <v>2.8920967131853104E-2</v>
      </c>
      <c r="BE48" s="3">
        <v>-0.2283121794462204</v>
      </c>
      <c r="BF48" s="3">
        <v>4.5122116804122925E-2</v>
      </c>
      <c r="BG48" s="3">
        <v>0.24826829135417938</v>
      </c>
      <c r="BH48" s="3">
        <v>0.45492935180664063</v>
      </c>
      <c r="BI48" s="3">
        <v>0.1051948294043541</v>
      </c>
      <c r="BJ48" s="3">
        <v>-0.31124928593635559</v>
      </c>
      <c r="BK48" s="3">
        <v>-6.6726967692375183E-2</v>
      </c>
      <c r="BL48" s="3">
        <v>-0.19506777822971344</v>
      </c>
      <c r="BM48" s="3">
        <v>0.10270460695028305</v>
      </c>
      <c r="BN48" s="3">
        <v>2.6821386069059372E-2</v>
      </c>
      <c r="BO48" s="3">
        <v>-0.15489819645881653</v>
      </c>
      <c r="BP48" s="3">
        <v>-0.36776989698410034</v>
      </c>
      <c r="EH48" s="3"/>
      <c r="EI48" s="3"/>
    </row>
    <row r="49" spans="1:139">
      <c r="A49" s="25">
        <v>43</v>
      </c>
      <c r="B49" s="3">
        <v>-0.14521504938602448</v>
      </c>
      <c r="C49" s="3">
        <v>0.10730063170194626</v>
      </c>
      <c r="D49" s="3">
        <v>0.23125055432319641</v>
      </c>
      <c r="E49" s="3">
        <v>-0.10569435358047485</v>
      </c>
      <c r="F49" s="3">
        <v>-0.15117344260215759</v>
      </c>
      <c r="G49" s="3">
        <v>-0.24040775001049042</v>
      </c>
      <c r="H49" s="3">
        <v>-9.4789668917655945E-2</v>
      </c>
      <c r="I49" s="3">
        <v>-0.21028749644756317</v>
      </c>
      <c r="J49" s="3">
        <v>1.4494167640805244E-2</v>
      </c>
      <c r="K49" s="3">
        <v>-0.10732963681221008</v>
      </c>
      <c r="L49" s="3">
        <v>4.0035892277956009E-2</v>
      </c>
      <c r="M49" s="3">
        <v>0.17166480422019958</v>
      </c>
      <c r="N49" s="3">
        <v>-8.2721546292304993E-2</v>
      </c>
      <c r="O49" s="3">
        <v>-4.2500518262386322E-2</v>
      </c>
      <c r="P49" s="3">
        <v>-0.10092302411794662</v>
      </c>
      <c r="Q49" s="3">
        <v>-9.8835840821266174E-2</v>
      </c>
      <c r="R49" s="3">
        <v>-0.1172339990735054</v>
      </c>
      <c r="S49" s="3"/>
      <c r="T49" s="3"/>
      <c r="U49" s="1">
        <v>11</v>
      </c>
      <c r="V49" s="3">
        <v>-0.97761505818786831</v>
      </c>
      <c r="W49" s="3">
        <v>-0.13020440840871389</v>
      </c>
      <c r="X49" s="3">
        <v>3.3803823870935501E-2</v>
      </c>
      <c r="Y49" s="3">
        <v>-0.17070496744394048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-0.12926627695560455</v>
      </c>
      <c r="BA49" s="3">
        <v>-9.5927014946937561E-2</v>
      </c>
      <c r="BB49" s="3">
        <v>-0.17900757491588593</v>
      </c>
      <c r="BC49" s="3">
        <v>-0.10318766534328461</v>
      </c>
      <c r="BD49" s="3">
        <v>-2.0243367180228233E-2</v>
      </c>
      <c r="BE49" s="3">
        <v>0.17239895462989807</v>
      </c>
      <c r="BF49" s="3">
        <v>1.1434517800807953E-2</v>
      </c>
      <c r="BG49" s="3">
        <v>-2.0722296088933945E-2</v>
      </c>
      <c r="BH49" s="3">
        <v>0.27664965391159058</v>
      </c>
      <c r="BI49" s="3">
        <v>-0.12529857456684113</v>
      </c>
      <c r="BJ49" s="3">
        <v>-0.1701229065656662</v>
      </c>
      <c r="BK49" s="3">
        <v>-0.26135051250457764</v>
      </c>
      <c r="BL49" s="3">
        <v>-0.31870982050895691</v>
      </c>
      <c r="BM49" s="3">
        <v>0.35484105348587036</v>
      </c>
      <c r="BN49" s="3">
        <v>-0.28742983937263489</v>
      </c>
      <c r="BO49" s="3">
        <v>-9.7022444009780884E-2</v>
      </c>
      <c r="BP49" s="3">
        <v>-0.27186951041221619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-0.26987287402153015</v>
      </c>
      <c r="C50" s="3">
        <v>-3.7081441842019558E-3</v>
      </c>
      <c r="D50" s="3">
        <v>-3.771689161658287E-2</v>
      </c>
      <c r="E50" s="3">
        <v>0.34688591957092285</v>
      </c>
      <c r="F50" s="3">
        <v>5.5192973464727402E-2</v>
      </c>
      <c r="G50" s="3">
        <v>0.16460081934928894</v>
      </c>
      <c r="H50" s="3">
        <v>0.28100398182868958</v>
      </c>
      <c r="I50" s="3">
        <v>-0.15323497354984283</v>
      </c>
      <c r="J50" s="3">
        <v>-0.11447823047637939</v>
      </c>
      <c r="K50" s="3">
        <v>0.14215999841690063</v>
      </c>
      <c r="L50" s="3">
        <v>0.11787129938602448</v>
      </c>
      <c r="M50" s="3">
        <v>-0.24272717535495758</v>
      </c>
      <c r="N50" s="3">
        <v>-0.17430680990219116</v>
      </c>
      <c r="O50" s="3">
        <v>-1.4456314966082573E-4</v>
      </c>
      <c r="P50" s="3">
        <v>-2.2837745025753975E-2</v>
      </c>
      <c r="Q50" s="3">
        <v>0.19774894416332245</v>
      </c>
      <c r="R50" s="3">
        <v>-2.3903113324195147E-3</v>
      </c>
      <c r="S50" s="3"/>
      <c r="T50" s="3"/>
      <c r="U50" s="1">
        <v>12</v>
      </c>
      <c r="V50" s="3">
        <v>0.68264320872487094</v>
      </c>
      <c r="W50" s="3">
        <v>7.8124061445556614E-2</v>
      </c>
      <c r="X50" s="3">
        <v>-0.25605167353752994</v>
      </c>
      <c r="Y50" s="3">
        <v>-4.9973207154275473E-2</v>
      </c>
      <c r="AV50" s="3"/>
      <c r="AW50" s="3"/>
      <c r="AY50" s="25">
        <v>44</v>
      </c>
      <c r="AZ50" s="3">
        <v>-0.19327197968959808</v>
      </c>
      <c r="BA50" s="3">
        <v>0.17234955728054047</v>
      </c>
      <c r="BB50" s="3">
        <v>-0.27339452505111694</v>
      </c>
      <c r="BC50" s="3">
        <v>6.7814327776432037E-2</v>
      </c>
      <c r="BD50" s="3">
        <v>0.13594166934490204</v>
      </c>
      <c r="BE50" s="3">
        <v>0.22732938826084137</v>
      </c>
      <c r="BF50" s="3">
        <v>5.7138968259096146E-3</v>
      </c>
      <c r="BG50" s="3">
        <v>-0.12617678940296173</v>
      </c>
      <c r="BH50" s="3">
        <v>0.42206832766532898</v>
      </c>
      <c r="BI50" s="3">
        <v>-1.5265600755810738E-2</v>
      </c>
      <c r="BJ50" s="3">
        <v>0.30555906891822815</v>
      </c>
      <c r="BK50" s="3">
        <v>0.21267080307006836</v>
      </c>
      <c r="BL50" s="3">
        <v>0.14145129919052124</v>
      </c>
      <c r="BM50" s="3">
        <v>9.3815281987190247E-2</v>
      </c>
      <c r="BN50" s="3">
        <v>-3.7153437733650208E-2</v>
      </c>
      <c r="BO50" s="3">
        <v>0.13147938251495361</v>
      </c>
      <c r="BP50" s="3">
        <v>-0.38846158981323242</v>
      </c>
      <c r="EH50" s="3"/>
      <c r="EI50" s="3"/>
    </row>
    <row r="51" spans="1:139">
      <c r="A51" s="25">
        <v>45</v>
      </c>
      <c r="B51" s="3">
        <v>8.8306047022342682E-2</v>
      </c>
      <c r="C51" s="3">
        <v>9.4686627388000488E-2</v>
      </c>
      <c r="D51" s="3">
        <v>-4.8258230090141296E-2</v>
      </c>
      <c r="E51" s="3">
        <v>-0.22481018304824829</v>
      </c>
      <c r="F51" s="3">
        <v>-3.7905190140008926E-2</v>
      </c>
      <c r="G51" s="3">
        <v>-0.1128448098897934</v>
      </c>
      <c r="H51" s="3">
        <v>-9.770529717206955E-2</v>
      </c>
      <c r="I51" s="3">
        <v>2.8156593441963196E-2</v>
      </c>
      <c r="J51" s="3">
        <v>-1.4950527809560299E-2</v>
      </c>
      <c r="K51" s="3">
        <v>-0.15682749450206757</v>
      </c>
      <c r="L51" s="3">
        <v>-8.1847488880157471E-2</v>
      </c>
      <c r="M51" s="3">
        <v>0.20588360726833344</v>
      </c>
      <c r="N51" s="3">
        <v>0.17730024456977844</v>
      </c>
      <c r="O51" s="3">
        <v>4.2619343847036362E-2</v>
      </c>
      <c r="P51" s="3">
        <v>-0.18475611507892609</v>
      </c>
      <c r="Q51" s="3">
        <v>-0.24825482070446014</v>
      </c>
      <c r="R51" s="3">
        <v>7.4938848614692688E-2</v>
      </c>
      <c r="S51" s="3"/>
      <c r="T51" s="3"/>
      <c r="U51" s="1">
        <v>13</v>
      </c>
      <c r="V51" s="3">
        <v>-0.95577870594106296</v>
      </c>
      <c r="W51" s="3">
        <v>0.11011786185296379</v>
      </c>
      <c r="X51" s="3">
        <v>2.0701772375556649E-2</v>
      </c>
      <c r="Y51" s="3">
        <v>0.24188152980700078</v>
      </c>
      <c r="AB51" s="4" t="s">
        <v>155</v>
      </c>
      <c r="AC51" s="11"/>
      <c r="AV51" s="3"/>
      <c r="AW51" s="3"/>
      <c r="AY51" s="25">
        <v>45</v>
      </c>
      <c r="AZ51" s="3">
        <v>1.1069776490330696E-2</v>
      </c>
      <c r="BA51" s="3">
        <v>0.16824129223823547</v>
      </c>
      <c r="BB51" s="3">
        <v>-0.20906275510787964</v>
      </c>
      <c r="BC51" s="3">
        <v>0.14210310578346252</v>
      </c>
      <c r="BD51" s="3">
        <v>4.6080790460109711E-2</v>
      </c>
      <c r="BE51" s="3">
        <v>0.20494139194488525</v>
      </c>
      <c r="BF51" s="3">
        <v>-3.6224503070116043E-2</v>
      </c>
      <c r="BG51" s="3">
        <v>0.10072737187147141</v>
      </c>
      <c r="BH51" s="3">
        <v>7.7675603330135345E-2</v>
      </c>
      <c r="BI51" s="3">
        <v>5.0513472408056259E-2</v>
      </c>
      <c r="BJ51" s="3">
        <v>0.24348996579647064</v>
      </c>
      <c r="BK51" s="3">
        <v>5.6713763624429703E-3</v>
      </c>
      <c r="BL51" s="3">
        <v>-0.11490929871797562</v>
      </c>
      <c r="BM51" s="3">
        <v>-0.23861342668533325</v>
      </c>
      <c r="BN51" s="3">
        <v>-0.2665787935256958</v>
      </c>
      <c r="BO51" s="3">
        <v>-3.8348652422428131E-2</v>
      </c>
      <c r="BP51" s="3">
        <v>-0.43153667449951172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0.19238893687725067</v>
      </c>
      <c r="C52" s="3">
        <v>8.5583239793777466E-2</v>
      </c>
      <c r="D52" s="3">
        <v>0.12519693374633789</v>
      </c>
      <c r="E52" s="3">
        <v>-0.15320095419883728</v>
      </c>
      <c r="F52" s="3">
        <v>-0.21419860422611237</v>
      </c>
      <c r="G52" s="3">
        <v>0.13415057957172394</v>
      </c>
      <c r="H52" s="3">
        <v>0.30504736304283142</v>
      </c>
      <c r="I52" s="3">
        <v>0.35042756795883179</v>
      </c>
      <c r="J52" s="3">
        <v>0.1365603506565094</v>
      </c>
      <c r="K52" s="3">
        <v>2.4803195148706436E-2</v>
      </c>
      <c r="L52" s="3">
        <v>0.19071473181247711</v>
      </c>
      <c r="M52" s="3">
        <v>0.23681700229644775</v>
      </c>
      <c r="N52" s="3">
        <v>-0.1102268248796463</v>
      </c>
      <c r="O52" s="3">
        <v>9.6337668597698212E-2</v>
      </c>
      <c r="P52" s="3">
        <v>0.19971133768558502</v>
      </c>
      <c r="Q52" s="3">
        <v>-0.1945837140083313</v>
      </c>
      <c r="R52" s="3">
        <v>3.2680574804544449E-2</v>
      </c>
      <c r="S52" s="3"/>
      <c r="T52" s="3"/>
      <c r="U52" s="1">
        <v>14</v>
      </c>
      <c r="V52" s="3">
        <v>0.23230566950582893</v>
      </c>
      <c r="W52" s="3">
        <v>1.8489325165904624E-2</v>
      </c>
      <c r="X52" s="3">
        <v>1.4418019338280932</v>
      </c>
      <c r="Y52" s="3">
        <v>-2.7210531027575313E-2</v>
      </c>
      <c r="AB52" s="22" t="s">
        <v>186</v>
      </c>
      <c r="AV52" s="3"/>
      <c r="AW52" s="3"/>
      <c r="AY52" s="25">
        <v>46</v>
      </c>
      <c r="AZ52" s="3">
        <v>-0.43012461066246033</v>
      </c>
      <c r="BA52" s="3">
        <v>0.10555469244718552</v>
      </c>
      <c r="BB52" s="3">
        <v>3.0465396121144295E-3</v>
      </c>
      <c r="BC52" s="3">
        <v>-6.0299765318632126E-2</v>
      </c>
      <c r="BD52" s="3">
        <v>-5.0821587443351746E-2</v>
      </c>
      <c r="BE52" s="3">
        <v>-1.4146230183541775E-2</v>
      </c>
      <c r="BF52" s="3">
        <v>0.13748778402805328</v>
      </c>
      <c r="BG52" s="3">
        <v>-0.12761795520782471</v>
      </c>
      <c r="BH52" s="3">
        <v>0.16302300989627838</v>
      </c>
      <c r="BI52" s="3">
        <v>-6.7697420716285706E-2</v>
      </c>
      <c r="BJ52" s="3">
        <v>-4.501749575138092E-2</v>
      </c>
      <c r="BK52" s="3">
        <v>-1.7388354986906052E-2</v>
      </c>
      <c r="BL52" s="3">
        <v>6.756225973367691E-2</v>
      </c>
      <c r="BM52" s="3">
        <v>-0.20101070404052734</v>
      </c>
      <c r="BN52" s="3">
        <v>-0.12918192148208618</v>
      </c>
      <c r="BO52" s="3">
        <v>-0.14111419022083282</v>
      </c>
      <c r="BP52" s="3">
        <v>-0.2954103946685791</v>
      </c>
      <c r="BR52" s="1" cm="1">
        <f t="array" ref="BR52:BR55">_xlfn.ANCHORARRAY(BR44)</f>
        <v>0</v>
      </c>
      <c r="BS52" s="3" cm="1">
        <f t="array" ref="BS52:CH55">TRANSPOSE(MMULT(BS6:EE21,TRANSPOSE(BS44:EE47)))</f>
        <v>-0.20733817840356139</v>
      </c>
      <c r="BT52" s="3">
        <v>0.16205823483848877</v>
      </c>
      <c r="BU52" s="3">
        <v>-5.3620142786399538E-2</v>
      </c>
      <c r="BV52" s="3">
        <v>5.7044606918628879E-2</v>
      </c>
      <c r="BW52" s="3">
        <v>1.4034783470408721E-2</v>
      </c>
      <c r="BX52" s="3">
        <v>1.6677282977773752E-2</v>
      </c>
      <c r="BY52" s="3">
        <v>-4.0274321257470172E-2</v>
      </c>
      <c r="BZ52" s="3">
        <v>8.2381566777888826E-2</v>
      </c>
      <c r="CA52" s="3">
        <v>3.3502419211442293E-2</v>
      </c>
      <c r="CB52" s="3">
        <v>5.4213155857558676E-2</v>
      </c>
      <c r="CC52" s="3">
        <v>4.7949700176242359E-2</v>
      </c>
      <c r="CD52" s="3">
        <v>2.6980534273711852E-2</v>
      </c>
      <c r="CE52" s="3">
        <v>-3.3044200011176542E-2</v>
      </c>
      <c r="CF52" s="3">
        <v>0.10258119823518815</v>
      </c>
      <c r="CG52" s="3">
        <v>-0.1145539489440781</v>
      </c>
      <c r="CH52" s="3">
        <v>9.2161778598071176E-2</v>
      </c>
      <c r="EH52" s="3"/>
      <c r="EI52" s="3"/>
    </row>
    <row r="53" spans="1:139">
      <c r="A53" s="25">
        <v>47</v>
      </c>
      <c r="B53" s="3">
        <v>-8.0649973824620247E-3</v>
      </c>
      <c r="C53" s="3">
        <v>4.1726727038621902E-2</v>
      </c>
      <c r="D53" s="3">
        <v>-2.1320760250091553E-2</v>
      </c>
      <c r="E53" s="3">
        <v>-2.758498303592205E-2</v>
      </c>
      <c r="F53" s="3">
        <v>3.1270391773432493E-3</v>
      </c>
      <c r="G53" s="3">
        <v>7.0769988000392914E-2</v>
      </c>
      <c r="H53" s="3">
        <v>6.3435867428779602E-2</v>
      </c>
      <c r="I53" s="3">
        <v>3.4484557807445526E-2</v>
      </c>
      <c r="J53" s="3">
        <v>1.0279971174895763E-2</v>
      </c>
      <c r="K53" s="3">
        <v>6.4602211117744446E-2</v>
      </c>
      <c r="L53" s="3">
        <v>2.1614829078316689E-2</v>
      </c>
      <c r="M53" s="3">
        <v>0.11640140414237976</v>
      </c>
      <c r="N53" s="3">
        <v>3.4598700702190399E-2</v>
      </c>
      <c r="O53" s="3">
        <v>-4.4035702012479305E-3</v>
      </c>
      <c r="P53" s="3">
        <v>-2.6463329792022705E-2</v>
      </c>
      <c r="Q53" s="3">
        <v>6.2602348625659943E-2</v>
      </c>
      <c r="R53" s="3">
        <v>6.6667883656919003E-3</v>
      </c>
      <c r="S53" s="3"/>
      <c r="T53" s="3"/>
      <c r="U53" s="1">
        <v>15</v>
      </c>
      <c r="V53" s="3">
        <v>3.6447975265793672E-2</v>
      </c>
      <c r="W53" s="3">
        <v>-0.22420222795594869</v>
      </c>
      <c r="X53" s="3">
        <v>0.13318562493788713</v>
      </c>
      <c r="Y53" s="3">
        <v>-0.17472603518840579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7.9549625515937805E-2</v>
      </c>
      <c r="BA53" s="3">
        <v>-6.6403942182660103E-3</v>
      </c>
      <c r="BB53" s="3">
        <v>-0.24694012105464935</v>
      </c>
      <c r="BC53" s="3">
        <v>-0.15184883773326874</v>
      </c>
      <c r="BD53" s="3">
        <v>0.18115194141864777</v>
      </c>
      <c r="BE53" s="3">
        <v>0.21719382703304291</v>
      </c>
      <c r="BF53" s="3">
        <v>-3.18257175385952E-2</v>
      </c>
      <c r="BG53" s="3">
        <v>0.13585357367992401</v>
      </c>
      <c r="BH53" s="3">
        <v>-0.16750288009643555</v>
      </c>
      <c r="BI53" s="3">
        <v>4.8253472894430161E-2</v>
      </c>
      <c r="BJ53" s="3">
        <v>0.15372598171234131</v>
      </c>
      <c r="BK53" s="3">
        <v>-5.2883438766002655E-2</v>
      </c>
      <c r="BL53" s="3">
        <v>9.0553127229213715E-2</v>
      </c>
      <c r="BM53" s="3">
        <v>0.10720018297433853</v>
      </c>
      <c r="BN53" s="3">
        <v>-0.40510484576225281</v>
      </c>
      <c r="BO53" s="3">
        <v>-0.11463982611894608</v>
      </c>
      <c r="BP53" s="3">
        <v>-0.1757255345582962</v>
      </c>
      <c r="BR53" s="1">
        <v>1</v>
      </c>
      <c r="BS53" s="3">
        <v>0.10124839194116902</v>
      </c>
      <c r="BT53" s="3">
        <v>0.42260917265820802</v>
      </c>
      <c r="BU53" s="3">
        <v>-0.16890508249592021</v>
      </c>
      <c r="BV53" s="3">
        <v>0.11390791435319146</v>
      </c>
      <c r="BW53" s="3">
        <v>0.42153991417936609</v>
      </c>
      <c r="BX53" s="3">
        <v>0.63038001442962988</v>
      </c>
      <c r="BY53" s="3">
        <v>-0.10030566309857529</v>
      </c>
      <c r="BZ53" s="3">
        <v>-1.8954780385764057E-2</v>
      </c>
      <c r="CA53" s="3">
        <v>0.15699947638054318</v>
      </c>
      <c r="CB53" s="3">
        <v>-5.8845443445488144E-2</v>
      </c>
      <c r="CC53" s="3">
        <v>-4.8165386086276837E-2</v>
      </c>
      <c r="CD53" s="3">
        <v>-2.2547769614097893E-2</v>
      </c>
      <c r="CE53" s="3">
        <v>-0.41319849966872252</v>
      </c>
      <c r="CF53" s="3">
        <v>0.17444706838940727</v>
      </c>
      <c r="CG53" s="3">
        <v>-0.20501416498491581</v>
      </c>
      <c r="CH53" s="3">
        <v>0.52156460698945228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-6.4164390208787989E-2</v>
      </c>
      <c r="AC54" s="3">
        <v>0.29574310400866677</v>
      </c>
      <c r="AD54" s="3">
        <v>0.76735174398565698</v>
      </c>
      <c r="AE54" s="3">
        <v>9.3649439378014135E-2</v>
      </c>
      <c r="AF54" s="3">
        <v>-9.1548196569875326E-2</v>
      </c>
      <c r="AG54" s="3">
        <v>-0.17313628657527166</v>
      </c>
      <c r="AH54" s="3">
        <v>3.3702076816677327E-3</v>
      </c>
      <c r="AI54" s="3">
        <v>-0.30065009538893389</v>
      </c>
      <c r="AJ54" s="3">
        <v>-0.86533126567271845</v>
      </c>
      <c r="AK54" s="3">
        <v>0.13351534774386789</v>
      </c>
      <c r="AL54" s="3">
        <v>-6.6964736925745047E-2</v>
      </c>
      <c r="AM54" s="3">
        <v>-0.6163396259417051</v>
      </c>
      <c r="AN54" s="3">
        <v>0.35958993689206559</v>
      </c>
      <c r="AO54" s="3">
        <v>-0.5691857926129984</v>
      </c>
      <c r="AP54" s="3">
        <v>0.52235604601635632</v>
      </c>
      <c r="AQ54" s="3">
        <v>3.4271623686232107E-2</v>
      </c>
      <c r="AR54" s="7">
        <v>1</v>
      </c>
      <c r="AV54" s="3"/>
      <c r="AW54" s="3"/>
      <c r="AY54" s="25">
        <v>48</v>
      </c>
      <c r="AZ54" s="3">
        <v>-5.1554415374994278E-2</v>
      </c>
      <c r="BA54" s="3">
        <v>0.61853593587875366</v>
      </c>
      <c r="BB54" s="3">
        <v>0.10380417853593826</v>
      </c>
      <c r="BC54" s="3">
        <v>-0.11698037385940552</v>
      </c>
      <c r="BD54" s="3">
        <v>-4.2498357594013214E-2</v>
      </c>
      <c r="BE54" s="3">
        <v>0.32175052165985107</v>
      </c>
      <c r="BF54" s="3">
        <v>9.0096510946750641E-2</v>
      </c>
      <c r="BG54" s="3">
        <v>-7.7627678401768208E-3</v>
      </c>
      <c r="BH54" s="3">
        <v>-8.3545586094260216E-3</v>
      </c>
      <c r="BI54" s="3">
        <v>8.7375618517398834E-2</v>
      </c>
      <c r="BJ54" s="3">
        <v>-0.36879715323448181</v>
      </c>
      <c r="BK54" s="3">
        <v>0.11902468651533127</v>
      </c>
      <c r="BL54" s="3">
        <v>0.27813515067100525</v>
      </c>
      <c r="BM54" s="3">
        <v>0.11911956965923309</v>
      </c>
      <c r="BN54" s="3">
        <v>-0.21016600728034973</v>
      </c>
      <c r="BO54" s="3">
        <v>-3.9578650146722794E-2</v>
      </c>
      <c r="BP54" s="3">
        <v>-0.34669879078865051</v>
      </c>
      <c r="BR54" s="1">
        <v>2</v>
      </c>
      <c r="BS54" s="3">
        <v>5.5557974106138983E-2</v>
      </c>
      <c r="BT54" s="3">
        <v>0.48921927600785664</v>
      </c>
      <c r="BU54" s="3">
        <v>-8.7782256713109449E-3</v>
      </c>
      <c r="BV54" s="3">
        <v>-0.20834893920851433</v>
      </c>
      <c r="BW54" s="3">
        <v>-7.4385200542483668E-2</v>
      </c>
      <c r="BX54" s="3">
        <v>0.82922277943817879</v>
      </c>
      <c r="BY54" s="3">
        <v>0.1267034425473427</v>
      </c>
      <c r="BZ54" s="3">
        <v>2.0417396119531001E-2</v>
      </c>
      <c r="CA54" s="3">
        <v>0.18714323805813868</v>
      </c>
      <c r="CB54" s="3">
        <v>-0.28946832438547387</v>
      </c>
      <c r="CC54" s="3">
        <v>0.16244111540111381</v>
      </c>
      <c r="CD54" s="3">
        <v>-0.30777187362663511</v>
      </c>
      <c r="CE54" s="3">
        <v>-0.39225163921058537</v>
      </c>
      <c r="CF54" s="3">
        <v>0.11161564592799299</v>
      </c>
      <c r="CG54" s="3">
        <v>-0.49070462886827632</v>
      </c>
      <c r="CH54" s="3">
        <v>0.56260912701922006</v>
      </c>
      <c r="EH54" s="3"/>
      <c r="EI54" s="3"/>
    </row>
    <row r="55" spans="1:139">
      <c r="B55" t="s">
        <v>146</v>
      </c>
      <c r="AA55" s="1">
        <v>1</v>
      </c>
      <c r="AB55" s="3">
        <v>-6.8160068880398619E-2</v>
      </c>
      <c r="AC55" s="3">
        <v>0.33026511019716553</v>
      </c>
      <c r="AD55" s="3">
        <v>0.78040654108726815</v>
      </c>
      <c r="AE55" s="3">
        <v>0.10038027136636415</v>
      </c>
      <c r="AF55" s="3">
        <v>-0.10369951597296762</v>
      </c>
      <c r="AG55" s="3">
        <v>-0.20563923662601502</v>
      </c>
      <c r="AH55" s="3">
        <v>4.5105085911125553E-2</v>
      </c>
      <c r="AI55" s="3">
        <v>-0.40265180873950868</v>
      </c>
      <c r="AJ55" s="3">
        <v>-0.99786482459980363</v>
      </c>
      <c r="AK55" s="3">
        <v>0.16060124363741365</v>
      </c>
      <c r="AL55" s="3">
        <v>-4.9095489075556081E-2</v>
      </c>
      <c r="AM55" s="3">
        <v>-0.64404091986059708</v>
      </c>
      <c r="AN55" s="3">
        <v>0.3773055215204732</v>
      </c>
      <c r="AO55" s="3">
        <v>-0.62312866077169904</v>
      </c>
      <c r="AP55" s="3">
        <v>0.5890105030206535</v>
      </c>
      <c r="AQ55" s="3">
        <v>5.7241441369145225E-2</v>
      </c>
      <c r="AR55" s="7">
        <v>1</v>
      </c>
      <c r="AV55" s="3"/>
      <c r="AW55" s="3"/>
      <c r="AY55" s="25">
        <v>49</v>
      </c>
      <c r="AZ55" s="3">
        <v>-0.10474320501089096</v>
      </c>
      <c r="BA55" s="3">
        <v>0.20606285333633423</v>
      </c>
      <c r="BB55" s="3">
        <v>3.1001942232251167E-2</v>
      </c>
      <c r="BC55" s="3">
        <v>-8.1091756001114845E-3</v>
      </c>
      <c r="BD55" s="3">
        <v>-3.7121031433343887E-2</v>
      </c>
      <c r="BE55" s="3">
        <v>0.1768508106470108</v>
      </c>
      <c r="BF55" s="3">
        <v>-9.6663407981395721E-2</v>
      </c>
      <c r="BG55" s="3">
        <v>-0.12657646834850311</v>
      </c>
      <c r="BH55" s="3">
        <v>0.10804030299186707</v>
      </c>
      <c r="BI55" s="3">
        <v>0.31997740268707275</v>
      </c>
      <c r="BJ55" s="3">
        <v>0.24115347862243652</v>
      </c>
      <c r="BK55" s="3">
        <v>0.22639341652393341</v>
      </c>
      <c r="BL55" s="3">
        <v>0.25525662302970886</v>
      </c>
      <c r="BM55" s="3">
        <v>0.33826988935470581</v>
      </c>
      <c r="BN55" s="3">
        <v>-0.23948734998703003</v>
      </c>
      <c r="BO55" s="3">
        <v>0.24395416676998138</v>
      </c>
      <c r="BP55" s="3">
        <v>-0.36554840207099915</v>
      </c>
      <c r="BR55" s="1">
        <v>3</v>
      </c>
      <c r="BS55" s="3">
        <v>2.7349024790365592E-2</v>
      </c>
      <c r="BT55" s="3">
        <v>0.32184803188776023</v>
      </c>
      <c r="BU55" s="3">
        <v>-0.19912600657526977</v>
      </c>
      <c r="BV55" s="3">
        <v>8.0227646645181658E-2</v>
      </c>
      <c r="BW55" s="3">
        <v>0.43985975037787334</v>
      </c>
      <c r="BX55" s="3">
        <v>0.64218054505999622</v>
      </c>
      <c r="BY55" s="3">
        <v>-7.5914152073126698E-2</v>
      </c>
      <c r="BZ55" s="3">
        <v>-4.4883568509906435E-2</v>
      </c>
      <c r="CA55" s="3">
        <v>0.13363152548184196</v>
      </c>
      <c r="CB55" s="3">
        <v>-7.8273126857469663E-2</v>
      </c>
      <c r="CC55" s="3">
        <v>-7.4751396584573707E-2</v>
      </c>
      <c r="CD55" s="3">
        <v>-2.4684188186059733E-2</v>
      </c>
      <c r="CE55" s="3">
        <v>-0.35964854471170671</v>
      </c>
      <c r="CF55" s="3">
        <v>0.19667875042802746</v>
      </c>
      <c r="CG55" s="3">
        <v>-0.24328079986580614</v>
      </c>
      <c r="CH55" s="3">
        <v>0.54060874290321981</v>
      </c>
      <c r="EH55" s="3"/>
      <c r="EI55" s="3"/>
    </row>
    <row r="56" spans="1:139">
      <c r="AA56" s="1">
        <v>2</v>
      </c>
      <c r="AB56" s="3">
        <v>-0.11367661187964066</v>
      </c>
      <c r="AC56" s="3">
        <v>0.2457903103576585</v>
      </c>
      <c r="AD56" s="3">
        <v>0.65404917857527156</v>
      </c>
      <c r="AE56" s="3">
        <v>8.5888003002464991E-2</v>
      </c>
      <c r="AF56" s="3">
        <v>-0.12421643115468899</v>
      </c>
      <c r="AG56" s="3">
        <v>-4.619778203894008E-2</v>
      </c>
      <c r="AH56" s="3">
        <v>-7.1640792765686301E-2</v>
      </c>
      <c r="AI56" s="3">
        <v>1.0154103715797932E-2</v>
      </c>
      <c r="AJ56" s="3">
        <v>-0.6721858484596831</v>
      </c>
      <c r="AK56" s="3">
        <v>8.7628076871362051E-2</v>
      </c>
      <c r="AL56" s="3">
        <v>-9.167093339508614E-2</v>
      </c>
      <c r="AM56" s="3">
        <v>-0.64546256133796032</v>
      </c>
      <c r="AN56" s="3">
        <v>0.40528059135393413</v>
      </c>
      <c r="AO56" s="3">
        <v>-0.53164038347594911</v>
      </c>
      <c r="AP56" s="3">
        <v>0.2484974482018277</v>
      </c>
      <c r="AQ56" s="3">
        <v>-2.9731459846598335E-2</v>
      </c>
      <c r="AR56" s="7">
        <v>1</v>
      </c>
      <c r="AV56" s="3"/>
      <c r="AW56" s="3"/>
      <c r="AY56" s="25">
        <v>50</v>
      </c>
      <c r="AZ56" s="3">
        <v>0.10194987058639526</v>
      </c>
      <c r="BA56" s="3">
        <v>0.21836483478546143</v>
      </c>
      <c r="BB56" s="3">
        <v>-4.9211174249649048E-2</v>
      </c>
      <c r="BC56" s="3">
        <v>2.5055315345525742E-2</v>
      </c>
      <c r="BD56" s="3">
        <v>-0.36659952998161316</v>
      </c>
      <c r="BE56" s="3">
        <v>-0.13472096621990204</v>
      </c>
      <c r="BF56" s="3">
        <v>-0.39854550361633301</v>
      </c>
      <c r="BG56" s="3">
        <v>0.22227382659912109</v>
      </c>
      <c r="BH56" s="3">
        <v>0.1453368067741394</v>
      </c>
      <c r="BI56" s="3">
        <v>-0.1646355539560318</v>
      </c>
      <c r="BJ56" s="3">
        <v>0.13795790076255798</v>
      </c>
      <c r="BK56" s="3">
        <v>-8.0079518258571625E-2</v>
      </c>
      <c r="BL56" s="3">
        <v>0.28114691376686096</v>
      </c>
      <c r="BM56" s="3">
        <v>0.18695072829723358</v>
      </c>
      <c r="BN56" s="3">
        <v>-0.56969624757766724</v>
      </c>
      <c r="BO56" s="3">
        <v>-0.1129220575094223</v>
      </c>
      <c r="BP56" s="3">
        <v>-0.14533630013465881</v>
      </c>
      <c r="EH56" s="3"/>
      <c r="EI56" s="3"/>
    </row>
    <row r="57" spans="1:139">
      <c r="A57" t="s">
        <v>170</v>
      </c>
      <c r="B57" s="1" cm="1">
        <f t="array" ref="B57:Q57">_xlfn.ANCHORARRAY('enc1'!B120)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-0.12931478198124555</v>
      </c>
      <c r="AC57" s="3">
        <v>0.36774261840223493</v>
      </c>
      <c r="AD57" s="3">
        <v>0.69757872469741533</v>
      </c>
      <c r="AE57" s="3">
        <v>0.10959303007689274</v>
      </c>
      <c r="AF57" s="3">
        <v>-0.16869803255466234</v>
      </c>
      <c r="AG57" s="3">
        <v>-0.15914628438447551</v>
      </c>
      <c r="AH57" s="3">
        <v>7.567623117984372E-2</v>
      </c>
      <c r="AI57" s="3">
        <v>-0.34604625292077151</v>
      </c>
      <c r="AJ57" s="3">
        <v>-1.1413890294695344</v>
      </c>
      <c r="AK57" s="3">
        <v>0.18337106396717046</v>
      </c>
      <c r="AL57" s="3">
        <v>-2.8294414699005371E-2</v>
      </c>
      <c r="AM57" s="3">
        <v>-0.74555930027744832</v>
      </c>
      <c r="AN57" s="3">
        <v>0.47030230074489776</v>
      </c>
      <c r="AO57" s="3">
        <v>-0.72407331610543868</v>
      </c>
      <c r="AP57" s="3">
        <v>0.47942106048541416</v>
      </c>
      <c r="AQ57" s="3">
        <v>5.0651859993909192E-2</v>
      </c>
      <c r="AR57" s="7">
        <v>1</v>
      </c>
      <c r="AV57" s="3"/>
      <c r="AW57" s="3"/>
      <c r="AY57" s="25">
        <v>51</v>
      </c>
      <c r="AZ57" s="3">
        <v>-0.27081730961799622</v>
      </c>
      <c r="BA57" s="3">
        <v>0.34978941082954407</v>
      </c>
      <c r="BB57" s="3">
        <v>-7.0760808885097504E-2</v>
      </c>
      <c r="BC57" s="3">
        <v>4.6956606209278107E-2</v>
      </c>
      <c r="BD57" s="3">
        <v>-0.2100243866443634</v>
      </c>
      <c r="BE57" s="3">
        <v>-0.32924014329910278</v>
      </c>
      <c r="BF57" s="3">
        <v>0.16418357193470001</v>
      </c>
      <c r="BG57" s="3">
        <v>-0.17763257026672363</v>
      </c>
      <c r="BH57" s="3">
        <v>0.24594283103942871</v>
      </c>
      <c r="BI57" s="3">
        <v>2.5442847982048988E-2</v>
      </c>
      <c r="BJ57" s="3">
        <v>-0.2312529981136322</v>
      </c>
      <c r="BK57" s="3">
        <v>-0.26815709471702576</v>
      </c>
      <c r="BL57" s="3">
        <v>0.13196972012519836</v>
      </c>
      <c r="BM57" s="3">
        <v>-7.2799108922481537E-2</v>
      </c>
      <c r="BN57" s="3">
        <v>0.1458059549331665</v>
      </c>
      <c r="BO57" s="3">
        <v>-0.29673945903778076</v>
      </c>
      <c r="BP57" s="3">
        <v>-0.32608869671821594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_xlfn.ANCHORARRAY('enc1'!A121)</f>
        <v>0</v>
      </c>
      <c r="B58" s="3" cm="1">
        <f t="array" ref="B58:Q61">'enc1'!B121:Q124</f>
        <v>0.79879033170659841</v>
      </c>
      <c r="C58" s="3">
        <v>-1.8033736416634543</v>
      </c>
      <c r="D58" s="3">
        <v>-0.55779998743622394</v>
      </c>
      <c r="E58" s="3">
        <v>-0.24092610262115524</v>
      </c>
      <c r="F58" s="3">
        <v>0.9609521766296959</v>
      </c>
      <c r="G58" s="3">
        <v>1.0597518808415245</v>
      </c>
      <c r="H58" s="3">
        <v>8.5638100491950406E-2</v>
      </c>
      <c r="I58" s="3">
        <v>-0.41515605009350409</v>
      </c>
      <c r="J58" s="3">
        <v>0.39353148552607198</v>
      </c>
      <c r="K58" s="3">
        <v>2.480389285724276</v>
      </c>
      <c r="L58" s="3">
        <v>-0.16286274357633446</v>
      </c>
      <c r="M58" s="3">
        <v>-0.22337130185563009</v>
      </c>
      <c r="N58" s="3">
        <v>-2.1938778251357145</v>
      </c>
      <c r="O58" s="3">
        <v>-0.32164385592678968</v>
      </c>
      <c r="P58" s="3">
        <v>0.51736253135203669</v>
      </c>
      <c r="Q58" s="3">
        <v>-0.36370897310573286</v>
      </c>
      <c r="R58" s="7">
        <v>1</v>
      </c>
      <c r="AA58" s="20" t="s">
        <v>149</v>
      </c>
      <c r="AV58" s="3"/>
      <c r="AW58" s="3"/>
      <c r="AY58" s="25">
        <v>52</v>
      </c>
      <c r="AZ58" s="3">
        <v>-0.27215966582298279</v>
      </c>
      <c r="BA58" s="3">
        <v>0.18529382348060608</v>
      </c>
      <c r="BB58" s="3">
        <v>-1.562243327498436E-2</v>
      </c>
      <c r="BC58" s="3">
        <v>-5.6887930259108543E-3</v>
      </c>
      <c r="BD58" s="3">
        <v>0.15515121817588806</v>
      </c>
      <c r="BE58" s="3">
        <v>-0.22107452154159546</v>
      </c>
      <c r="BF58" s="3">
        <v>0.26165667176246643</v>
      </c>
      <c r="BG58" s="3">
        <v>0.17511504888534546</v>
      </c>
      <c r="BH58" s="3">
        <v>0.30701383948326111</v>
      </c>
      <c r="BI58" s="3">
        <v>-0.30548086762428284</v>
      </c>
      <c r="BJ58" s="3">
        <v>-9.3683168292045593E-2</v>
      </c>
      <c r="BK58" s="3">
        <v>3.3613301813602448E-2</v>
      </c>
      <c r="BL58" s="3">
        <v>-0.16169852018356323</v>
      </c>
      <c r="BM58" s="3">
        <v>-0.11348216980695724</v>
      </c>
      <c r="BN58" s="3">
        <v>0.2802736759185791</v>
      </c>
      <c r="BO58" s="3">
        <v>0.13129398226737976</v>
      </c>
      <c r="BP58" s="3">
        <v>-0.4017003476619721</v>
      </c>
      <c r="EH58" s="3"/>
      <c r="EI58" s="3"/>
    </row>
    <row r="59" spans="1:139">
      <c r="A59" s="1">
        <v>1</v>
      </c>
      <c r="B59" s="3">
        <v>1.2736390882002835</v>
      </c>
      <c r="C59" s="3">
        <v>-0.51869915878160733</v>
      </c>
      <c r="D59" s="3">
        <v>0.94301740774083087</v>
      </c>
      <c r="E59" s="3">
        <v>0.96413856932665776</v>
      </c>
      <c r="F59" s="3">
        <v>-0.12506031751051497</v>
      </c>
      <c r="G59" s="3">
        <v>1.9049642699205342</v>
      </c>
      <c r="H59" s="3">
        <v>-0.62989785719533375</v>
      </c>
      <c r="I59" s="3">
        <v>-1.8236290430140181</v>
      </c>
      <c r="J59" s="3">
        <v>-1.0874208450736791</v>
      </c>
      <c r="K59" s="3">
        <v>-0.76526396386532702</v>
      </c>
      <c r="L59" s="3">
        <v>-0.25359085668513875</v>
      </c>
      <c r="M59" s="3">
        <v>4.1680059755533683E-2</v>
      </c>
      <c r="N59" s="3">
        <v>-0.24520018264979515</v>
      </c>
      <c r="O59" s="3">
        <v>1.4108422133500933</v>
      </c>
      <c r="P59" s="3">
        <v>0.60750693442426529</v>
      </c>
      <c r="Q59" s="3">
        <v>-1.4665722693765713</v>
      </c>
      <c r="R59" s="7">
        <v>1</v>
      </c>
      <c r="AV59" s="3"/>
      <c r="AW59" s="3"/>
      <c r="AY59" s="25">
        <v>53</v>
      </c>
      <c r="AZ59" s="3">
        <v>-0.33545646071434021</v>
      </c>
      <c r="BA59" s="3">
        <v>-8.3185136318206787E-2</v>
      </c>
      <c r="BB59" s="3">
        <v>-0.11470726877450943</v>
      </c>
      <c r="BC59" s="3">
        <v>-0.32171881198883057</v>
      </c>
      <c r="BD59" s="3">
        <v>-0.2090466320514679</v>
      </c>
      <c r="BE59" s="3">
        <v>-0.21738813817501068</v>
      </c>
      <c r="BF59" s="3">
        <v>5.6124258786439896E-2</v>
      </c>
      <c r="BG59" s="3">
        <v>0.14217783510684967</v>
      </c>
      <c r="BH59" s="3">
        <v>0.28691154718399048</v>
      </c>
      <c r="BI59" s="3">
        <v>0.13553693890571594</v>
      </c>
      <c r="BJ59" s="3">
        <v>-9.5185764133930206E-2</v>
      </c>
      <c r="BK59" s="3">
        <v>6.9730117917060852E-2</v>
      </c>
      <c r="BL59" s="3">
        <v>0.13160401582717896</v>
      </c>
      <c r="BM59" s="3">
        <v>0.40661704540252686</v>
      </c>
      <c r="BN59" s="3">
        <v>0.11347483843564987</v>
      </c>
      <c r="BO59" s="3">
        <v>0.23505935072898865</v>
      </c>
      <c r="BP59" s="3">
        <v>-0.10061677545309068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1.2317189156272621</v>
      </c>
      <c r="C60" s="3">
        <v>-0.86035650680691222</v>
      </c>
      <c r="D60" s="3">
        <v>0.85840512878447939</v>
      </c>
      <c r="E60" s="3">
        <v>-1.598691189123661</v>
      </c>
      <c r="F60" s="3">
        <v>-0.63486528095776307</v>
      </c>
      <c r="G60" s="3">
        <v>2.1190159569069369</v>
      </c>
      <c r="H60" s="3">
        <v>0.32019685754431748</v>
      </c>
      <c r="I60" s="3">
        <v>-0.52449275475063195</v>
      </c>
      <c r="J60" s="3">
        <v>0.62763819834079093</v>
      </c>
      <c r="K60" s="3">
        <v>-0.32903972174520019</v>
      </c>
      <c r="L60" s="3">
        <v>2.0102956305708624</v>
      </c>
      <c r="M60" s="3">
        <v>0.21082749992733676</v>
      </c>
      <c r="N60" s="3">
        <v>-1.1553346071760917</v>
      </c>
      <c r="O60" s="3">
        <v>-1.0722377927308984</v>
      </c>
      <c r="P60" s="3">
        <v>-0.36398315877393389</v>
      </c>
      <c r="Q60" s="3">
        <v>-0.49865683065670852</v>
      </c>
      <c r="R60" s="7">
        <v>1</v>
      </c>
      <c r="AB60" t="s">
        <v>159</v>
      </c>
      <c r="AV60" s="3"/>
      <c r="AW60" s="3"/>
      <c r="AY60" s="25">
        <v>54</v>
      </c>
      <c r="AZ60" s="3">
        <v>-0.33195614814758301</v>
      </c>
      <c r="BA60" s="3">
        <v>-0.15810331702232361</v>
      </c>
      <c r="BB60" s="3">
        <v>0.17571429908275604</v>
      </c>
      <c r="BC60" s="3">
        <v>-0.16887678205966949</v>
      </c>
      <c r="BD60" s="3">
        <v>8.5631474852561951E-2</v>
      </c>
      <c r="BE60" s="3">
        <v>-0.28251552581787109</v>
      </c>
      <c r="BF60" s="3">
        <v>6.6079042851924896E-2</v>
      </c>
      <c r="BG60" s="3">
        <v>1.1283595813438296E-3</v>
      </c>
      <c r="BH60" s="3">
        <v>0.3715188205242157</v>
      </c>
      <c r="BI60" s="3">
        <v>-0.25802910327911377</v>
      </c>
      <c r="BJ60" s="3">
        <v>-3.3359592780470848E-3</v>
      </c>
      <c r="BK60" s="3">
        <v>-0.20032329857349396</v>
      </c>
      <c r="BL60" s="3">
        <v>-7.5446620583534241E-2</v>
      </c>
      <c r="BM60" s="3">
        <v>9.87235177308321E-3</v>
      </c>
      <c r="BN60" s="3">
        <v>-2.7384137734770775E-2</v>
      </c>
      <c r="BO60" s="3">
        <v>-6.3026905059814453E-2</v>
      </c>
      <c r="BP60" s="3">
        <v>-0.34980663657188416</v>
      </c>
      <c r="BR60" s="1" cm="1">
        <f t="array" ref="BR60:BR63">_xlfn.ANCHORARRAY(BR52)</f>
        <v>0</v>
      </c>
      <c r="BS60" s="3" cm="1">
        <f t="array" ref="BS60:CH63">_xlfn.ANCHORARRAY(BS52)</f>
        <v>-0.20733817840356139</v>
      </c>
      <c r="BT60" s="3">
        <v>0.16205823483848877</v>
      </c>
      <c r="BU60" s="3">
        <v>-5.3620142786399538E-2</v>
      </c>
      <c r="BV60" s="3">
        <v>5.7044606918628879E-2</v>
      </c>
      <c r="BW60" s="3">
        <v>1.4034783470408721E-2</v>
      </c>
      <c r="BX60" s="3">
        <v>1.6677282977773752E-2</v>
      </c>
      <c r="BY60" s="3">
        <v>-4.0274321257470172E-2</v>
      </c>
      <c r="BZ60" s="3">
        <v>8.2381566777888826E-2</v>
      </c>
      <c r="CA60" s="3">
        <v>3.3502419211442293E-2</v>
      </c>
      <c r="CB60" s="3">
        <v>5.4213155857558676E-2</v>
      </c>
      <c r="CC60" s="3">
        <v>4.7949700176242359E-2</v>
      </c>
      <c r="CD60" s="3">
        <v>2.6980534273711852E-2</v>
      </c>
      <c r="CE60" s="3">
        <v>-3.3044200011176542E-2</v>
      </c>
      <c r="CF60" s="3">
        <v>0.10258119823518815</v>
      </c>
      <c r="CG60" s="3">
        <v>-0.1145539489440781</v>
      </c>
      <c r="CH60" s="3">
        <v>9.2161778598071176E-2</v>
      </c>
      <c r="EH60" s="3"/>
      <c r="EI60" s="3"/>
    </row>
    <row r="61" spans="1:139">
      <c r="A61" s="1">
        <v>3</v>
      </c>
      <c r="B61" s="3">
        <v>1.8420675987073512</v>
      </c>
      <c r="C61" s="3">
        <v>-0.66161968381851821</v>
      </c>
      <c r="D61" s="3">
        <v>0.56009910311679434</v>
      </c>
      <c r="E61" s="3">
        <v>1.0302931280526033</v>
      </c>
      <c r="F61" s="3">
        <v>-0.12549579988210652</v>
      </c>
      <c r="G61" s="3">
        <v>1.9283187742164902</v>
      </c>
      <c r="H61" s="3">
        <v>-0.66594905698774598</v>
      </c>
      <c r="I61" s="3">
        <v>-1.9917442758299262</v>
      </c>
      <c r="J61" s="3">
        <v>-0.70168871680874312</v>
      </c>
      <c r="K61" s="3">
        <v>-0.73319343922587066</v>
      </c>
      <c r="L61" s="3">
        <v>-1.4545869844500455E-2</v>
      </c>
      <c r="M61" s="3">
        <v>0.26595716369518063</v>
      </c>
      <c r="N61" s="3">
        <v>-0.26014973557865528</v>
      </c>
      <c r="O61" s="3">
        <v>1.1030672157925501</v>
      </c>
      <c r="P61" s="3">
        <v>-2.2114103368712973E-2</v>
      </c>
      <c r="Q61" s="3">
        <v>-1.3817887543887524</v>
      </c>
      <c r="R61" s="7">
        <v>1</v>
      </c>
      <c r="AB61" s="22" t="s">
        <v>185</v>
      </c>
      <c r="AV61" s="3"/>
      <c r="AW61" s="3"/>
      <c r="AY61" s="25">
        <v>55</v>
      </c>
      <c r="AZ61" s="3">
        <v>-0.2556876540184021</v>
      </c>
      <c r="BA61" s="3">
        <v>8.0557577311992645E-2</v>
      </c>
      <c r="BB61" s="3">
        <v>-0.1530948132276535</v>
      </c>
      <c r="BC61" s="3">
        <v>-5.6268427520990372E-2</v>
      </c>
      <c r="BD61" s="3">
        <v>-3.0869850888848305E-2</v>
      </c>
      <c r="BE61" s="3">
        <v>-0.30682536959648132</v>
      </c>
      <c r="BF61" s="3">
        <v>-1.2541064992547035E-2</v>
      </c>
      <c r="BG61" s="3">
        <v>0.29901415109634399</v>
      </c>
      <c r="BH61" s="3">
        <v>5.8908332139253616E-2</v>
      </c>
      <c r="BI61" s="3">
        <v>0.11809214949607849</v>
      </c>
      <c r="BJ61" s="3">
        <v>0.15641088783740997</v>
      </c>
      <c r="BK61" s="3">
        <v>-0.20971798896789551</v>
      </c>
      <c r="BL61" s="3">
        <v>0.18309235572814941</v>
      </c>
      <c r="BM61" s="3">
        <v>-0.21940816938877106</v>
      </c>
      <c r="BN61" s="3">
        <v>0.15399542450904846</v>
      </c>
      <c r="BO61" s="3">
        <v>6.6553264856338501E-2</v>
      </c>
      <c r="BP61" s="3">
        <v>-0.15138910710811615</v>
      </c>
      <c r="BR61" s="1">
        <v>1</v>
      </c>
      <c r="BS61" s="3">
        <v>0.10124839194116902</v>
      </c>
      <c r="BT61" s="3">
        <v>0.42260917265820802</v>
      </c>
      <c r="BU61" s="3">
        <v>-0.16890508249592021</v>
      </c>
      <c r="BV61" s="3">
        <v>0.11390791435319146</v>
      </c>
      <c r="BW61" s="3">
        <v>0.42153991417936609</v>
      </c>
      <c r="BX61" s="3">
        <v>0.63038001442962988</v>
      </c>
      <c r="BY61" s="3">
        <v>-0.10030566309857529</v>
      </c>
      <c r="BZ61" s="3">
        <v>-1.8954780385764057E-2</v>
      </c>
      <c r="CA61" s="3">
        <v>0.15699947638054318</v>
      </c>
      <c r="CB61" s="3">
        <v>-5.8845443445488144E-2</v>
      </c>
      <c r="CC61" s="3">
        <v>-4.8165386086276837E-2</v>
      </c>
      <c r="CD61" s="3">
        <v>-2.2547769614097893E-2</v>
      </c>
      <c r="CE61" s="3">
        <v>-0.41319849966872252</v>
      </c>
      <c r="CF61" s="3">
        <v>0.17444706838940727</v>
      </c>
      <c r="CG61" s="3">
        <v>-0.20501416498491581</v>
      </c>
      <c r="CH61" s="3">
        <v>0.52156460698945228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-4.7148391604423523E-2</v>
      </c>
      <c r="BA62" s="3">
        <v>0.24492698907852173</v>
      </c>
      <c r="BB62" s="3">
        <v>-1.6851610780577175E-5</v>
      </c>
      <c r="BC62" s="3">
        <v>8.4931641817092896E-2</v>
      </c>
      <c r="BD62" s="3">
        <v>-3.8333076983690262E-2</v>
      </c>
      <c r="BE62" s="3">
        <v>-0.24079215526580811</v>
      </c>
      <c r="BF62" s="3">
        <v>0.12977345287799835</v>
      </c>
      <c r="BG62" s="3">
        <v>-0.2152264267206192</v>
      </c>
      <c r="BH62" s="3">
        <v>0.35139846801757813</v>
      </c>
      <c r="BI62" s="3">
        <v>0.15278789401054382</v>
      </c>
      <c r="BJ62" s="3">
        <v>5.5076897144317627E-2</v>
      </c>
      <c r="BK62" s="3">
        <v>-0.14745788276195526</v>
      </c>
      <c r="BL62" s="3">
        <v>0.10645200312137604</v>
      </c>
      <c r="BM62" s="3">
        <v>0.14786893129348755</v>
      </c>
      <c r="BN62" s="3">
        <v>6.9838963449001312E-2</v>
      </c>
      <c r="BO62" s="3">
        <v>-3.110973909497261E-2</v>
      </c>
      <c r="BP62" s="3">
        <v>-0.25901833176612854</v>
      </c>
      <c r="BR62" s="1">
        <v>2</v>
      </c>
      <c r="BS62" s="3">
        <v>5.5557974106138983E-2</v>
      </c>
      <c r="BT62" s="3">
        <v>0.48921927600785664</v>
      </c>
      <c r="BU62" s="3">
        <v>-8.7782256713109449E-3</v>
      </c>
      <c r="BV62" s="3">
        <v>-0.20834893920851433</v>
      </c>
      <c r="BW62" s="3">
        <v>-7.4385200542483668E-2</v>
      </c>
      <c r="BX62" s="3">
        <v>0.82922277943817879</v>
      </c>
      <c r="BY62" s="3">
        <v>0.1267034425473427</v>
      </c>
      <c r="BZ62" s="3">
        <v>2.0417396119531001E-2</v>
      </c>
      <c r="CA62" s="3">
        <v>0.18714323805813868</v>
      </c>
      <c r="CB62" s="3">
        <v>-0.28946832438547387</v>
      </c>
      <c r="CC62" s="3">
        <v>0.16244111540111381</v>
      </c>
      <c r="CD62" s="3">
        <v>-0.30777187362663511</v>
      </c>
      <c r="CE62" s="3">
        <v>-0.39225163921058537</v>
      </c>
      <c r="CF62" s="3">
        <v>0.11161564592799299</v>
      </c>
      <c r="CG62" s="3">
        <v>-0.49070462886827632</v>
      </c>
      <c r="CH62" s="3">
        <v>0.56260912701922006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0.14731902023430937</v>
      </c>
      <c r="AC63" s="3">
        <v>-0.50258356559427853</v>
      </c>
      <c r="AD63" s="3">
        <v>0.37912814280831958</v>
      </c>
      <c r="AE63" s="3">
        <v>1.9929683218306252E-2</v>
      </c>
      <c r="AF63" s="3">
        <v>-0.29675706677932345</v>
      </c>
      <c r="AG63" s="3">
        <v>6.9670896873483656E-2</v>
      </c>
      <c r="AH63" s="3">
        <v>-0.35855642001551469</v>
      </c>
      <c r="AI63" s="3">
        <v>-0.35725368825419512</v>
      </c>
      <c r="AJ63" s="3">
        <v>0.74918223523619865</v>
      </c>
      <c r="AK63" s="3">
        <v>0.1663068961530435</v>
      </c>
      <c r="AL63" s="3">
        <v>-5.3840698392020256E-2</v>
      </c>
      <c r="AM63" s="3">
        <v>0.13761614750132908</v>
      </c>
      <c r="AN63" s="3">
        <v>-0.31314637804045875</v>
      </c>
      <c r="AO63" s="3">
        <v>0.25300412303902164</v>
      </c>
      <c r="AP63" s="3">
        <v>0.13504049023181716</v>
      </c>
      <c r="AQ63" s="3">
        <v>0.1628935027331809</v>
      </c>
      <c r="AR63" s="7"/>
      <c r="AV63" s="3"/>
      <c r="AW63" s="3"/>
      <c r="AY63" s="25">
        <v>57</v>
      </c>
      <c r="AZ63" s="3">
        <v>-0.25763285160064697</v>
      </c>
      <c r="BA63" s="3">
        <v>6.7489165812730789E-3</v>
      </c>
      <c r="BB63" s="3">
        <v>0.18784748017787933</v>
      </c>
      <c r="BC63" s="3">
        <v>0.36343488097190857</v>
      </c>
      <c r="BD63" s="3">
        <v>2.6134062558412552E-2</v>
      </c>
      <c r="BE63" s="3">
        <v>9.3214966356754303E-2</v>
      </c>
      <c r="BF63" s="3">
        <v>0.21461035311222076</v>
      </c>
      <c r="BG63" s="3">
        <v>-7.7087245881557465E-2</v>
      </c>
      <c r="BH63" s="3">
        <v>-0.10882534831762314</v>
      </c>
      <c r="BI63" s="3">
        <v>4.9049515277147293E-2</v>
      </c>
      <c r="BJ63" s="3">
        <v>0.1166335791349411</v>
      </c>
      <c r="BK63" s="3">
        <v>-4.4098313897848129E-2</v>
      </c>
      <c r="BL63" s="3">
        <v>-0.19236671924591064</v>
      </c>
      <c r="BM63" s="3">
        <v>-0.19144569337368011</v>
      </c>
      <c r="BN63" s="3">
        <v>2.9889203608036041E-2</v>
      </c>
      <c r="BO63" s="3">
        <v>-0.31911903619766235</v>
      </c>
      <c r="BP63" s="3">
        <v>-0.49854207038879395</v>
      </c>
      <c r="BR63" s="1">
        <v>3</v>
      </c>
      <c r="BS63" s="3">
        <v>2.7349024790365592E-2</v>
      </c>
      <c r="BT63" s="3">
        <v>0.32184803188776023</v>
      </c>
      <c r="BU63" s="3">
        <v>-0.19912600657526977</v>
      </c>
      <c r="BV63" s="3">
        <v>8.0227646645181658E-2</v>
      </c>
      <c r="BW63" s="3">
        <v>0.43985975037787334</v>
      </c>
      <c r="BX63" s="3">
        <v>0.64218054505999622</v>
      </c>
      <c r="BY63" s="3">
        <v>-7.5914152073126698E-2</v>
      </c>
      <c r="BZ63" s="3">
        <v>-4.4883568509906435E-2</v>
      </c>
      <c r="CA63" s="3">
        <v>0.13363152548184196</v>
      </c>
      <c r="CB63" s="3">
        <v>-7.8273126857469663E-2</v>
      </c>
      <c r="CC63" s="3">
        <v>-7.4751396584573707E-2</v>
      </c>
      <c r="CD63" s="3">
        <v>-2.4684188186059733E-2</v>
      </c>
      <c r="CE63" s="3">
        <v>-0.35964854471170671</v>
      </c>
      <c r="CF63" s="3">
        <v>0.19667875042802746</v>
      </c>
      <c r="CG63" s="3">
        <v>-0.24328079986580614</v>
      </c>
      <c r="CH63" s="3">
        <v>0.54060874290321981</v>
      </c>
      <c r="EH63" s="3"/>
      <c r="EI63" s="3"/>
    </row>
    <row r="64" spans="1:139">
      <c r="AA64" s="1">
        <v>1</v>
      </c>
      <c r="AB64" s="3">
        <v>0.15227569136757957</v>
      </c>
      <c r="AC64" s="3">
        <v>-0.556089645453125</v>
      </c>
      <c r="AD64" s="3">
        <v>0.42048857299077275</v>
      </c>
      <c r="AE64" s="3">
        <v>2.0199053866062425E-2</v>
      </c>
      <c r="AF64" s="3">
        <v>-0.36192007130750298</v>
      </c>
      <c r="AG64" s="3">
        <v>7.4172572001730247E-2</v>
      </c>
      <c r="AH64" s="3">
        <v>-0.38617733174303354</v>
      </c>
      <c r="AI64" s="3">
        <v>-0.38206135220859599</v>
      </c>
      <c r="AJ64" s="3">
        <v>0.81361224180712122</v>
      </c>
      <c r="AK64" s="3">
        <v>0.18894334321656914</v>
      </c>
      <c r="AL64" s="3">
        <v>-6.7874438454310335E-2</v>
      </c>
      <c r="AM64" s="3">
        <v>0.15969610559840278</v>
      </c>
      <c r="AN64" s="3">
        <v>-0.33778116285740367</v>
      </c>
      <c r="AO64" s="3">
        <v>0.27906475072519665</v>
      </c>
      <c r="AP64" s="3">
        <v>0.12125509770707892</v>
      </c>
      <c r="AQ64" s="3">
        <v>0.15106340181689548</v>
      </c>
      <c r="AR64" s="7"/>
      <c r="AV64" s="3"/>
      <c r="AW64" s="3"/>
      <c r="AY64" s="25">
        <v>58</v>
      </c>
      <c r="AZ64" s="3">
        <v>1.8311899155378342E-2</v>
      </c>
      <c r="BA64" s="3">
        <v>0.41596964001655579</v>
      </c>
      <c r="BB64" s="3">
        <v>2.9767720028758049E-2</v>
      </c>
      <c r="BC64" s="3">
        <v>-3.2771188765764236E-2</v>
      </c>
      <c r="BD64" s="3">
        <v>-0.34140285849571228</v>
      </c>
      <c r="BE64" s="3">
        <v>0.27182590961456299</v>
      </c>
      <c r="BF64" s="3">
        <v>-2.9828682541847229E-2</v>
      </c>
      <c r="BG64" s="3">
        <v>0.26482757925987244</v>
      </c>
      <c r="BH64" s="3">
        <v>4.5204136520624161E-2</v>
      </c>
      <c r="BI64" s="3">
        <v>-8.2687146961688995E-2</v>
      </c>
      <c r="BJ64" s="3">
        <v>0.15842600166797638</v>
      </c>
      <c r="BK64" s="3">
        <v>6.9522902369499207E-2</v>
      </c>
      <c r="BL64" s="3">
        <v>0.15092016756534576</v>
      </c>
      <c r="BM64" s="3">
        <v>-0.15329383313655853</v>
      </c>
      <c r="BN64" s="3">
        <v>-0.3651282787322998</v>
      </c>
      <c r="BO64" s="3">
        <v>5.8052651584148407E-2</v>
      </c>
      <c r="BP64" s="3">
        <v>-0.42236953973770142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0.10974758408863106</v>
      </c>
      <c r="AC65" s="3">
        <v>-0.41145614294040794</v>
      </c>
      <c r="AD65" s="3">
        <v>0.31325632661646297</v>
      </c>
      <c r="AE65" s="3">
        <v>-3.5808573784813801E-2</v>
      </c>
      <c r="AF65" s="3">
        <v>-0.18749652579683154</v>
      </c>
      <c r="AG65" s="3">
        <v>4.9721303948633E-3</v>
      </c>
      <c r="AH65" s="3">
        <v>-0.29691067007234401</v>
      </c>
      <c r="AI65" s="3">
        <v>-0.29612597515103967</v>
      </c>
      <c r="AJ65" s="3">
        <v>0.6305240389083403</v>
      </c>
      <c r="AK65" s="3">
        <v>0.167058194650264</v>
      </c>
      <c r="AL65" s="3">
        <v>-7.5117572693465182E-3</v>
      </c>
      <c r="AM65" s="3">
        <v>9.5192136066441529E-2</v>
      </c>
      <c r="AN65" s="3">
        <v>-0.30777491827091286</v>
      </c>
      <c r="AO65" s="3">
        <v>0.17567572357938016</v>
      </c>
      <c r="AP65" s="3">
        <v>0.26720117754754036</v>
      </c>
      <c r="AQ65" s="3">
        <v>0.20820284755955498</v>
      </c>
      <c r="AR65" s="7"/>
      <c r="AV65" s="3"/>
      <c r="AW65" s="3"/>
      <c r="AY65" s="25">
        <v>59</v>
      </c>
      <c r="AZ65" s="3">
        <v>0.11412392556667328</v>
      </c>
      <c r="BA65" s="3">
        <v>0.12411525845527649</v>
      </c>
      <c r="BB65" s="3">
        <v>-0.18314875662326813</v>
      </c>
      <c r="BC65" s="3">
        <v>-0.1517203152179718</v>
      </c>
      <c r="BD65" s="3">
        <v>0.11837256699800491</v>
      </c>
      <c r="BE65" s="3">
        <v>8.6150087416172028E-2</v>
      </c>
      <c r="BF65" s="3">
        <v>0.1261141300201416</v>
      </c>
      <c r="BG65" s="3">
        <v>0.25232690572738647</v>
      </c>
      <c r="BH65" s="3">
        <v>0.29442104697227478</v>
      </c>
      <c r="BI65" s="3">
        <v>-0.13834396004676819</v>
      </c>
      <c r="BJ65" s="3">
        <v>-0.24448874592781067</v>
      </c>
      <c r="BK65" s="3">
        <v>-0.18772661685943604</v>
      </c>
      <c r="BL65" s="3">
        <v>-0.16532902419567108</v>
      </c>
      <c r="BM65" s="3">
        <v>0.3042149543762207</v>
      </c>
      <c r="BN65" s="3">
        <v>-0.30556577444076538</v>
      </c>
      <c r="BO65" s="3">
        <v>-0.11095154285430908</v>
      </c>
      <c r="BP65" s="3">
        <v>-0.1875118762254715</v>
      </c>
      <c r="EH65" s="3"/>
      <c r="EI65" s="3"/>
    </row>
    <row r="66" spans="1:139">
      <c r="AA66" s="1">
        <v>3</v>
      </c>
      <c r="AB66" s="3">
        <v>0.12649848449770074</v>
      </c>
      <c r="AC66" s="3">
        <v>-0.60044678564513831</v>
      </c>
      <c r="AD66" s="3">
        <v>0.45944395334947047</v>
      </c>
      <c r="AE66" s="3">
        <v>-3.6530523086145565E-2</v>
      </c>
      <c r="AF66" s="3">
        <v>-0.41773785981468764</v>
      </c>
      <c r="AG66" s="3">
        <v>1.9212933956201002E-2</v>
      </c>
      <c r="AH66" s="3">
        <v>-0.39409606157217725</v>
      </c>
      <c r="AI66" s="3">
        <v>-0.38325912789925332</v>
      </c>
      <c r="AJ66" s="3">
        <v>0.85803043294541181</v>
      </c>
      <c r="AK66" s="3">
        <v>0.24817553952604132</v>
      </c>
      <c r="AL66" s="3">
        <v>-5.6509548483104272E-2</v>
      </c>
      <c r="AM66" s="3">
        <v>0.17308169217338507</v>
      </c>
      <c r="AN66" s="3">
        <v>-0.39599982378758392</v>
      </c>
      <c r="AO66" s="3">
        <v>0.26687334435853527</v>
      </c>
      <c r="AP66" s="3">
        <v>0.22162583665518826</v>
      </c>
      <c r="AQ66" s="3">
        <v>0.16715904195450018</v>
      </c>
      <c r="AR66" s="7"/>
      <c r="AV66" s="3"/>
      <c r="AW66" s="3"/>
      <c r="AY66" s="25">
        <v>60</v>
      </c>
      <c r="AZ66" s="3">
        <v>-5.9945691376924515E-2</v>
      </c>
      <c r="BA66" s="3">
        <v>-8.0525875091552734E-2</v>
      </c>
      <c r="BB66" s="3">
        <v>0.10411827266216278</v>
      </c>
      <c r="BC66" s="3">
        <v>0.21328197419643402</v>
      </c>
      <c r="BD66" s="3">
        <v>-0.36835351586341858</v>
      </c>
      <c r="BE66" s="3">
        <v>0.25660324096679688</v>
      </c>
      <c r="BF66" s="3">
        <v>-0.2342546284198761</v>
      </c>
      <c r="BG66" s="3">
        <v>0.26012304425239563</v>
      </c>
      <c r="BH66" s="3">
        <v>3.9177369326353073E-2</v>
      </c>
      <c r="BI66" s="3">
        <v>5.9066679328680038E-2</v>
      </c>
      <c r="BJ66" s="3">
        <v>-0.16827137768268585</v>
      </c>
      <c r="BK66" s="3">
        <v>-0.13548997044563293</v>
      </c>
      <c r="BL66" s="3">
        <v>-0.24559445679187775</v>
      </c>
      <c r="BM66" s="3">
        <v>3.2967656850814819E-2</v>
      </c>
      <c r="BN66" s="3">
        <v>0.1716630756855011</v>
      </c>
      <c r="BO66" s="3">
        <v>0.37856295704841614</v>
      </c>
      <c r="BP66" s="3">
        <v>-0.46269556879997253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2.4167152121663094E-2</v>
      </c>
      <c r="BA67" s="3">
        <v>0.27203422784805298</v>
      </c>
      <c r="BB67" s="3">
        <v>-0.11661850661039352</v>
      </c>
      <c r="BC67" s="3">
        <v>3.8775824010372162E-2</v>
      </c>
      <c r="BD67" s="3">
        <v>-0.10020820796489716</v>
      </c>
      <c r="BE67" s="3">
        <v>-0.13335257768630981</v>
      </c>
      <c r="BF67" s="3">
        <v>0.14254598319530487</v>
      </c>
      <c r="BG67" s="3">
        <v>0.3316861093044281</v>
      </c>
      <c r="BH67" s="3">
        <v>-7.132989913225174E-2</v>
      </c>
      <c r="BI67" s="3">
        <v>-0.18325534462928772</v>
      </c>
      <c r="BJ67" s="3">
        <v>-0.20428240299224854</v>
      </c>
      <c r="BK67" s="3">
        <v>-2.0439120009541512E-2</v>
      </c>
      <c r="BL67" s="3">
        <v>0.3078862726688385</v>
      </c>
      <c r="BM67" s="3">
        <v>7.2271689772605896E-2</v>
      </c>
      <c r="BN67" s="3">
        <v>-5.8038225397467613E-3</v>
      </c>
      <c r="BO67" s="3">
        <v>-0.18530617654323578</v>
      </c>
      <c r="BP67" s="3">
        <v>-0.28098112344741821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0.94610935194090784</v>
      </c>
      <c r="C68" s="3">
        <v>-2.305957207257733</v>
      </c>
      <c r="D68" s="3">
        <v>-0.17867184462790436</v>
      </c>
      <c r="E68" s="3">
        <v>-0.22099641940284898</v>
      </c>
      <c r="F68" s="3">
        <v>0.66419510985037244</v>
      </c>
      <c r="G68" s="3">
        <v>1.1294227777150081</v>
      </c>
      <c r="H68" s="3">
        <v>-0.27291831952356427</v>
      </c>
      <c r="I68" s="3">
        <v>-0.77240973834769922</v>
      </c>
      <c r="J68" s="3">
        <v>1.1427137207622706</v>
      </c>
      <c r="K68" s="3">
        <v>2.6466961818773194</v>
      </c>
      <c r="L68" s="3">
        <v>-0.21670344196835473</v>
      </c>
      <c r="M68" s="3">
        <v>-8.5755154354301005E-2</v>
      </c>
      <c r="N68" s="3">
        <v>-2.5070242031761731</v>
      </c>
      <c r="O68" s="3">
        <v>-6.8639732887768035E-2</v>
      </c>
      <c r="P68" s="3">
        <v>0.65240302158385388</v>
      </c>
      <c r="Q68" s="3">
        <v>-0.20081547037255196</v>
      </c>
      <c r="R68" s="10">
        <f>AVERAGE(B68:Q68)</f>
        <v>2.1978039488177108E-2</v>
      </c>
      <c r="S68" s="3">
        <f>STDEV(B68:R68)</f>
        <v>1.2194874997376595</v>
      </c>
      <c r="AB68" s="13" t="s">
        <v>156</v>
      </c>
      <c r="AV68" s="3"/>
      <c r="AW68" s="3"/>
      <c r="AY68" s="25">
        <v>62</v>
      </c>
      <c r="AZ68" s="3">
        <v>-3.4379027783870697E-2</v>
      </c>
      <c r="BA68" s="3">
        <v>0.26029986143112183</v>
      </c>
      <c r="BB68" s="3">
        <v>0.10608367621898651</v>
      </c>
      <c r="BC68" s="3">
        <v>4.2223066091537476E-2</v>
      </c>
      <c r="BD68" s="3">
        <v>-0.35638323426246643</v>
      </c>
      <c r="BE68" s="3">
        <v>-0.21609964966773987</v>
      </c>
      <c r="BF68" s="3">
        <v>0.19427730143070221</v>
      </c>
      <c r="BG68" s="3">
        <v>0.16099859774112701</v>
      </c>
      <c r="BH68" s="3">
        <v>-6.5457403659820557E-2</v>
      </c>
      <c r="BI68" s="3">
        <v>-0.15276366472244263</v>
      </c>
      <c r="BJ68" s="3">
        <v>-3.1809695065021515E-2</v>
      </c>
      <c r="BK68" s="3">
        <v>4.4330772012472153E-2</v>
      </c>
      <c r="BL68" s="3">
        <v>-0.19473499059677124</v>
      </c>
      <c r="BM68" s="3">
        <v>0.31559750437736511</v>
      </c>
      <c r="BN68" s="3">
        <v>-2.3047955706715584E-2</v>
      </c>
      <c r="BO68" s="3">
        <v>0.21845977008342743</v>
      </c>
      <c r="BP68" s="3">
        <v>-0.32642638683319092</v>
      </c>
      <c r="EH68" s="3"/>
      <c r="EI68" s="3"/>
    </row>
    <row r="69" spans="1:139">
      <c r="A69" s="1">
        <v>1</v>
      </c>
      <c r="B69" s="3">
        <v>1.4259147795678631</v>
      </c>
      <c r="C69" s="3">
        <v>-1.0747888042347324</v>
      </c>
      <c r="D69" s="3">
        <v>1.3635059807316037</v>
      </c>
      <c r="E69" s="3">
        <v>0.98433762319272022</v>
      </c>
      <c r="F69" s="3">
        <v>-0.48698038881801797</v>
      </c>
      <c r="G69" s="3">
        <v>1.9791368419222646</v>
      </c>
      <c r="H69" s="3">
        <v>-1.0160751889383672</v>
      </c>
      <c r="I69" s="3">
        <v>-2.2056903952226139</v>
      </c>
      <c r="J69" s="3">
        <v>-0.27380860326655787</v>
      </c>
      <c r="K69" s="3">
        <v>-0.57632062064875789</v>
      </c>
      <c r="L69" s="3">
        <v>-0.3214652951394491</v>
      </c>
      <c r="M69" s="3">
        <v>0.20137616535393646</v>
      </c>
      <c r="N69" s="3">
        <v>-0.58298134550719882</v>
      </c>
      <c r="O69" s="3">
        <v>1.68990696407529</v>
      </c>
      <c r="P69" s="3">
        <v>0.72876203213134416</v>
      </c>
      <c r="Q69" s="3">
        <v>-1.3155088675596758</v>
      </c>
      <c r="R69" s="10">
        <f>AVERAGE(B69:Q69)</f>
        <v>3.2457554852478226E-2</v>
      </c>
      <c r="S69" s="3">
        <f>STDEV(B69:R69)</f>
        <v>1.1741898268368416</v>
      </c>
      <c r="AV69" s="3"/>
      <c r="AW69" s="3"/>
      <c r="AY69" s="25">
        <v>63</v>
      </c>
      <c r="AZ69" s="3">
        <v>-0.14589947462081909</v>
      </c>
      <c r="BA69" s="3">
        <v>-0.10263803601264954</v>
      </c>
      <c r="BB69" s="3">
        <v>0.1306624561548233</v>
      </c>
      <c r="BC69" s="3">
        <v>7.8318491578102112E-2</v>
      </c>
      <c r="BD69" s="3">
        <v>-0.11398777365684509</v>
      </c>
      <c r="BE69" s="3">
        <v>0.3250458836555481</v>
      </c>
      <c r="BF69" s="3">
        <v>-2.1549321711063385E-2</v>
      </c>
      <c r="BG69" s="3">
        <v>-3.1955357640981674E-2</v>
      </c>
      <c r="BH69" s="3">
        <v>0.2670566737651825</v>
      </c>
      <c r="BI69" s="3">
        <v>-0.28548172116279602</v>
      </c>
      <c r="BJ69" s="3">
        <v>0.22397808730602264</v>
      </c>
      <c r="BK69" s="3">
        <v>-9.5538698136806488E-2</v>
      </c>
      <c r="BL69" s="3">
        <v>4.0263768285512924E-2</v>
      </c>
      <c r="BM69" s="3">
        <v>-0.15962229669094086</v>
      </c>
      <c r="BN69" s="3">
        <v>1.9498048350214958E-2</v>
      </c>
      <c r="BO69" s="3">
        <v>0.11569327116012573</v>
      </c>
      <c r="BP69" s="3">
        <v>-0.39432036876678461</v>
      </c>
      <c r="EH69" s="3"/>
      <c r="EI69" s="3"/>
    </row>
    <row r="70" spans="1:139">
      <c r="A70" s="1">
        <v>2</v>
      </c>
      <c r="B70" s="3">
        <v>1.3414664997158932</v>
      </c>
      <c r="C70" s="3">
        <v>-1.2718126497473201</v>
      </c>
      <c r="D70" s="3">
        <v>1.1716614554009424</v>
      </c>
      <c r="E70" s="3">
        <v>-1.6344997629084748</v>
      </c>
      <c r="F70" s="3">
        <v>-0.82236180675459458</v>
      </c>
      <c r="G70" s="3">
        <v>2.1239880873018002</v>
      </c>
      <c r="H70" s="3">
        <v>2.3286187471973474E-2</v>
      </c>
      <c r="I70" s="3">
        <v>-0.82061872990167162</v>
      </c>
      <c r="J70" s="3">
        <v>1.2581622372491312</v>
      </c>
      <c r="K70" s="3">
        <v>-0.16198152709493618</v>
      </c>
      <c r="L70" s="3">
        <v>2.002783873301516</v>
      </c>
      <c r="M70" s="3">
        <v>0.30601963599377829</v>
      </c>
      <c r="N70" s="3">
        <v>-1.4631095254470046</v>
      </c>
      <c r="O70" s="3">
        <v>-0.89656206915151815</v>
      </c>
      <c r="P70" s="3">
        <v>-9.6781981226393532E-2</v>
      </c>
      <c r="Q70" s="3">
        <v>-0.29045398309715353</v>
      </c>
      <c r="R70" s="10">
        <f>AVERAGE(B70:Q70)</f>
        <v>4.8074121319122989E-2</v>
      </c>
      <c r="S70" s="3">
        <f>STDEV(B70:R70)</f>
        <v>1.1736228194649314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1.9685660832050518</v>
      </c>
      <c r="C71" s="3">
        <v>-1.2620664694636565</v>
      </c>
      <c r="D71" s="3">
        <v>1.0195430564662649</v>
      </c>
      <c r="E71" s="3">
        <v>0.99376260496645774</v>
      </c>
      <c r="F71" s="3">
        <v>-0.54323365969679416</v>
      </c>
      <c r="G71" s="3">
        <v>1.9475317081726913</v>
      </c>
      <c r="H71" s="3">
        <v>-1.0600451185599233</v>
      </c>
      <c r="I71" s="3">
        <v>-2.3750034037291794</v>
      </c>
      <c r="J71" s="3">
        <v>0.1563417161366687</v>
      </c>
      <c r="K71" s="3">
        <v>-0.48501789969982934</v>
      </c>
      <c r="L71" s="3">
        <v>-7.105541832760473E-2</v>
      </c>
      <c r="M71" s="3">
        <v>0.43903885586856572</v>
      </c>
      <c r="N71" s="3">
        <v>-0.6561495593662392</v>
      </c>
      <c r="O71" s="3">
        <v>1.3699405601510852</v>
      </c>
      <c r="P71" s="3">
        <v>0.19951173328647528</v>
      </c>
      <c r="Q71" s="3">
        <v>-1.2146297124342522</v>
      </c>
      <c r="R71" s="10">
        <f>AVERAGE(B71:Q71)</f>
        <v>2.6689692310986363E-2</v>
      </c>
      <c r="S71" s="3">
        <f>STDEV(B71:R71)</f>
        <v>1.1889046177914047</v>
      </c>
      <c r="AA71" s="1" cm="1">
        <f t="array" ref="AA71:AA74">_xlfn.ANCHORARRAY(AA63)</f>
        <v>0</v>
      </c>
      <c r="AB71" s="3" cm="1">
        <f t="array" ref="AB71:AQ74">_xlfn.ANCHORARRAY(AB63)</f>
        <v>0.14731902023430937</v>
      </c>
      <c r="AC71" s="3">
        <v>-0.50258356559427853</v>
      </c>
      <c r="AD71" s="3">
        <v>0.37912814280831958</v>
      </c>
      <c r="AE71" s="3">
        <v>1.9929683218306252E-2</v>
      </c>
      <c r="AF71" s="3">
        <v>-0.29675706677932345</v>
      </c>
      <c r="AG71" s="3">
        <v>6.9670896873483656E-2</v>
      </c>
      <c r="AH71" s="3">
        <v>-0.35855642001551469</v>
      </c>
      <c r="AI71" s="3">
        <v>-0.35725368825419512</v>
      </c>
      <c r="AJ71" s="3">
        <v>0.74918223523619865</v>
      </c>
      <c r="AK71" s="3">
        <v>0.1663068961530435</v>
      </c>
      <c r="AL71" s="3">
        <v>-5.3840698392020256E-2</v>
      </c>
      <c r="AM71" s="3">
        <v>0.13761614750132908</v>
      </c>
      <c r="AN71" s="3">
        <v>-0.31314637804045875</v>
      </c>
      <c r="AO71" s="3">
        <v>0.25300412303902164</v>
      </c>
      <c r="AP71" s="3">
        <v>0.13504049023181716</v>
      </c>
      <c r="AQ71" s="3">
        <v>0.1628935027331809</v>
      </c>
      <c r="AR71" s="7"/>
      <c r="AV71" s="3"/>
      <c r="AW71" s="3"/>
    </row>
    <row r="72" spans="1:139">
      <c r="AA72" s="1">
        <v>1</v>
      </c>
      <c r="AB72" s="3">
        <v>0.15227569136757957</v>
      </c>
      <c r="AC72" s="3">
        <v>-0.556089645453125</v>
      </c>
      <c r="AD72" s="3">
        <v>0.42048857299077275</v>
      </c>
      <c r="AE72" s="3">
        <v>2.0199053866062425E-2</v>
      </c>
      <c r="AF72" s="3">
        <v>-0.36192007130750298</v>
      </c>
      <c r="AG72" s="3">
        <v>7.4172572001730247E-2</v>
      </c>
      <c r="AH72" s="3">
        <v>-0.38617733174303354</v>
      </c>
      <c r="AI72" s="3">
        <v>-0.38206135220859599</v>
      </c>
      <c r="AJ72" s="3">
        <v>0.81361224180712122</v>
      </c>
      <c r="AK72" s="3">
        <v>0.18894334321656914</v>
      </c>
      <c r="AL72" s="3">
        <v>-6.7874438454310335E-2</v>
      </c>
      <c r="AM72" s="3">
        <v>0.15969610559840278</v>
      </c>
      <c r="AN72" s="3">
        <v>-0.33778116285740367</v>
      </c>
      <c r="AO72" s="3">
        <v>0.27906475072519665</v>
      </c>
      <c r="AP72" s="3">
        <v>0.12125509770707892</v>
      </c>
      <c r="AQ72" s="3">
        <v>0.15106340181689548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0.10974758408863106</v>
      </c>
      <c r="AC73" s="3">
        <v>-0.41145614294040794</v>
      </c>
      <c r="AD73" s="3">
        <v>0.31325632661646297</v>
      </c>
      <c r="AE73" s="3">
        <v>-3.5808573784813801E-2</v>
      </c>
      <c r="AF73" s="3">
        <v>-0.18749652579683154</v>
      </c>
      <c r="AG73" s="3">
        <v>4.9721303948633E-3</v>
      </c>
      <c r="AH73" s="3">
        <v>-0.29691067007234401</v>
      </c>
      <c r="AI73" s="3">
        <v>-0.29612597515103967</v>
      </c>
      <c r="AJ73" s="3">
        <v>0.6305240389083403</v>
      </c>
      <c r="AK73" s="3">
        <v>0.167058194650264</v>
      </c>
      <c r="AL73" s="3">
        <v>-7.5117572693465182E-3</v>
      </c>
      <c r="AM73" s="3">
        <v>9.5192136066441529E-2</v>
      </c>
      <c r="AN73" s="3">
        <v>-0.30777491827091286</v>
      </c>
      <c r="AO73" s="3">
        <v>0.17567572357938016</v>
      </c>
      <c r="AP73" s="3">
        <v>0.26720117754754036</v>
      </c>
      <c r="AQ73" s="3">
        <v>0.20820284755955498</v>
      </c>
      <c r="AR73" s="7"/>
      <c r="AV73" s="3"/>
      <c r="AW73" s="3"/>
    </row>
    <row r="74" spans="1:139">
      <c r="AA74" s="1">
        <v>3</v>
      </c>
      <c r="AB74" s="3">
        <v>0.12649848449770074</v>
      </c>
      <c r="AC74" s="3">
        <v>-0.60044678564513831</v>
      </c>
      <c r="AD74" s="3">
        <v>0.45944395334947047</v>
      </c>
      <c r="AE74" s="3">
        <v>-3.6530523086145565E-2</v>
      </c>
      <c r="AF74" s="3">
        <v>-0.41773785981468764</v>
      </c>
      <c r="AG74" s="3">
        <v>1.9212933956201002E-2</v>
      </c>
      <c r="AH74" s="3">
        <v>-0.39409606157217725</v>
      </c>
      <c r="AI74" s="3">
        <v>-0.38325912789925332</v>
      </c>
      <c r="AJ74" s="3">
        <v>0.85803043294541181</v>
      </c>
      <c r="AK74" s="3">
        <v>0.24817553952604132</v>
      </c>
      <c r="AL74" s="3">
        <v>-5.6509548483104272E-2</v>
      </c>
      <c r="AM74" s="3">
        <v>0.17308169217338507</v>
      </c>
      <c r="AN74" s="3">
        <v>-0.39599982378758392</v>
      </c>
      <c r="AO74" s="3">
        <v>0.26687334435853527</v>
      </c>
      <c r="AP74" s="3">
        <v>0.22162583665518826</v>
      </c>
      <c r="AQ74" s="3">
        <v>0.16715904195450018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0.75780302188545035</v>
      </c>
      <c r="C76" s="3">
        <v>-1.9089455588898647</v>
      </c>
      <c r="D76" s="3">
        <v>-0.16453623686937832</v>
      </c>
      <c r="E76" s="3">
        <v>-0.1992430910060953</v>
      </c>
      <c r="F76" s="3">
        <v>0.52662866204069447</v>
      </c>
      <c r="G76" s="3">
        <v>0.90812307503362566</v>
      </c>
      <c r="H76" s="3">
        <v>-0.24181991129485178</v>
      </c>
      <c r="I76" s="3">
        <v>-0.6514111690417228</v>
      </c>
      <c r="J76" s="3">
        <v>0.91902186903530403</v>
      </c>
      <c r="K76" s="3">
        <v>2.1523124615494469</v>
      </c>
      <c r="L76" s="3">
        <v>-0.19572277822271886</v>
      </c>
      <c r="M76" s="3">
        <v>-8.8343007915746632E-2</v>
      </c>
      <c r="N76" s="3">
        <v>-2.0738238343635325</v>
      </c>
      <c r="O76" s="3">
        <v>-7.4308078102841707E-2</v>
      </c>
      <c r="P76" s="3">
        <v>0.51695895384847823</v>
      </c>
      <c r="Q76" s="3">
        <v>-0.18269437768624705</v>
      </c>
      <c r="R76" s="16">
        <f>AVERAGE(B76:Q76)</f>
        <v>0</v>
      </c>
      <c r="S76" s="7">
        <f>STDEV(B76:R76)</f>
        <v>0.99999999999999978</v>
      </c>
      <c r="AV76" s="3"/>
      <c r="AW76" s="3"/>
    </row>
    <row r="77" spans="1:139">
      <c r="A77" s="1">
        <v>1</v>
      </c>
      <c r="B77" s="3">
        <v>1.18673930983479</v>
      </c>
      <c r="C77" s="3">
        <v>-0.94298752533909236</v>
      </c>
      <c r="D77" s="3">
        <v>1.1335887907195095</v>
      </c>
      <c r="E77" s="3">
        <v>0.81066966054757816</v>
      </c>
      <c r="F77" s="3">
        <v>-0.44237987061241524</v>
      </c>
      <c r="G77" s="3">
        <v>1.6578914606286104</v>
      </c>
      <c r="H77" s="3">
        <v>-0.89298401316888876</v>
      </c>
      <c r="I77" s="3">
        <v>-1.9061210537860431</v>
      </c>
      <c r="J77" s="3">
        <v>-0.26083189542195978</v>
      </c>
      <c r="K77" s="3">
        <v>-0.51846657294010801</v>
      </c>
      <c r="L77" s="3">
        <v>-0.30141876713866844</v>
      </c>
      <c r="M77" s="3">
        <v>0.14385971215276944</v>
      </c>
      <c r="N77" s="3">
        <v>-0.52413918626565892</v>
      </c>
      <c r="O77" s="3">
        <v>1.4115685312040445</v>
      </c>
      <c r="P77" s="3">
        <v>0.5930084398317822</v>
      </c>
      <c r="Q77" s="3">
        <v>-1.1479970202462495</v>
      </c>
      <c r="R77" s="16">
        <f>AVERAGE(B77:Q77)</f>
        <v>0</v>
      </c>
      <c r="S77" s="7">
        <f>STDEV(B77:R77)</f>
        <v>1.0000000000000002</v>
      </c>
      <c r="AV77" s="3"/>
      <c r="AW77" s="3"/>
    </row>
    <row r="78" spans="1:139">
      <c r="A78" s="1">
        <v>2</v>
      </c>
      <c r="B78" s="3">
        <v>1.1020511504594324</v>
      </c>
      <c r="C78" s="3">
        <v>-1.1246260290577812</v>
      </c>
      <c r="D78" s="3">
        <v>0.9573666389633394</v>
      </c>
      <c r="E78" s="3">
        <v>-1.433658119390268</v>
      </c>
      <c r="F78" s="3">
        <v>-0.74166581770330586</v>
      </c>
      <c r="G78" s="3">
        <v>1.768808454942203</v>
      </c>
      <c r="H78" s="3">
        <v>-2.1120869018592045E-2</v>
      </c>
      <c r="I78" s="3">
        <v>-0.7401806072728222</v>
      </c>
      <c r="J78" s="3">
        <v>1.031070711867806</v>
      </c>
      <c r="K78" s="3">
        <v>-0.17898054207042943</v>
      </c>
      <c r="L78" s="3">
        <v>1.6655348886907027</v>
      </c>
      <c r="M78" s="3">
        <v>0.21978570150182983</v>
      </c>
      <c r="N78" s="3">
        <v>-1.2876229242501387</v>
      </c>
      <c r="O78" s="3">
        <v>-0.80488907918585972</v>
      </c>
      <c r="P78" s="3">
        <v>-0.12342645366384246</v>
      </c>
      <c r="Q78" s="3">
        <v>-0.28844710481227309</v>
      </c>
      <c r="R78" s="16">
        <f>AVERAGE(B78:Q78)</f>
        <v>0</v>
      </c>
      <c r="S78" s="7">
        <f>STDEV(B78:R78)</f>
        <v>1</v>
      </c>
      <c r="AV78" s="3"/>
      <c r="AW78" s="3"/>
    </row>
    <row r="79" spans="1:139">
      <c r="A79" s="1">
        <v>3</v>
      </c>
      <c r="B79" s="3">
        <v>1.6333323647959546</v>
      </c>
      <c r="C79" s="3">
        <v>-1.0839861688557739</v>
      </c>
      <c r="D79" s="3">
        <v>0.83509925800412388</v>
      </c>
      <c r="E79" s="3">
        <v>0.8134150529686528</v>
      </c>
      <c r="F79" s="3">
        <v>-0.47936844005746354</v>
      </c>
      <c r="G79" s="3">
        <v>1.6156401338822288</v>
      </c>
      <c r="H79" s="3">
        <v>-0.91406391615309468</v>
      </c>
      <c r="I79" s="3">
        <v>-2.0200889626467471</v>
      </c>
      <c r="J79" s="3">
        <v>0.10905166140790447</v>
      </c>
      <c r="K79" s="3">
        <v>-0.43040256077178068</v>
      </c>
      <c r="L79" s="3">
        <v>-8.2214425931131041E-2</v>
      </c>
      <c r="M79" s="3">
        <v>0.34683115650066948</v>
      </c>
      <c r="N79" s="3">
        <v>-0.57434317392569068</v>
      </c>
      <c r="O79" s="3">
        <v>1.1298222311016162</v>
      </c>
      <c r="P79" s="3">
        <v>0.14536241039801465</v>
      </c>
      <c r="Q79" s="3">
        <v>-1.044086620717483</v>
      </c>
      <c r="R79" s="16">
        <f>AVERAGE(B79:Q79)</f>
        <v>0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0.97478044033050537</v>
      </c>
      <c r="C84" s="3">
        <v>1.020999550819397</v>
      </c>
      <c r="D84" s="3">
        <v>1.0854729413986206</v>
      </c>
      <c r="E84" s="3">
        <v>0.96755945682525635</v>
      </c>
      <c r="F84" s="3">
        <v>0.93426889181137085</v>
      </c>
      <c r="G84" s="3">
        <v>1.0513405799865725</v>
      </c>
      <c r="H84" s="3">
        <v>1.0882216691970823</v>
      </c>
      <c r="I84" s="3">
        <v>1.0112804174423218</v>
      </c>
      <c r="J84" s="3">
        <v>0.9853716492652892</v>
      </c>
      <c r="K84" s="3">
        <v>1.078948974609375</v>
      </c>
      <c r="L84" s="3">
        <v>1.1244422197341919</v>
      </c>
      <c r="M84" s="3">
        <v>1.0175032615661621</v>
      </c>
      <c r="N84" s="3">
        <v>1.0011756420135498</v>
      </c>
      <c r="O84" s="3">
        <v>0.99285835027694702</v>
      </c>
      <c r="P84" s="3">
        <v>1.0100300312042236</v>
      </c>
      <c r="Q84" s="3">
        <v>0.9622563123703004</v>
      </c>
      <c r="AV84" s="3"/>
      <c r="AW84" s="3"/>
    </row>
    <row r="85" spans="1:49">
      <c r="A85" s="25" t="str">
        <f>$AW$4</f>
        <v>β</v>
      </c>
      <c r="B85" s="3">
        <v>9.3029357492923737E-2</v>
      </c>
      <c r="C85" s="3">
        <v>-0.15651540458202362</v>
      </c>
      <c r="D85" s="3">
        <v>0.15849098563194275</v>
      </c>
      <c r="E85" s="3">
        <v>-0.1003846749663353</v>
      </c>
      <c r="F85" s="3">
        <v>0.10846009850502014</v>
      </c>
      <c r="G85" s="3">
        <v>-3.1438492238521576E-2</v>
      </c>
      <c r="H85" s="3">
        <v>-3.7702642381191254E-2</v>
      </c>
      <c r="I85" s="3">
        <v>-9.3046523630619035E-2</v>
      </c>
      <c r="J85" s="3">
        <v>-0.14715337753295898</v>
      </c>
      <c r="K85" s="3">
        <v>-5.9057874605059624E-3</v>
      </c>
      <c r="L85" s="3">
        <v>-5.7937011122703552E-2</v>
      </c>
      <c r="M85" s="3">
        <v>-8.1854604184627533E-2</v>
      </c>
      <c r="N85" s="3">
        <v>-3.1852780375629663E-3</v>
      </c>
      <c r="O85" s="3">
        <v>-3.5991962999105453E-2</v>
      </c>
      <c r="P85" s="3">
        <v>0.13630788028240204</v>
      </c>
      <c r="Q85" s="3">
        <v>3.3040814101696014E-2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0.83172092085021065</v>
      </c>
      <c r="C90" s="3">
        <f t="shared" si="3"/>
        <v>-2.1055479627472584</v>
      </c>
      <c r="D90" s="3">
        <f t="shared" si="3"/>
        <v>-2.0108647369321497E-2</v>
      </c>
      <c r="E90" s="3">
        <f t="shared" si="3"/>
        <v>-0.29316421187637798</v>
      </c>
      <c r="F90" s="3">
        <f t="shared" si="3"/>
        <v>0.60047287498588475</v>
      </c>
      <c r="G90" s="3">
        <f t="shared" si="3"/>
        <v>0.92330814816652007</v>
      </c>
      <c r="H90" s="3">
        <f t="shared" si="3"/>
        <v>-0.30085630989556522</v>
      </c>
      <c r="I90" s="3">
        <f t="shared" si="3"/>
        <v>-0.75180588258572334</v>
      </c>
      <c r="J90" s="3">
        <f t="shared" si="3"/>
        <v>0.75842471726922711</v>
      </c>
      <c r="K90" s="3">
        <f t="shared" si="3"/>
        <v>2.3163295359672498</v>
      </c>
      <c r="L90" s="3">
        <f t="shared" si="3"/>
        <v>-0.27801596632000047</v>
      </c>
      <c r="M90" s="3">
        <f t="shared" si="3"/>
        <v>-0.17174390287546501</v>
      </c>
      <c r="N90" s="3">
        <f t="shared" si="3"/>
        <v>-2.0794471868294742</v>
      </c>
      <c r="O90" s="3">
        <f t="shared" si="3"/>
        <v>-0.1097693588365434</v>
      </c>
      <c r="P90" s="3">
        <f t="shared" si="3"/>
        <v>0.65845194856928335</v>
      </c>
      <c r="Q90" s="3">
        <f t="shared" si="3"/>
        <v>-0.14275800406145897</v>
      </c>
      <c r="R90" s="7">
        <v>1</v>
      </c>
    </row>
    <row r="91" spans="1:49">
      <c r="A91" s="1">
        <v>1</v>
      </c>
      <c r="B91" s="3">
        <f t="shared" si="3"/>
        <v>1.2498396244912005</v>
      </c>
      <c r="C91" s="3">
        <f t="shared" si="3"/>
        <v>-1.1193052443815317</v>
      </c>
      <c r="D91" s="3">
        <f t="shared" si="3"/>
        <v>1.3889709446307541</v>
      </c>
      <c r="E91" s="3">
        <f t="shared" si="3"/>
        <v>0.68398642145779442</v>
      </c>
      <c r="F91" s="3">
        <f t="shared" si="3"/>
        <v>-0.30484165297169868</v>
      </c>
      <c r="G91" s="3">
        <f t="shared" si="3"/>
        <v>1.7115700775335474</v>
      </c>
      <c r="H91" s="3">
        <f t="shared" si="3"/>
        <v>-1.0094671957581487</v>
      </c>
      <c r="I91" s="3">
        <f t="shared" si="3"/>
        <v>-2.0206694185989669</v>
      </c>
      <c r="J91" s="3">
        <f t="shared" si="3"/>
        <v>-0.40416973250588695</v>
      </c>
      <c r="K91" s="3">
        <f t="shared" si="3"/>
        <v>-0.56530476470347224</v>
      </c>
      <c r="L91" s="3">
        <f t="shared" si="3"/>
        <v>-0.39686499871365138</v>
      </c>
      <c r="M91" s="3">
        <f t="shared" si="3"/>
        <v>6.4523122138784611E-2</v>
      </c>
      <c r="N91" s="3">
        <f t="shared" si="3"/>
        <v>-0.52794066435154363</v>
      </c>
      <c r="O91" s="3">
        <f t="shared" si="3"/>
        <v>1.3654956401949954</v>
      </c>
      <c r="P91" s="3">
        <f t="shared" si="3"/>
        <v>0.73526421327006497</v>
      </c>
      <c r="Q91" s="3">
        <f t="shared" si="3"/>
        <v>-1.0716265652125532</v>
      </c>
      <c r="R91" s="7">
        <v>1</v>
      </c>
    </row>
    <row r="92" spans="1:49">
      <c r="A92" s="1">
        <v>2</v>
      </c>
      <c r="B92" s="3">
        <f t="shared" si="3"/>
        <v>1.1672872632045093</v>
      </c>
      <c r="C92" s="3">
        <f t="shared" si="3"/>
        <v>-1.3047580750898202</v>
      </c>
      <c r="D92" s="3">
        <f t="shared" si="3"/>
        <v>1.1976865672243899</v>
      </c>
      <c r="E92" s="3">
        <f t="shared" si="3"/>
        <v>-1.4875341462367015</v>
      </c>
      <c r="F92" s="3">
        <f t="shared" si="3"/>
        <v>-0.58445520309502164</v>
      </c>
      <c r="G92" s="3">
        <f t="shared" si="3"/>
        <v>1.8281816146655672</v>
      </c>
      <c r="H92" s="3">
        <f t="shared" si="3"/>
        <v>-6.0686829719496432E-2</v>
      </c>
      <c r="I92" s="3">
        <f t="shared" si="3"/>
        <v>-0.84157667713618989</v>
      </c>
      <c r="J92" s="3">
        <f t="shared" si="3"/>
        <v>0.86883447032935668</v>
      </c>
      <c r="K92" s="3">
        <f t="shared" si="3"/>
        <v>-0.19901665980242592</v>
      </c>
      <c r="L92" s="3">
        <f t="shared" si="3"/>
        <v>1.8148607361614104</v>
      </c>
      <c r="M92" s="3">
        <f t="shared" si="3"/>
        <v>0.14177806393909126</v>
      </c>
      <c r="N92" s="3">
        <f t="shared" si="3"/>
        <v>-1.2923219858950599</v>
      </c>
      <c r="O92" s="3">
        <f t="shared" si="3"/>
        <v>-0.83513280631550912</v>
      </c>
      <c r="P92" s="3">
        <f t="shared" si="3"/>
        <v>1.1643455436884581E-2</v>
      </c>
      <c r="Q92" s="3">
        <f t="shared" si="3"/>
        <v>-0.24451923328885145</v>
      </c>
      <c r="R92" s="7">
        <v>1</v>
      </c>
    </row>
    <row r="93" spans="1:49">
      <c r="A93" s="1">
        <v>3</v>
      </c>
      <c r="B93" s="3">
        <f t="shared" si="3"/>
        <v>1.68516979925479</v>
      </c>
      <c r="C93" s="3">
        <f t="shared" si="3"/>
        <v>-1.2632647960782077</v>
      </c>
      <c r="D93" s="3">
        <f t="shared" si="3"/>
        <v>1.0649686335774846</v>
      </c>
      <c r="E93" s="3">
        <f t="shared" si="3"/>
        <v>0.68664275185750157</v>
      </c>
      <c r="F93" s="3">
        <f t="shared" si="3"/>
        <v>-0.33939892275681188</v>
      </c>
      <c r="G93" s="3">
        <f t="shared" si="3"/>
        <v>1.6671495431668044</v>
      </c>
      <c r="H93" s="3">
        <f t="shared" si="3"/>
        <v>-1.0324068029701339</v>
      </c>
      <c r="I93" s="3">
        <f t="shared" si="3"/>
        <v>-2.1359229330466483</v>
      </c>
      <c r="J93" s="3">
        <f t="shared" si="3"/>
        <v>-3.9696962076332276E-2</v>
      </c>
      <c r="K93" s="3">
        <f t="shared" si="3"/>
        <v>-0.47028818907446795</v>
      </c>
      <c r="L93" s="3">
        <f t="shared" si="3"/>
        <v>-0.15038238271087684</v>
      </c>
      <c r="M93" s="3">
        <f t="shared" si="3"/>
        <v>0.27104722876756765</v>
      </c>
      <c r="N93" s="3">
        <f t="shared" si="3"/>
        <v>-0.57820367392871619</v>
      </c>
      <c r="O93" s="3">
        <f t="shared" si="3"/>
        <v>1.0857614734786647</v>
      </c>
      <c r="P93" s="3">
        <f t="shared" si="3"/>
        <v>0.28312828019262992</v>
      </c>
      <c r="Q93" s="3">
        <f t="shared" si="3"/>
        <v>-0.9716381273450776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0.62438274244664926</v>
      </c>
      <c r="C99" s="3">
        <v>-1.9434897279087697</v>
      </c>
      <c r="D99" s="3">
        <v>-7.3728790155721036E-2</v>
      </c>
      <c r="E99" s="3">
        <v>-0.23611960495774909</v>
      </c>
      <c r="F99" s="3">
        <v>0.61450765845629352</v>
      </c>
      <c r="G99" s="3">
        <v>0.93998543114429378</v>
      </c>
      <c r="H99" s="3">
        <v>-0.34113063115303538</v>
      </c>
      <c r="I99" s="3">
        <v>-0.66942431580783457</v>
      </c>
      <c r="J99" s="3">
        <v>0.79192713648066937</v>
      </c>
      <c r="K99" s="3">
        <v>2.3705426918248085</v>
      </c>
      <c r="L99" s="3">
        <v>-0.23006626614375811</v>
      </c>
      <c r="M99" s="3">
        <v>-0.14476336860175315</v>
      </c>
      <c r="N99" s="3">
        <v>-2.1124913868406505</v>
      </c>
      <c r="O99" s="3">
        <v>-7.1881606013552563E-3</v>
      </c>
      <c r="P99" s="3">
        <v>0.54389799962520524</v>
      </c>
      <c r="Q99" s="3">
        <v>-5.0596225463387795E-2</v>
      </c>
      <c r="R99" s="10">
        <f>AVERAGE(B99:Q99)</f>
        <v>4.7653238964940874E-3</v>
      </c>
      <c r="S99" s="3">
        <f>STDEV(B99:R99)</f>
        <v>1.0348637349971939</v>
      </c>
    </row>
    <row r="100" spans="1:19">
      <c r="A100" s="1">
        <v>1</v>
      </c>
      <c r="B100" s="3">
        <v>1.3510880164323695</v>
      </c>
      <c r="C100" s="3">
        <v>-0.69669607172332371</v>
      </c>
      <c r="D100" s="3">
        <v>1.2200658621348339</v>
      </c>
      <c r="E100" s="3">
        <v>0.7978943358109859</v>
      </c>
      <c r="F100" s="3">
        <v>0.11669826120766741</v>
      </c>
      <c r="G100" s="3">
        <v>2.3419500919631773</v>
      </c>
      <c r="H100" s="3">
        <v>-1.1097728588567239</v>
      </c>
      <c r="I100" s="3">
        <v>-2.0396241989847308</v>
      </c>
      <c r="J100" s="3">
        <v>-0.24717025612534377</v>
      </c>
      <c r="K100" s="3">
        <v>-0.62415020814896038</v>
      </c>
      <c r="L100" s="3">
        <v>-0.44503038479992824</v>
      </c>
      <c r="M100" s="3">
        <v>4.1975352524686718E-2</v>
      </c>
      <c r="N100" s="3">
        <v>-0.94113916402026621</v>
      </c>
      <c r="O100" s="3">
        <v>1.5399427085844026</v>
      </c>
      <c r="P100" s="3">
        <v>0.5302500482851491</v>
      </c>
      <c r="Q100" s="3">
        <v>-0.55006195822310089</v>
      </c>
      <c r="R100" s="10">
        <f>AVERAGE(B100:Q100)</f>
        <v>8.0388723503805909E-2</v>
      </c>
      <c r="S100" s="3">
        <f>STDEV(B100:R100)</f>
        <v>1.1100113878155435</v>
      </c>
    </row>
    <row r="101" spans="1:19">
      <c r="A101" s="1">
        <v>2</v>
      </c>
      <c r="B101" s="3">
        <v>1.2228452373106482</v>
      </c>
      <c r="C101" s="3">
        <v>-0.81553879908196358</v>
      </c>
      <c r="D101" s="3">
        <v>1.188908341553079</v>
      </c>
      <c r="E101" s="3">
        <v>-1.6958830854452158</v>
      </c>
      <c r="F101" s="3">
        <v>-0.65884040363750529</v>
      </c>
      <c r="G101" s="3">
        <v>2.6574043941037457</v>
      </c>
      <c r="H101" s="3">
        <v>6.6016612827846266E-2</v>
      </c>
      <c r="I101" s="3">
        <v>-0.82115928101665892</v>
      </c>
      <c r="J101" s="3">
        <v>1.0559777083874953</v>
      </c>
      <c r="K101" s="3">
        <v>-0.48848498418789976</v>
      </c>
      <c r="L101" s="3">
        <v>1.9773018515625242</v>
      </c>
      <c r="M101" s="3">
        <v>-0.16599380968754385</v>
      </c>
      <c r="N101" s="3">
        <v>-1.6845736251056453</v>
      </c>
      <c r="O101" s="3">
        <v>-0.72351716038751612</v>
      </c>
      <c r="P101" s="3">
        <v>-0.47906117343139176</v>
      </c>
      <c r="Q101" s="3">
        <v>0.31808989373036861</v>
      </c>
      <c r="R101" s="10">
        <f>AVERAGE(B101:Q101)</f>
        <v>5.9593232343397931E-2</v>
      </c>
      <c r="S101" s="3">
        <f>STDEV(B101:R101)</f>
        <v>1.2132243612762925</v>
      </c>
    </row>
    <row r="102" spans="1:19">
      <c r="A102" s="1">
        <v>3</v>
      </c>
      <c r="B102" s="3">
        <v>1.7125188240451557</v>
      </c>
      <c r="C102" s="3">
        <v>-0.94141676419044751</v>
      </c>
      <c r="D102" s="3">
        <v>0.86584262700221482</v>
      </c>
      <c r="E102" s="3">
        <v>0.76687039850268324</v>
      </c>
      <c r="F102" s="3">
        <v>0.10046082762106145</v>
      </c>
      <c r="G102" s="3">
        <v>2.3093300882268006</v>
      </c>
      <c r="H102" s="3">
        <v>-1.1083209550432607</v>
      </c>
      <c r="I102" s="3">
        <v>-2.1808065015565545</v>
      </c>
      <c r="J102" s="3">
        <v>9.393456340550968E-2</v>
      </c>
      <c r="K102" s="3">
        <v>-0.54856131593193758</v>
      </c>
      <c r="L102" s="3">
        <v>-0.22513377929545053</v>
      </c>
      <c r="M102" s="3">
        <v>0.24636304058150793</v>
      </c>
      <c r="N102" s="3">
        <v>-0.9378522186404229</v>
      </c>
      <c r="O102" s="3">
        <v>1.2824402239066921</v>
      </c>
      <c r="P102" s="3">
        <v>3.9847480326823781E-2</v>
      </c>
      <c r="Q102" s="3">
        <v>-0.43102938444185779</v>
      </c>
      <c r="R102" s="10">
        <f>AVERAGE(B102:Q102)</f>
        <v>6.5280447157407356E-2</v>
      </c>
      <c r="S102" s="3">
        <f>STDEV(B102:R102)</f>
        <v>1.1053473023660541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0.59874300122405522</v>
      </c>
      <c r="C107" s="3">
        <v>-1.8826198908308895</v>
      </c>
      <c r="D107" s="3">
        <v>-7.5849709867771106E-2</v>
      </c>
      <c r="E107" s="3">
        <v>-0.23276970745805134</v>
      </c>
      <c r="F107" s="3">
        <v>0.58920060094815552</v>
      </c>
      <c r="G107" s="3">
        <v>0.9037132867066171</v>
      </c>
      <c r="H107" s="3">
        <v>-0.3342429958186402</v>
      </c>
      <c r="I107" s="3">
        <v>-0.6514767277125203</v>
      </c>
      <c r="J107" s="3">
        <v>0.76064295806665772</v>
      </c>
      <c r="K107" s="3">
        <v>2.2860762126665204</v>
      </c>
      <c r="L107" s="3">
        <v>-0.22692030080741882</v>
      </c>
      <c r="M107" s="3">
        <v>-0.14449118994265722</v>
      </c>
      <c r="N107" s="3">
        <v>-2.0459280184776074</v>
      </c>
      <c r="O107" s="3">
        <v>-1.1550781125673282E-2</v>
      </c>
      <c r="P107" s="3">
        <v>0.52096972528482033</v>
      </c>
      <c r="Q107" s="3">
        <v>-5.3496462855597122E-2</v>
      </c>
      <c r="R107" s="16">
        <f>AVERAGE(B107:Q107)</f>
        <v>6.5052130349130266E-18</v>
      </c>
      <c r="S107" s="7">
        <f>STDEV(B107:R107)</f>
        <v>1</v>
      </c>
    </row>
    <row r="108" spans="1:19" ht="15" customHeight="1">
      <c r="A108" s="1">
        <v>1</v>
      </c>
      <c r="B108" s="3">
        <v>1.144762393320349</v>
      </c>
      <c r="C108" s="3">
        <v>-0.70006920988117094</v>
      </c>
      <c r="D108" s="3">
        <v>1.0267256274495216</v>
      </c>
      <c r="E108" s="3">
        <v>0.64639482097494638</v>
      </c>
      <c r="F108" s="3">
        <v>3.2710959637375581E-2</v>
      </c>
      <c r="G108" s="3">
        <v>2.0374217717802252</v>
      </c>
      <c r="H108" s="3">
        <v>-1.0722066416838467</v>
      </c>
      <c r="I108" s="3">
        <v>-1.9099019575471512</v>
      </c>
      <c r="J108" s="3">
        <v>-0.29509515237836631</v>
      </c>
      <c r="K108" s="3">
        <v>-0.63471324653638894</v>
      </c>
      <c r="L108" s="3">
        <v>-0.47334569182910569</v>
      </c>
      <c r="M108" s="3">
        <v>-3.4606285485696789E-2</v>
      </c>
      <c r="N108" s="3">
        <v>-0.92028595268233837</v>
      </c>
      <c r="O108" s="3">
        <v>1.3149000101277686</v>
      </c>
      <c r="P108" s="3">
        <v>0.40527631492740962</v>
      </c>
      <c r="Q108" s="3">
        <v>-0.56796776019353068</v>
      </c>
      <c r="R108" s="16">
        <f>AVERAGE(B108:Q108)</f>
        <v>0</v>
      </c>
      <c r="S108" s="7">
        <f>STDEV(B108:R108)</f>
        <v>0.99999999999999978</v>
      </c>
    </row>
    <row r="109" spans="1:19" ht="15" customHeight="1">
      <c r="A109" s="1">
        <v>2</v>
      </c>
      <c r="B109" s="3">
        <v>0.95881029271743934</v>
      </c>
      <c r="C109" s="3">
        <v>-0.72132744722067466</v>
      </c>
      <c r="D109" s="3">
        <v>0.93083781141821109</v>
      </c>
      <c r="E109" s="3">
        <v>-1.4469510948015261</v>
      </c>
      <c r="F109" s="3">
        <v>-0.59216881799597454</v>
      </c>
      <c r="G109" s="3">
        <v>2.1412454651236086</v>
      </c>
      <c r="H109" s="3">
        <v>5.2944704124561447E-3</v>
      </c>
      <c r="I109" s="3">
        <v>-0.72596012862247461</v>
      </c>
      <c r="J109" s="3">
        <v>0.82126975672984082</v>
      </c>
      <c r="K109" s="3">
        <v>-0.45175338875880161</v>
      </c>
      <c r="L109" s="3">
        <v>1.5806710452151882</v>
      </c>
      <c r="M109" s="3">
        <v>-0.18594008596532616</v>
      </c>
      <c r="N109" s="3">
        <v>-1.4376292737925307</v>
      </c>
      <c r="O109" s="3">
        <v>-0.64547862516302801</v>
      </c>
      <c r="P109" s="3">
        <v>-0.44398581413921984</v>
      </c>
      <c r="Q109" s="3">
        <v>0.21306583484281205</v>
      </c>
      <c r="R109" s="16">
        <f>AVERAGE(B109:Q109)</f>
        <v>0</v>
      </c>
      <c r="S109" s="7">
        <f>STDEV(B109:R109)</f>
        <v>1</v>
      </c>
    </row>
    <row r="110" spans="1:19" ht="15" customHeight="1">
      <c r="A110" s="1">
        <v>3</v>
      </c>
      <c r="B110" s="3">
        <v>1.4902450780508063</v>
      </c>
      <c r="C110" s="3">
        <v>-0.9107519502630228</v>
      </c>
      <c r="D110" s="3">
        <v>0.72426302405692944</v>
      </c>
      <c r="E110" s="3">
        <v>0.63472353878594145</v>
      </c>
      <c r="F110" s="3">
        <v>3.1827444992491176E-2</v>
      </c>
      <c r="G110" s="3">
        <v>2.0301760688843107</v>
      </c>
      <c r="H110" s="3">
        <v>-1.0617490083781924</v>
      </c>
      <c r="I110" s="3">
        <v>-2.0320192069099865</v>
      </c>
      <c r="J110" s="3">
        <v>2.5923179245805079E-2</v>
      </c>
      <c r="K110" s="3">
        <v>-0.555338364489952</v>
      </c>
      <c r="L110" s="3">
        <v>-0.26273572643748344</v>
      </c>
      <c r="M110" s="3">
        <v>0.1638241600956403</v>
      </c>
      <c r="N110" s="3">
        <v>-0.90752713074937807</v>
      </c>
      <c r="O110" s="3">
        <v>1.1011559662233672</v>
      </c>
      <c r="P110" s="3">
        <v>-2.3009027819711481E-2</v>
      </c>
      <c r="Q110" s="3">
        <v>-0.44900804528756511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0.9719727635383606</v>
      </c>
      <c r="C115" s="3">
        <v>1.0412931442260742</v>
      </c>
      <c r="D115" s="3">
        <v>1.1409957408905029</v>
      </c>
      <c r="E115" s="3">
        <v>0.90901929140090942</v>
      </c>
      <c r="F115" s="3">
        <v>1.0690526962280271</v>
      </c>
      <c r="G115" s="3">
        <v>1.1318882703781128</v>
      </c>
      <c r="H115" s="3">
        <v>1.202936053276062</v>
      </c>
      <c r="I115" s="3">
        <v>0.92274564504623402</v>
      </c>
      <c r="J115" s="3">
        <v>0.93217456340789795</v>
      </c>
      <c r="K115" s="3">
        <v>1.1456658840179443</v>
      </c>
      <c r="L115" s="3">
        <v>1.0919722318649292</v>
      </c>
      <c r="M115" s="3">
        <v>1.0797092914581301</v>
      </c>
      <c r="N115" s="3">
        <v>1.1525290012359619</v>
      </c>
      <c r="O115" s="3">
        <v>1.0799049139022827</v>
      </c>
      <c r="P115" s="3">
        <v>1.0081852674484253</v>
      </c>
      <c r="Q115" s="3">
        <v>1.049727201461792</v>
      </c>
    </row>
    <row r="116" spans="1:17">
      <c r="A116" s="25" t="str">
        <f>$AW$25</f>
        <v>β</v>
      </c>
      <c r="B116" s="3">
        <v>3.1228620558977127E-2</v>
      </c>
      <c r="C116" s="3">
        <v>-3.194350004196167E-2</v>
      </c>
      <c r="D116" s="3">
        <v>-6.0941185802221298E-2</v>
      </c>
      <c r="E116" s="3">
        <v>-7.6722495257854462E-2</v>
      </c>
      <c r="F116" s="3">
        <v>8.2139819860458374E-3</v>
      </c>
      <c r="G116" s="3">
        <v>1.2245055288076401E-2</v>
      </c>
      <c r="H116" s="3">
        <v>4.5908992178738117E-3</v>
      </c>
      <c r="I116" s="3">
        <v>0.10230798274278639</v>
      </c>
      <c r="J116" s="3">
        <v>1.8137695267796516E-2</v>
      </c>
      <c r="K116" s="3">
        <v>-2.4261977523565292E-2</v>
      </c>
      <c r="L116" s="3">
        <v>-2.050686813890934E-2</v>
      </c>
      <c r="M116" s="3">
        <v>-7.3329947888851166E-2</v>
      </c>
      <c r="N116" s="3">
        <v>-2.0366556942462921E-2</v>
      </c>
      <c r="O116" s="3">
        <v>-2.8773998841643333E-2</v>
      </c>
      <c r="P116" s="3">
        <v>-2.1644873544573784E-2</v>
      </c>
      <c r="Q116" s="3">
        <v>0.14219632744789124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0.6131905101079741</v>
      </c>
      <c r="C121" s="3">
        <f t="shared" si="4"/>
        <v>-1.9923026855478072</v>
      </c>
      <c r="D121" s="3">
        <f t="shared" si="4"/>
        <v>-0.14748538170912848</v>
      </c>
      <c r="E121" s="3">
        <f t="shared" si="4"/>
        <v>-0.28831464979096927</v>
      </c>
      <c r="F121" s="3">
        <f t="shared" si="4"/>
        <v>0.63810047304884532</v>
      </c>
      <c r="G121" s="3">
        <f t="shared" si="4"/>
        <v>1.0351475242961488</v>
      </c>
      <c r="H121" s="3">
        <f t="shared" si="4"/>
        <v>-0.39748205100736855</v>
      </c>
      <c r="I121" s="3">
        <f t="shared" si="4"/>
        <v>-0.49883933060291286</v>
      </c>
      <c r="J121" s="3">
        <f t="shared" si="4"/>
        <v>0.72718971261287524</v>
      </c>
      <c r="K121" s="3">
        <f t="shared" si="4"/>
        <v>2.5948175475934181</v>
      </c>
      <c r="L121" s="3">
        <f t="shared" si="4"/>
        <v>-0.2682975354670476</v>
      </c>
      <c r="M121" s="3">
        <f t="shared" si="4"/>
        <v>-0.2293384282037797</v>
      </c>
      <c r="N121" s="3">
        <f t="shared" si="4"/>
        <v>-2.3783579326791302</v>
      </c>
      <c r="O121" s="3">
        <f t="shared" si="4"/>
        <v>-4.124774413866765E-2</v>
      </c>
      <c r="P121" s="3">
        <f t="shared" si="4"/>
        <v>0.50358912827423541</v>
      </c>
      <c r="Q121" s="3">
        <f t="shared" si="4"/>
        <v>8.6039635206380555E-2</v>
      </c>
    </row>
    <row r="122" spans="1:17">
      <c r="A122" s="1">
        <v>1</v>
      </c>
      <c r="B122" s="3">
        <f t="shared" si="4"/>
        <v>1.1439064875893445</v>
      </c>
      <c r="C122" s="3">
        <f t="shared" si="4"/>
        <v>-0.7609207687749896</v>
      </c>
      <c r="D122" s="3">
        <f t="shared" si="4"/>
        <v>1.110548382180812</v>
      </c>
      <c r="E122" s="3">
        <f t="shared" si="4"/>
        <v>0.51086286687000904</v>
      </c>
      <c r="F122" s="3">
        <f t="shared" si="4"/>
        <v>4.3183721582588368E-2</v>
      </c>
      <c r="G122" s="3">
        <f t="shared" si="4"/>
        <v>2.3183788605791054</v>
      </c>
      <c r="H122" s="3">
        <f t="shared" si="4"/>
        <v>-1.2852051266256737</v>
      </c>
      <c r="I122" s="3">
        <f t="shared" si="4"/>
        <v>-1.6600457310491248</v>
      </c>
      <c r="J122" s="3">
        <f t="shared" si="4"/>
        <v>-0.25694249956429421</v>
      </c>
      <c r="K122" s="3">
        <f t="shared" si="4"/>
        <v>-0.75143129021457677</v>
      </c>
      <c r="L122" s="3">
        <f t="shared" si="4"/>
        <v>-0.5373872196891869</v>
      </c>
      <c r="M122" s="3">
        <f t="shared" si="4"/>
        <v>-0.11069467587061062</v>
      </c>
      <c r="N122" s="3">
        <f t="shared" si="4"/>
        <v>-1.081022806838924</v>
      </c>
      <c r="O122" s="3">
        <f t="shared" si="4"/>
        <v>1.3911929833854952</v>
      </c>
      <c r="P122" s="3">
        <f t="shared" si="4"/>
        <v>0.38694873641102889</v>
      </c>
      <c r="Q122" s="3">
        <f t="shared" si="4"/>
        <v>-0.45401487998058587</v>
      </c>
    </row>
    <row r="123" spans="1:17">
      <c r="A123" s="1">
        <v>2</v>
      </c>
      <c r="B123" s="3">
        <f t="shared" si="4"/>
        <v>0.9631661104805711</v>
      </c>
      <c r="C123" s="3">
        <f t="shared" si="4"/>
        <v>-0.7830568255749456</v>
      </c>
      <c r="D123" s="3">
        <f t="shared" si="4"/>
        <v>1.0011407924857947</v>
      </c>
      <c r="E123" s="3">
        <f t="shared" si="4"/>
        <v>-1.3920289541461077</v>
      </c>
      <c r="F123" s="3">
        <f t="shared" si="4"/>
        <v>-0.62484568951471464</v>
      </c>
      <c r="G123" s="3">
        <f t="shared" si="4"/>
        <v>2.4358956812618153</v>
      </c>
      <c r="H123" s="3">
        <f t="shared" si="4"/>
        <v>1.0959808560020691E-2</v>
      </c>
      <c r="I123" s="3">
        <f t="shared" si="4"/>
        <v>-0.56756856442080594</v>
      </c>
      <c r="J123" s="3">
        <f t="shared" si="4"/>
        <v>0.78370447218754646</v>
      </c>
      <c r="K123" s="3">
        <f t="shared" si="4"/>
        <v>-0.54182042301401978</v>
      </c>
      <c r="L123" s="3">
        <f t="shared" si="4"/>
        <v>1.7055420209489902</v>
      </c>
      <c r="M123" s="3">
        <f t="shared" si="4"/>
        <v>-0.2740911863601373</v>
      </c>
      <c r="N123" s="3">
        <f t="shared" si="4"/>
        <v>-1.6772759880141495</v>
      </c>
      <c r="O123" s="3">
        <f t="shared" si="4"/>
        <v>-0.72582953797408689</v>
      </c>
      <c r="P123" s="3">
        <f t="shared" si="4"/>
        <v>-0.46926483031582999</v>
      </c>
      <c r="Q123" s="3">
        <f t="shared" si="4"/>
        <v>0.36585732998455667</v>
      </c>
    </row>
    <row r="124" spans="1:17">
      <c r="A124" s="1">
        <v>3</v>
      </c>
      <c r="B124" s="3">
        <f t="shared" si="4"/>
        <v>1.4797062474214593</v>
      </c>
      <c r="C124" s="3">
        <f t="shared" si="4"/>
        <v>-0.98030326194137385</v>
      </c>
      <c r="D124" s="3">
        <f t="shared" si="4"/>
        <v>0.76543983993121101</v>
      </c>
      <c r="E124" s="3">
        <f t="shared" si="4"/>
        <v>0.50025344620481971</v>
      </c>
      <c r="F124" s="3">
        <f t="shared" si="4"/>
        <v>4.2239197869317749E-2</v>
      </c>
      <c r="G124" s="3">
        <f t="shared" si="4"/>
        <v>2.3101775344605753</v>
      </c>
      <c r="H124" s="3">
        <f t="shared" si="4"/>
        <v>-1.2726252624903616</v>
      </c>
      <c r="I124" s="3">
        <f t="shared" si="4"/>
        <v>-1.772728891083706</v>
      </c>
      <c r="J124" s="3">
        <f t="shared" si="4"/>
        <v>4.2302623563399547E-2</v>
      </c>
      <c r="K124" s="3">
        <f t="shared" si="4"/>
        <v>-0.66049419580602553</v>
      </c>
      <c r="L124" s="3">
        <f t="shared" si="4"/>
        <v>-0.30740698572750164</v>
      </c>
      <c r="M124" s="3">
        <f t="shared" si="4"/>
        <v>0.10355251993173589</v>
      </c>
      <c r="N124" s="3">
        <f t="shared" si="4"/>
        <v>-1.0663178945395819</v>
      </c>
      <c r="O124" s="3">
        <f t="shared" si="4"/>
        <v>1.1603697400557869</v>
      </c>
      <c r="P124" s="3">
        <f t="shared" si="4"/>
        <v>-4.4842236410717856E-2</v>
      </c>
      <c r="Q124" s="3">
        <f t="shared" si="4"/>
        <v>-0.32913963136565405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323E3-067A-4583-8619-AAAF8BFF2A21}">
  <dimension ref="A2:EI124"/>
  <sheetViews>
    <sheetView topLeftCell="A13" workbookViewId="0">
      <selection activeCell="BQ8" sqref="BQ8"/>
    </sheetView>
  </sheetViews>
  <sheetFormatPr defaultRowHeight="15"/>
  <cols>
    <col min="1" max="1" width="2.85546875" customWidth="1"/>
    <col min="2" max="19" width="8.5703125" customWidth="1"/>
    <col min="20" max="21" width="2.85546875" customWidth="1"/>
    <col min="22" max="25" width="8.5703125" customWidth="1"/>
    <col min="27" max="27" width="2.85546875" customWidth="1"/>
    <col min="28" max="44" width="8.5703125" customWidth="1"/>
    <col min="47" max="47" width="2.85546875" customWidth="1"/>
    <col min="48" max="49" width="8.5703125" customWidth="1"/>
    <col min="51" max="51" width="2.85546875" customWidth="1"/>
    <col min="52" max="68" width="8.5703125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329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433</v>
      </c>
      <c r="C5" t="s">
        <v>434</v>
      </c>
      <c r="D5" t="s">
        <v>435</v>
      </c>
      <c r="E5" t="s">
        <v>436</v>
      </c>
      <c r="F5" t="s">
        <v>437</v>
      </c>
      <c r="G5" t="s">
        <v>438</v>
      </c>
      <c r="H5" t="s">
        <v>439</v>
      </c>
      <c r="I5" t="s">
        <v>440</v>
      </c>
      <c r="J5" t="s">
        <v>441</v>
      </c>
      <c r="K5" t="s">
        <v>442</v>
      </c>
      <c r="L5" t="s">
        <v>443</v>
      </c>
      <c r="M5" t="s">
        <v>444</v>
      </c>
      <c r="N5" t="s">
        <v>445</v>
      </c>
      <c r="O5" t="s">
        <v>446</v>
      </c>
      <c r="P5" t="s">
        <v>447</v>
      </c>
      <c r="Q5" t="s">
        <v>448</v>
      </c>
      <c r="R5" t="s">
        <v>449</v>
      </c>
      <c r="V5" s="8"/>
      <c r="W5" s="8"/>
      <c r="X5" s="8"/>
      <c r="Y5" s="8"/>
      <c r="AB5" t="s">
        <v>450</v>
      </c>
      <c r="AC5" t="s">
        <v>451</v>
      </c>
      <c r="AD5" t="s">
        <v>452</v>
      </c>
      <c r="AE5" t="s">
        <v>453</v>
      </c>
      <c r="AF5" t="s">
        <v>454</v>
      </c>
      <c r="AG5" t="s">
        <v>455</v>
      </c>
      <c r="AH5" t="s">
        <v>456</v>
      </c>
      <c r="AI5" t="s">
        <v>457</v>
      </c>
      <c r="AJ5" t="s">
        <v>458</v>
      </c>
      <c r="AK5" t="s">
        <v>459</v>
      </c>
      <c r="AL5" t="s">
        <v>460</v>
      </c>
      <c r="AM5" t="s">
        <v>461</v>
      </c>
      <c r="AN5" t="s">
        <v>462</v>
      </c>
      <c r="AO5" t="s">
        <v>463</v>
      </c>
      <c r="AP5" t="s">
        <v>464</v>
      </c>
      <c r="AQ5" t="s">
        <v>465</v>
      </c>
      <c r="AR5" t="s">
        <v>466</v>
      </c>
      <c r="AV5" t="s">
        <v>467</v>
      </c>
      <c r="AW5" t="s">
        <v>468</v>
      </c>
      <c r="AZ5" t="s">
        <v>471</v>
      </c>
      <c r="BA5" t="s">
        <v>472</v>
      </c>
      <c r="BB5" t="s">
        <v>473</v>
      </c>
      <c r="BC5" t="s">
        <v>474</v>
      </c>
      <c r="BD5" t="s">
        <v>475</v>
      </c>
      <c r="BE5" t="s">
        <v>476</v>
      </c>
      <c r="BF5" t="s">
        <v>477</v>
      </c>
      <c r="BG5" t="s">
        <v>478</v>
      </c>
      <c r="BH5" t="s">
        <v>479</v>
      </c>
      <c r="BI5" t="s">
        <v>480</v>
      </c>
      <c r="BJ5" t="s">
        <v>481</v>
      </c>
      <c r="BK5" t="s">
        <v>482</v>
      </c>
      <c r="BL5" t="s">
        <v>483</v>
      </c>
      <c r="BM5" t="s">
        <v>484</v>
      </c>
      <c r="BN5" t="s">
        <v>485</v>
      </c>
      <c r="BO5" t="s">
        <v>486</v>
      </c>
      <c r="BP5" t="s">
        <v>487</v>
      </c>
      <c r="BS5" t="s">
        <v>488</v>
      </c>
      <c r="BT5" t="s">
        <v>489</v>
      </c>
      <c r="BU5" t="s">
        <v>490</v>
      </c>
      <c r="BV5" t="s">
        <v>491</v>
      </c>
      <c r="BW5" t="s">
        <v>492</v>
      </c>
      <c r="BX5" t="s">
        <v>493</v>
      </c>
      <c r="BY5" t="s">
        <v>494</v>
      </c>
      <c r="BZ5" t="s">
        <v>495</v>
      </c>
      <c r="CA5" t="s">
        <v>496</v>
      </c>
      <c r="CB5" t="s">
        <v>497</v>
      </c>
      <c r="CC5" t="s">
        <v>498</v>
      </c>
      <c r="CD5" t="s">
        <v>499</v>
      </c>
      <c r="CE5" t="s">
        <v>500</v>
      </c>
      <c r="CF5" t="s">
        <v>501</v>
      </c>
      <c r="CG5" t="s">
        <v>502</v>
      </c>
      <c r="CH5" t="s">
        <v>503</v>
      </c>
      <c r="CI5" t="s">
        <v>504</v>
      </c>
      <c r="CJ5" t="s">
        <v>505</v>
      </c>
      <c r="CK5" t="s">
        <v>506</v>
      </c>
      <c r="CL5" t="s">
        <v>507</v>
      </c>
      <c r="CM5" t="s">
        <v>508</v>
      </c>
      <c r="CN5" t="s">
        <v>509</v>
      </c>
      <c r="CO5" t="s">
        <v>510</v>
      </c>
      <c r="CP5" t="s">
        <v>511</v>
      </c>
      <c r="CQ5" t="s">
        <v>512</v>
      </c>
      <c r="CR5" t="s">
        <v>513</v>
      </c>
      <c r="CS5" t="s">
        <v>514</v>
      </c>
      <c r="CT5" t="s">
        <v>515</v>
      </c>
      <c r="CU5" t="s">
        <v>516</v>
      </c>
      <c r="CV5" t="s">
        <v>517</v>
      </c>
      <c r="CW5" t="s">
        <v>518</v>
      </c>
      <c r="CX5" t="s">
        <v>519</v>
      </c>
      <c r="CY5" t="s">
        <v>520</v>
      </c>
      <c r="CZ5" t="s">
        <v>521</v>
      </c>
      <c r="DA5" t="s">
        <v>522</v>
      </c>
      <c r="DB5" t="s">
        <v>523</v>
      </c>
      <c r="DC5" t="s">
        <v>524</v>
      </c>
      <c r="DD5" t="s">
        <v>525</v>
      </c>
      <c r="DE5" t="s">
        <v>526</v>
      </c>
      <c r="DF5" t="s">
        <v>527</v>
      </c>
      <c r="DG5" t="s">
        <v>528</v>
      </c>
      <c r="DH5" t="s">
        <v>529</v>
      </c>
      <c r="DI5" t="s">
        <v>530</v>
      </c>
      <c r="DJ5" t="s">
        <v>531</v>
      </c>
      <c r="DK5" t="s">
        <v>532</v>
      </c>
      <c r="DL5" t="s">
        <v>533</v>
      </c>
      <c r="DM5" t="s">
        <v>534</v>
      </c>
      <c r="DN5" t="s">
        <v>535</v>
      </c>
      <c r="DO5" t="s">
        <v>536</v>
      </c>
      <c r="DP5" t="s">
        <v>537</v>
      </c>
      <c r="DQ5" t="s">
        <v>538</v>
      </c>
      <c r="DR5" t="s">
        <v>539</v>
      </c>
      <c r="DS5" t="s">
        <v>540</v>
      </c>
      <c r="DT5" t="s">
        <v>541</v>
      </c>
      <c r="DU5" t="s">
        <v>542</v>
      </c>
      <c r="DV5" t="s">
        <v>543</v>
      </c>
      <c r="DW5" t="s">
        <v>544</v>
      </c>
      <c r="DX5" t="s">
        <v>545</v>
      </c>
      <c r="DY5" t="s">
        <v>546</v>
      </c>
      <c r="DZ5" t="s">
        <v>547</v>
      </c>
      <c r="EA5" t="s">
        <v>548</v>
      </c>
      <c r="EB5" t="s">
        <v>549</v>
      </c>
      <c r="EC5" t="s">
        <v>550</v>
      </c>
      <c r="ED5" t="s">
        <v>551</v>
      </c>
      <c r="EE5" t="s">
        <v>552</v>
      </c>
    </row>
    <row r="6" spans="1:135">
      <c r="A6" s="25">
        <v>0</v>
      </c>
      <c r="B6" s="3">
        <v>0.30608364939689636</v>
      </c>
      <c r="C6" s="3">
        <v>0.28938585519790649</v>
      </c>
      <c r="D6" s="3">
        <v>0.4301970899105072</v>
      </c>
      <c r="E6" s="3">
        <v>4.9795515835285187E-2</v>
      </c>
      <c r="F6" s="3">
        <v>-6.2125828117132187E-2</v>
      </c>
      <c r="G6" s="3">
        <v>-0.14357315003871918</v>
      </c>
      <c r="H6" s="3">
        <v>0.17245395481586456</v>
      </c>
      <c r="I6" s="3">
        <v>-0.26810353994369507</v>
      </c>
      <c r="J6" s="3">
        <v>-0.44381487369537354</v>
      </c>
      <c r="K6" s="3">
        <v>5.4134376114234328E-4</v>
      </c>
      <c r="L6" s="3">
        <v>-0.35663300752639771</v>
      </c>
      <c r="M6" s="3">
        <v>0.14022544026374817</v>
      </c>
      <c r="N6" s="3">
        <v>0.44318410754203796</v>
      </c>
      <c r="O6" s="3">
        <v>0.15330150723457336</v>
      </c>
      <c r="P6" s="3">
        <v>9.2663243412971497E-2</v>
      </c>
      <c r="Q6" s="3">
        <v>-3.6353092640638351E-2</v>
      </c>
      <c r="R6" s="3">
        <v>-6.4685389399528503E-2</v>
      </c>
      <c r="S6" s="3"/>
      <c r="T6" s="21" t="s">
        <v>149</v>
      </c>
      <c r="U6" s="6">
        <v>0</v>
      </c>
      <c r="V6" s="5" cm="1">
        <f t="array" ref="V6:Y53">MMULT(B6:R53,TRANSPOSE(B58:R61))</f>
        <v>-1.9290608791364587</v>
      </c>
      <c r="W6" s="5">
        <v>0.53262154166577957</v>
      </c>
      <c r="X6" s="5">
        <v>-1.6981600821237794</v>
      </c>
      <c r="Y6" s="5">
        <v>0.19838638140755072</v>
      </c>
      <c r="AA6" s="25">
        <v>0</v>
      </c>
      <c r="AB6" s="3">
        <v>0.10710329562425613</v>
      </c>
      <c r="AC6" s="3">
        <v>0.22743342816829681</v>
      </c>
      <c r="AD6" s="3">
        <v>0.13428594172000885</v>
      </c>
      <c r="AE6" s="3">
        <v>-0.22435013949871063</v>
      </c>
      <c r="AF6" s="3">
        <v>-4.3561771512031555E-2</v>
      </c>
      <c r="AG6" s="3">
        <v>-7.3463127017021179E-2</v>
      </c>
      <c r="AH6" s="3">
        <v>0.12240716069936752</v>
      </c>
      <c r="AI6" s="3">
        <v>0.14620557427406311</v>
      </c>
      <c r="AJ6" s="3">
        <v>4.7563035041093826E-2</v>
      </c>
      <c r="AK6" s="3">
        <v>0.17133402824401855</v>
      </c>
      <c r="AL6" s="3">
        <v>0.15352657437324524</v>
      </c>
      <c r="AM6" s="3">
        <v>-0.16516998410224915</v>
      </c>
      <c r="AN6" s="3">
        <v>0.20432965457439423</v>
      </c>
      <c r="AO6" s="3">
        <v>2.9257271438837051E-2</v>
      </c>
      <c r="AP6" s="3">
        <v>-6.9320932030677795E-2</v>
      </c>
      <c r="AQ6" s="3">
        <v>-4.1520144790410995E-2</v>
      </c>
      <c r="AR6" s="3">
        <v>5.3714290261268616E-2</v>
      </c>
      <c r="AU6" s="25">
        <v>0</v>
      </c>
      <c r="AV6" s="3">
        <v>0.95557856559753418</v>
      </c>
      <c r="AW6" s="3">
        <v>9.6135921776294722E-2</v>
      </c>
      <c r="AY6" s="25">
        <v>0</v>
      </c>
      <c r="AZ6" s="3">
        <v>-0.4440312385559082</v>
      </c>
      <c r="BA6" s="3">
        <v>-0.14344179630279541</v>
      </c>
      <c r="BB6" s="3">
        <v>-1.7686108127236366E-2</v>
      </c>
      <c r="BC6" s="3">
        <v>-0.12888850271701813</v>
      </c>
      <c r="BD6" s="3">
        <v>-0.16401362419128418</v>
      </c>
      <c r="BE6" s="3">
        <v>0.18632625043392181</v>
      </c>
      <c r="BF6" s="3">
        <v>0.28101691603660583</v>
      </c>
      <c r="BG6" s="3">
        <v>9.3522176146507263E-2</v>
      </c>
      <c r="BH6" s="3">
        <v>-1.8120806664228439E-2</v>
      </c>
      <c r="BI6" s="3">
        <v>-0.23317810893058777</v>
      </c>
      <c r="BJ6" s="3">
        <v>0.23565587401390076</v>
      </c>
      <c r="BK6" s="3">
        <v>-0.11543206870555878</v>
      </c>
      <c r="BL6" s="3">
        <v>-7.1665458381175995E-2</v>
      </c>
      <c r="BM6" s="3">
        <v>-0.3120134174823761</v>
      </c>
      <c r="BN6" s="3">
        <v>2.8614522889256477E-2</v>
      </c>
      <c r="BO6" s="3">
        <v>-0.18944253027439117</v>
      </c>
      <c r="BP6" s="3">
        <v>-0.21188145875930783</v>
      </c>
      <c r="BR6" s="25">
        <v>0</v>
      </c>
      <c r="BS6" s="3">
        <v>0.26588791608810425</v>
      </c>
      <c r="BT6" s="3">
        <v>8.4239006042480469E-2</v>
      </c>
      <c r="BU6" s="3">
        <v>-0.10652939230203629</v>
      </c>
      <c r="BV6" s="3">
        <v>-3.4603051841259003E-2</v>
      </c>
      <c r="BW6" s="3">
        <v>-0.14850257337093353</v>
      </c>
      <c r="BX6" s="3">
        <v>7.876972109079361E-2</v>
      </c>
      <c r="BY6" s="3">
        <v>1.9455049186944962E-2</v>
      </c>
      <c r="BZ6" s="3">
        <v>-6.7247390747070313E-2</v>
      </c>
      <c r="CA6" s="3">
        <v>0.25616380572319031</v>
      </c>
      <c r="CB6" s="3">
        <v>0.38113898038864136</v>
      </c>
      <c r="CC6" s="3">
        <v>-0.22892335057258606</v>
      </c>
      <c r="CD6" s="3">
        <v>0.64557337760925293</v>
      </c>
      <c r="CE6" s="3">
        <v>-4.7183088958263397E-2</v>
      </c>
      <c r="CF6" s="3">
        <v>0.20965012907981873</v>
      </c>
      <c r="CG6" s="3">
        <v>0.33393955230712891</v>
      </c>
      <c r="CH6" s="3">
        <v>-4.4798620045185089E-2</v>
      </c>
      <c r="CI6" s="3">
        <v>-0.30841922760009766</v>
      </c>
      <c r="CJ6" s="3">
        <v>0.13399508595466614</v>
      </c>
      <c r="CK6" s="3">
        <v>-0.24431289732456207</v>
      </c>
      <c r="CL6" s="3">
        <v>-5.8410231024026871E-2</v>
      </c>
      <c r="CM6" s="3">
        <v>-0.11617353558540344</v>
      </c>
      <c r="CN6" s="3">
        <v>-0.29690495133399963</v>
      </c>
      <c r="CO6" s="3">
        <v>-0.20046977698802948</v>
      </c>
      <c r="CP6" s="3">
        <v>0.23142482340335846</v>
      </c>
      <c r="CQ6" s="3">
        <v>-2.8039120137691498E-2</v>
      </c>
      <c r="CR6" s="3">
        <v>0.3012755811214447</v>
      </c>
      <c r="CS6" s="3">
        <v>-8.9425235986709595E-2</v>
      </c>
      <c r="CT6" s="3">
        <v>-0.17886878550052643</v>
      </c>
      <c r="CU6" s="3">
        <v>2.6956222951412201E-2</v>
      </c>
      <c r="CV6" s="3">
        <v>-0.14303864538669586</v>
      </c>
      <c r="CW6" s="3">
        <v>-0.25526362657546997</v>
      </c>
      <c r="CX6" s="3">
        <v>-0.31862685084342957</v>
      </c>
      <c r="CY6" s="3">
        <v>2.4137571745086461E-4</v>
      </c>
      <c r="CZ6" s="3">
        <v>-0.14261426031589508</v>
      </c>
      <c r="DA6" s="3">
        <v>0.23128215968608856</v>
      </c>
      <c r="DB6" s="3">
        <v>0.12202708423137665</v>
      </c>
      <c r="DC6" s="3">
        <v>-7.1660064160823822E-2</v>
      </c>
      <c r="DD6" s="3">
        <v>8.26382115483284E-2</v>
      </c>
      <c r="DE6" s="3">
        <v>-0.26231148838996887</v>
      </c>
      <c r="DF6" s="3">
        <v>-0.10292188823223114</v>
      </c>
      <c r="DG6" s="3">
        <v>-6.6355340182781219E-2</v>
      </c>
      <c r="DH6" s="3">
        <v>-0.11246655136346817</v>
      </c>
      <c r="DI6" s="3">
        <v>-0.24475784599781036</v>
      </c>
      <c r="DJ6" s="3">
        <v>0.11454418301582336</v>
      </c>
      <c r="DK6" s="3">
        <v>0.3969683051109314</v>
      </c>
      <c r="DL6" s="3">
        <v>0.42986032366752625</v>
      </c>
      <c r="DM6" s="3">
        <v>-1.7183601856231689E-2</v>
      </c>
      <c r="DN6" s="3">
        <v>-0.20212681591510773</v>
      </c>
      <c r="DO6" s="3">
        <v>-0.3178691565990448</v>
      </c>
      <c r="DP6" s="3">
        <v>0.1767699122428894</v>
      </c>
      <c r="DQ6" s="3">
        <v>-0.20027561485767365</v>
      </c>
      <c r="DR6" s="3">
        <v>7.3455749079585075E-3</v>
      </c>
      <c r="DS6" s="3">
        <v>-0.13693182170391083</v>
      </c>
      <c r="DT6" s="3">
        <v>0.31452244520187378</v>
      </c>
      <c r="DU6" s="3">
        <v>-0.34708359837532043</v>
      </c>
      <c r="DV6" s="3">
        <v>0.17125435173511505</v>
      </c>
      <c r="DW6" s="3">
        <v>6.4813986420631409E-2</v>
      </c>
      <c r="DX6" s="3">
        <v>0.14592477679252625</v>
      </c>
      <c r="DY6" s="3">
        <v>1.1802332475781441E-2</v>
      </c>
      <c r="DZ6" s="3">
        <v>-0.27978777885437012</v>
      </c>
      <c r="EA6" s="3">
        <v>-3.5098129883408546E-3</v>
      </c>
      <c r="EB6" s="3">
        <v>-1.6619602218270302E-2</v>
      </c>
      <c r="EC6" s="3">
        <v>-9.2992693185806274E-2</v>
      </c>
      <c r="ED6" s="3">
        <v>-0.46538528800010681</v>
      </c>
      <c r="EE6" s="3">
        <v>-3.2345879822969437E-2</v>
      </c>
    </row>
    <row r="7" spans="1:135">
      <c r="A7" s="25">
        <v>1</v>
      </c>
      <c r="B7" s="3">
        <v>3.0345700681209564E-2</v>
      </c>
      <c r="C7" s="3">
        <v>-0.31437113881111145</v>
      </c>
      <c r="D7" s="3">
        <v>0.5706525444984436</v>
      </c>
      <c r="E7" s="3">
        <v>-0.43675199151039124</v>
      </c>
      <c r="F7" s="3">
        <v>8.6022533476352692E-2</v>
      </c>
      <c r="G7" s="3">
        <v>-2.8729043900966644E-2</v>
      </c>
      <c r="H7" s="3">
        <v>0.15771220624446869</v>
      </c>
      <c r="I7" s="3">
        <v>-0.18122884631156921</v>
      </c>
      <c r="J7" s="3">
        <v>0.20128463208675385</v>
      </c>
      <c r="K7" s="3">
        <v>0.13222333788871765</v>
      </c>
      <c r="L7" s="3">
        <v>-0.32647883892059326</v>
      </c>
      <c r="M7" s="3">
        <v>-0.25237464904785156</v>
      </c>
      <c r="N7" s="3">
        <v>-0.38183552026748657</v>
      </c>
      <c r="O7" s="3">
        <v>6.188969686627388E-2</v>
      </c>
      <c r="P7" s="3">
        <v>-6.8067856132984161E-2</v>
      </c>
      <c r="Q7" s="3">
        <v>0.1932281106710434</v>
      </c>
      <c r="R7" s="3">
        <v>0.45898780226707458</v>
      </c>
      <c r="S7" s="3"/>
      <c r="T7" s="3"/>
      <c r="U7" s="1">
        <v>1</v>
      </c>
      <c r="V7" s="3">
        <v>2.7214215733535059</v>
      </c>
      <c r="W7" s="3">
        <v>1.6159074272232388</v>
      </c>
      <c r="X7" s="3">
        <v>2.191132306637074</v>
      </c>
      <c r="Y7" s="3">
        <v>1.5020447172753111</v>
      </c>
      <c r="AA7" s="25">
        <v>1</v>
      </c>
      <c r="AB7" s="3">
        <v>6.1182346194982529E-2</v>
      </c>
      <c r="AC7" s="3">
        <v>-0.24316743016242981</v>
      </c>
      <c r="AD7" s="3">
        <v>0.14644418656826019</v>
      </c>
      <c r="AE7" s="3">
        <v>-0.11702243983745575</v>
      </c>
      <c r="AF7" s="3">
        <v>-0.14086543023586273</v>
      </c>
      <c r="AG7" s="3">
        <v>-2.3622129112482071E-2</v>
      </c>
      <c r="AH7" s="3">
        <v>0.33839377760887146</v>
      </c>
      <c r="AI7" s="3">
        <v>0.14136976003646851</v>
      </c>
      <c r="AJ7" s="3">
        <v>0.15382161736488342</v>
      </c>
      <c r="AK7" s="3">
        <v>-8.5145361721515656E-2</v>
      </c>
      <c r="AL7" s="3">
        <v>2.236032672226429E-2</v>
      </c>
      <c r="AM7" s="3">
        <v>-2.0084818825125694E-2</v>
      </c>
      <c r="AN7" s="3">
        <v>-4.1199211031198502E-2</v>
      </c>
      <c r="AO7" s="3">
        <v>2.8212657198309898E-2</v>
      </c>
      <c r="AP7" s="3">
        <v>-0.14591890573501587</v>
      </c>
      <c r="AQ7" s="3">
        <v>-0.18774209916591644</v>
      </c>
      <c r="AR7" s="3">
        <v>-4.149346798658371E-2</v>
      </c>
      <c r="AU7" s="25">
        <v>1</v>
      </c>
      <c r="AV7" s="3">
        <v>1.0109076499938965</v>
      </c>
      <c r="AW7" s="3">
        <v>-8.5683487355709076E-2</v>
      </c>
      <c r="AY7" s="25">
        <v>1</v>
      </c>
      <c r="AZ7" s="3">
        <v>0.14352788031101227</v>
      </c>
      <c r="BA7" s="3">
        <v>0.26029115915298462</v>
      </c>
      <c r="BB7" s="3">
        <v>0.34501612186431885</v>
      </c>
      <c r="BC7" s="3">
        <v>-0.14120812714099884</v>
      </c>
      <c r="BD7" s="3">
        <v>-9.2293493449687958E-2</v>
      </c>
      <c r="BE7" s="3">
        <v>0.20020242035388947</v>
      </c>
      <c r="BF7" s="3">
        <v>6.2289688736200333E-2</v>
      </c>
      <c r="BG7" s="3">
        <v>-0.14975571632385254</v>
      </c>
      <c r="BH7" s="3">
        <v>0.1184869110584259</v>
      </c>
      <c r="BI7" s="3">
        <v>-0.15752933919429779</v>
      </c>
      <c r="BJ7" s="3">
        <v>0.16278012096881866</v>
      </c>
      <c r="BK7" s="3">
        <v>-0.29316845536231995</v>
      </c>
      <c r="BL7" s="3">
        <v>0.1757938414812088</v>
      </c>
      <c r="BM7" s="3">
        <v>0.18493103981018066</v>
      </c>
      <c r="BN7" s="3">
        <v>-3.3422522246837616E-2</v>
      </c>
      <c r="BO7" s="3">
        <v>0.15297204256057739</v>
      </c>
      <c r="BP7" s="3">
        <v>-0.54051494598388672</v>
      </c>
      <c r="BR7" s="25">
        <v>1</v>
      </c>
      <c r="BS7" s="3">
        <v>-3.672361746430397E-2</v>
      </c>
      <c r="BT7" s="3">
        <v>0.10992033779621124</v>
      </c>
      <c r="BU7" s="3">
        <v>-0.32114246487617493</v>
      </c>
      <c r="BV7" s="3">
        <v>-8.3243697881698608E-2</v>
      </c>
      <c r="BW7" s="3">
        <v>-0.18717013299465179</v>
      </c>
      <c r="BX7" s="3">
        <v>0.27201920747756958</v>
      </c>
      <c r="BY7" s="3">
        <v>-0.42620468139648438</v>
      </c>
      <c r="BZ7" s="3">
        <v>-1.2494678609073162E-2</v>
      </c>
      <c r="CA7" s="3">
        <v>4.6333871781826019E-2</v>
      </c>
      <c r="CB7" s="3">
        <v>8.6768239736557007E-2</v>
      </c>
      <c r="CC7" s="3">
        <v>-0.28912729024887085</v>
      </c>
      <c r="CD7" s="3">
        <v>0.18994535505771637</v>
      </c>
      <c r="CE7" s="3">
        <v>5.0564698874950409E-2</v>
      </c>
      <c r="CF7" s="3">
        <v>0.23367711901664734</v>
      </c>
      <c r="CG7" s="3">
        <v>-8.7881036102771759E-2</v>
      </c>
      <c r="CH7" s="3">
        <v>-0.18659844994544983</v>
      </c>
      <c r="CI7" s="3">
        <v>-0.3207087516784668</v>
      </c>
      <c r="CJ7" s="3">
        <v>0.1755860447883606</v>
      </c>
      <c r="CK7" s="3">
        <v>9.026625007390976E-2</v>
      </c>
      <c r="CL7" s="3">
        <v>-0.26696610450744629</v>
      </c>
      <c r="CM7" s="3">
        <v>0.30943590402603149</v>
      </c>
      <c r="CN7" s="3">
        <v>-0.3266654908657074</v>
      </c>
      <c r="CO7" s="3">
        <v>2.8746435418725014E-2</v>
      </c>
      <c r="CP7" s="3">
        <v>0.15757466852664948</v>
      </c>
      <c r="CQ7" s="3">
        <v>0.17085914313793182</v>
      </c>
      <c r="CR7" s="3">
        <v>2.5473427027463913E-2</v>
      </c>
      <c r="CS7" s="3">
        <v>4.3960869312286377E-2</v>
      </c>
      <c r="CT7" s="3">
        <v>0.11616630107164383</v>
      </c>
      <c r="CU7" s="3">
        <v>-0.1268373429775238</v>
      </c>
      <c r="CV7" s="3">
        <v>5.7396270334720612E-2</v>
      </c>
      <c r="CW7" s="3">
        <v>-0.33946669101715088</v>
      </c>
      <c r="CX7" s="3">
        <v>2.297668345272541E-2</v>
      </c>
      <c r="CY7" s="3">
        <v>1.5482709277421236E-3</v>
      </c>
      <c r="CZ7" s="3">
        <v>-0.20900994539260864</v>
      </c>
      <c r="DA7" s="3">
        <v>-1.6954921185970306E-2</v>
      </c>
      <c r="DB7" s="3">
        <v>0.26351523399353027</v>
      </c>
      <c r="DC7" s="3">
        <v>-7.1336803957819939E-3</v>
      </c>
      <c r="DD7" s="3">
        <v>6.0662165284156799E-2</v>
      </c>
      <c r="DE7" s="3">
        <v>0.13591849803924561</v>
      </c>
      <c r="DF7" s="3">
        <v>0.13642267882823944</v>
      </c>
      <c r="DG7" s="3">
        <v>3.3224955201148987E-2</v>
      </c>
      <c r="DH7" s="3">
        <v>-0.25108867883682251</v>
      </c>
      <c r="DI7" s="3">
        <v>-0.25940448045730591</v>
      </c>
      <c r="DJ7" s="3">
        <v>0.12411748617887497</v>
      </c>
      <c r="DK7" s="3">
        <v>8.5393115878105164E-3</v>
      </c>
      <c r="DL7" s="3">
        <v>-3.857417032122612E-2</v>
      </c>
      <c r="DM7" s="3">
        <v>-6.5533563494682312E-2</v>
      </c>
      <c r="DN7" s="3">
        <v>-3.1620528548955917E-2</v>
      </c>
      <c r="DO7" s="3">
        <v>3.7297952920198441E-2</v>
      </c>
      <c r="DP7" s="3">
        <v>-0.12832191586494446</v>
      </c>
      <c r="DQ7" s="3">
        <v>-0.36088809370994568</v>
      </c>
      <c r="DR7" s="3">
        <v>0.11314139515161514</v>
      </c>
      <c r="DS7" s="3">
        <v>-0.14527508616447449</v>
      </c>
      <c r="DT7" s="3">
        <v>0.19065870344638824</v>
      </c>
      <c r="DU7" s="3">
        <v>6.8878315389156342E-2</v>
      </c>
      <c r="DV7" s="3">
        <v>2.9899502173066139E-2</v>
      </c>
      <c r="DW7" s="3">
        <v>-4.195003304630518E-3</v>
      </c>
      <c r="DX7" s="3">
        <v>0.14627808332443237</v>
      </c>
      <c r="DY7" s="3">
        <v>-0.3036273717880249</v>
      </c>
      <c r="DZ7" s="3">
        <v>-3.9935074746608734E-2</v>
      </c>
      <c r="EA7" s="3">
        <v>8.4709390997886658E-2</v>
      </c>
      <c r="EB7" s="3">
        <v>-0.28934988379478455</v>
      </c>
      <c r="EC7" s="3">
        <v>6.7999444901943207E-2</v>
      </c>
      <c r="ED7" s="3">
        <v>1.593828946352005E-2</v>
      </c>
      <c r="EE7" s="3">
        <v>4.2883530259132385E-2</v>
      </c>
    </row>
    <row r="8" spans="1:135">
      <c r="A8" s="25">
        <v>2</v>
      </c>
      <c r="B8" s="3">
        <v>0.16334618628025055</v>
      </c>
      <c r="C8" s="3">
        <v>6.6036328673362732E-2</v>
      </c>
      <c r="D8" s="3">
        <v>0.17731891572475433</v>
      </c>
      <c r="E8" s="3">
        <v>-8.2965018227696419E-3</v>
      </c>
      <c r="F8" s="3">
        <v>-0.10327344387769699</v>
      </c>
      <c r="G8" s="3">
        <v>0.29743289947509766</v>
      </c>
      <c r="H8" s="3">
        <v>-0.20095716416835785</v>
      </c>
      <c r="I8" s="3">
        <v>-5.679761990904808E-2</v>
      </c>
      <c r="J8" s="3">
        <v>-7.8568078577518463E-2</v>
      </c>
      <c r="K8" s="3">
        <v>-0.10914117097854614</v>
      </c>
      <c r="L8" s="3">
        <v>-0.13731683790683746</v>
      </c>
      <c r="M8" s="3">
        <v>-7.0992447435855865E-2</v>
      </c>
      <c r="N8" s="3">
        <v>-0.21860209107398987</v>
      </c>
      <c r="O8" s="3">
        <v>-0.321827232837677</v>
      </c>
      <c r="P8" s="3">
        <v>-0.31183287501335144</v>
      </c>
      <c r="Q8" s="3">
        <v>0.14129519462585449</v>
      </c>
      <c r="R8" s="3">
        <v>0.17330177128314972</v>
      </c>
      <c r="S8" s="3"/>
      <c r="T8" s="3"/>
      <c r="U8" s="1">
        <v>2</v>
      </c>
      <c r="V8" s="3">
        <v>0.56943539874440963</v>
      </c>
      <c r="W8" s="3">
        <v>1.3278761880313663</v>
      </c>
      <c r="X8" s="3">
        <v>1.8681641895523509</v>
      </c>
      <c r="Y8" s="3">
        <v>1.4518000412725391</v>
      </c>
      <c r="AA8" s="25">
        <v>2</v>
      </c>
      <c r="AB8" s="3">
        <v>0.13481268286705017</v>
      </c>
      <c r="AC8" s="3">
        <v>0.11207567900419235</v>
      </c>
      <c r="AD8" s="3">
        <v>-6.0768153518438339E-2</v>
      </c>
      <c r="AE8" s="3">
        <v>4.3230198323726654E-2</v>
      </c>
      <c r="AF8" s="3">
        <v>-0.10466226935386658</v>
      </c>
      <c r="AG8" s="3">
        <v>-1.7008764669299126E-2</v>
      </c>
      <c r="AH8" s="3">
        <v>3.7069288082420826E-3</v>
      </c>
      <c r="AI8" s="3">
        <v>0.11470271646976471</v>
      </c>
      <c r="AJ8" s="3">
        <v>-0.18935027718544006</v>
      </c>
      <c r="AK8" s="3">
        <v>5.5872280150651932E-2</v>
      </c>
      <c r="AL8" s="3">
        <v>9.8388055339455605E-3</v>
      </c>
      <c r="AM8" s="3">
        <v>-9.5788665115833282E-2</v>
      </c>
      <c r="AN8" s="3">
        <v>4.4704858213663101E-2</v>
      </c>
      <c r="AO8" s="3">
        <v>5.0795707851648331E-2</v>
      </c>
      <c r="AP8" s="3">
        <v>-2.5691043585538864E-2</v>
      </c>
      <c r="AQ8" s="3">
        <v>7.172345370054245E-2</v>
      </c>
      <c r="AR8" s="3">
        <v>5.7189814746379852E-2</v>
      </c>
      <c r="AU8" s="25">
        <v>2</v>
      </c>
      <c r="AV8" s="3">
        <v>1.0553691387176514</v>
      </c>
      <c r="AW8" s="3">
        <v>7.2427570819854736E-2</v>
      </c>
      <c r="AY8" s="25">
        <v>2</v>
      </c>
      <c r="AZ8" s="3">
        <v>0.14319868385791779</v>
      </c>
      <c r="BA8" s="3">
        <v>0.1696242094039917</v>
      </c>
      <c r="BB8" s="3">
        <v>-0.30683490633964539</v>
      </c>
      <c r="BC8" s="3">
        <v>7.2531908750534058E-2</v>
      </c>
      <c r="BD8" s="3">
        <v>-0.1673135906457901</v>
      </c>
      <c r="BE8" s="3">
        <v>0.2222183495759964</v>
      </c>
      <c r="BF8" s="3">
        <v>-0.4181598424911499</v>
      </c>
      <c r="BG8" s="3">
        <v>-3.0040843412280083E-3</v>
      </c>
      <c r="BH8" s="3">
        <v>0.34158423542976379</v>
      </c>
      <c r="BI8" s="3">
        <v>0.26480767130851746</v>
      </c>
      <c r="BJ8" s="3">
        <v>0.11494138091802597</v>
      </c>
      <c r="BK8" s="3">
        <v>3.6354515701532364E-2</v>
      </c>
      <c r="BL8" s="3">
        <v>-4.0018213912844658E-3</v>
      </c>
      <c r="BM8" s="3">
        <v>3.1464628875255585E-2</v>
      </c>
      <c r="BN8" s="3">
        <v>4.7380208969116211E-2</v>
      </c>
      <c r="BO8" s="3">
        <v>1.6520511358976364E-2</v>
      </c>
      <c r="BP8" s="3">
        <v>-0.24276979267597201</v>
      </c>
      <c r="BR8" s="25">
        <v>2</v>
      </c>
      <c r="BS8" s="3">
        <v>-0.15949746966362</v>
      </c>
      <c r="BT8" s="3">
        <v>-0.14543157815933228</v>
      </c>
      <c r="BU8" s="3">
        <v>-0.10604394972324371</v>
      </c>
      <c r="BV8" s="3">
        <v>-0.13175295293331146</v>
      </c>
      <c r="BW8" s="3">
        <v>0.18240416049957275</v>
      </c>
      <c r="BX8" s="3">
        <v>1.2811131775379181E-2</v>
      </c>
      <c r="BY8" s="3">
        <v>4.558887705206871E-2</v>
      </c>
      <c r="BZ8" s="3">
        <v>0.16954723000526428</v>
      </c>
      <c r="CA8" s="3">
        <v>-6.3178293406963348E-2</v>
      </c>
      <c r="CB8" s="3">
        <v>-8.2695849239826202E-2</v>
      </c>
      <c r="CC8" s="3">
        <v>0.1077309176325798</v>
      </c>
      <c r="CD8" s="3">
        <v>0.30843517184257507</v>
      </c>
      <c r="CE8" s="3">
        <v>-0.14179842174053192</v>
      </c>
      <c r="CF8" s="3">
        <v>0.29550471901893616</v>
      </c>
      <c r="CG8" s="3">
        <v>-9.6747860312461853E-2</v>
      </c>
      <c r="CH8" s="3">
        <v>-5.6281585246324539E-2</v>
      </c>
      <c r="CI8" s="3">
        <v>7.4795708060264587E-2</v>
      </c>
      <c r="CJ8" s="3">
        <v>-0.14323164522647858</v>
      </c>
      <c r="CK8" s="3">
        <v>-0.48470064997673035</v>
      </c>
      <c r="CL8" s="3">
        <v>-4.4933684170246124E-2</v>
      </c>
      <c r="CM8" s="3">
        <v>-0.16013963520526886</v>
      </c>
      <c r="CN8" s="3">
        <v>-0.23704430460929871</v>
      </c>
      <c r="CO8" s="3">
        <v>-0.153151735663414</v>
      </c>
      <c r="CP8" s="3">
        <v>-5.9711731970310211E-2</v>
      </c>
      <c r="CQ8" s="3">
        <v>5.8335192501544952E-2</v>
      </c>
      <c r="CR8" s="3">
        <v>0.25456592440605164</v>
      </c>
      <c r="CS8" s="3">
        <v>5.7492736726999283E-2</v>
      </c>
      <c r="CT8" s="3">
        <v>-0.19053420424461365</v>
      </c>
      <c r="CU8" s="3">
        <v>-0.27757918834686279</v>
      </c>
      <c r="CV8" s="3">
        <v>1.0885691270232201E-2</v>
      </c>
      <c r="CW8" s="3">
        <v>0.25714263319969177</v>
      </c>
      <c r="CX8" s="3">
        <v>9.1591015458106995E-2</v>
      </c>
      <c r="CY8" s="3">
        <v>3.6240629851818085E-2</v>
      </c>
      <c r="CZ8" s="3">
        <v>0.1790044903755188</v>
      </c>
      <c r="DA8" s="3">
        <v>0.14244362711906433</v>
      </c>
      <c r="DB8" s="3">
        <v>-2.9600568115711212E-2</v>
      </c>
      <c r="DC8" s="3">
        <v>-9.5568098127841949E-2</v>
      </c>
      <c r="DD8" s="3">
        <v>-0.26045310497283936</v>
      </c>
      <c r="DE8" s="3">
        <v>9.3178138136863708E-2</v>
      </c>
      <c r="DF8" s="3">
        <v>0.17931079864501953</v>
      </c>
      <c r="DG8" s="3">
        <v>6.8960204720497131E-2</v>
      </c>
      <c r="DH8" s="3">
        <v>0.1825273185968399</v>
      </c>
      <c r="DI8" s="3">
        <v>0.19118374586105347</v>
      </c>
      <c r="DJ8" s="3">
        <v>-4.9872655421495438E-2</v>
      </c>
      <c r="DK8" s="3">
        <v>0.43702062964439392</v>
      </c>
      <c r="DL8" s="3">
        <v>-1.8601171672344208E-2</v>
      </c>
      <c r="DM8" s="3">
        <v>8.7050870060920715E-2</v>
      </c>
      <c r="DN8" s="3">
        <v>-0.15384981036186218</v>
      </c>
      <c r="DO8" s="3">
        <v>7.4928298592567444E-2</v>
      </c>
      <c r="DP8" s="3">
        <v>0.23783834278583527</v>
      </c>
      <c r="DQ8" s="3">
        <v>0.1688486784696579</v>
      </c>
      <c r="DR8" s="3">
        <v>-5.1747072488069534E-2</v>
      </c>
      <c r="DS8" s="3">
        <v>0.1109185516834259</v>
      </c>
      <c r="DT8" s="3">
        <v>-6.3817608170211315E-3</v>
      </c>
      <c r="DU8" s="3">
        <v>1.5130836516618729E-2</v>
      </c>
      <c r="DV8" s="3">
        <v>0.30178183317184448</v>
      </c>
      <c r="DW8" s="3">
        <v>-4.6915110200643539E-2</v>
      </c>
      <c r="DX8" s="3">
        <v>-0.20013006031513214</v>
      </c>
      <c r="DY8" s="3">
        <v>0.35740339756011963</v>
      </c>
      <c r="DZ8" s="3">
        <v>-6.8241812288761139E-2</v>
      </c>
      <c r="EA8" s="3">
        <v>4.5934863388538361E-2</v>
      </c>
      <c r="EB8" s="3">
        <v>-9.7902379930019379E-2</v>
      </c>
      <c r="EC8" s="3">
        <v>5.8962345123291016E-2</v>
      </c>
      <c r="ED8" s="3">
        <v>-0.1488279402256012</v>
      </c>
      <c r="EE8" s="3">
        <v>2.8513814322650433E-3</v>
      </c>
    </row>
    <row r="9" spans="1:135">
      <c r="A9" s="25">
        <v>3</v>
      </c>
      <c r="B9" s="3">
        <v>-0.47895759344100952</v>
      </c>
      <c r="C9" s="3">
        <v>0.27522993087768555</v>
      </c>
      <c r="D9" s="3">
        <v>2.9890062287449837E-2</v>
      </c>
      <c r="E9" s="3">
        <v>0.24066813290119171</v>
      </c>
      <c r="F9" s="3">
        <v>-3.5926919430494308E-2</v>
      </c>
      <c r="G9" s="3">
        <v>-0.23058085143566132</v>
      </c>
      <c r="H9" s="3">
        <v>0.11519067734479904</v>
      </c>
      <c r="I9" s="3">
        <v>5.4787404835224152E-2</v>
      </c>
      <c r="J9" s="3">
        <v>0.41934221982955933</v>
      </c>
      <c r="K9" s="3">
        <v>0.14929288625717163</v>
      </c>
      <c r="L9" s="3">
        <v>0.2682037353515625</v>
      </c>
      <c r="M9" s="3">
        <v>0.33452463150024414</v>
      </c>
      <c r="N9" s="3">
        <v>-0.16834290325641632</v>
      </c>
      <c r="O9" s="3">
        <v>-0.35809949040412903</v>
      </c>
      <c r="P9" s="3">
        <v>-3.1002059578895569E-2</v>
      </c>
      <c r="Q9" s="3">
        <v>1.844731904566288E-2</v>
      </c>
      <c r="R9" s="3">
        <v>-0.44589677453041082</v>
      </c>
      <c r="S9" s="3"/>
      <c r="T9" s="3"/>
      <c r="U9" s="1">
        <v>3</v>
      </c>
      <c r="V9" s="3">
        <v>-0.75167660163791383</v>
      </c>
      <c r="W9" s="3">
        <v>-2.5598474324886702</v>
      </c>
      <c r="X9" s="3">
        <v>-0.81981439580030524</v>
      </c>
      <c r="Y9" s="3">
        <v>-2.4284429645746579</v>
      </c>
      <c r="AA9" s="25">
        <v>3</v>
      </c>
      <c r="AB9" s="3">
        <v>-0.11827690899372101</v>
      </c>
      <c r="AC9" s="3">
        <v>0.19471992552280426</v>
      </c>
      <c r="AD9" s="3">
        <v>8.8588736951351166E-2</v>
      </c>
      <c r="AE9" s="3">
        <v>0.16646233201026917</v>
      </c>
      <c r="AF9" s="3">
        <v>0.11615031957626343</v>
      </c>
      <c r="AG9" s="3">
        <v>-3.7826935295015574E-3</v>
      </c>
      <c r="AH9" s="3">
        <v>-0.1451759934425354</v>
      </c>
      <c r="AI9" s="3">
        <v>-0.14449341595172882</v>
      </c>
      <c r="AJ9" s="3">
        <v>2.2106030955910683E-2</v>
      </c>
      <c r="AK9" s="3">
        <v>0.11930063366889954</v>
      </c>
      <c r="AL9" s="3">
        <v>1.4246861450374126E-2</v>
      </c>
      <c r="AM9" s="3">
        <v>-0.26977518200874329</v>
      </c>
      <c r="AN9" s="3">
        <v>-0.12051250040531158</v>
      </c>
      <c r="AO9" s="3">
        <v>0.20749381184577942</v>
      </c>
      <c r="AP9" s="3">
        <v>-8.3817541599273682E-2</v>
      </c>
      <c r="AQ9" s="3">
        <v>-0.13381695747375488</v>
      </c>
      <c r="AR9" s="3">
        <v>-2.1255685016512871E-2</v>
      </c>
      <c r="AU9" s="25">
        <v>3</v>
      </c>
      <c r="AV9" s="3">
        <v>0.98022127151489258</v>
      </c>
      <c r="AW9" s="3">
        <v>-6.8576037883758545E-2</v>
      </c>
      <c r="AY9" s="25">
        <v>3</v>
      </c>
      <c r="AZ9" s="3">
        <v>-0.16525880992412567</v>
      </c>
      <c r="BA9" s="3">
        <v>0.12085054069757462</v>
      </c>
      <c r="BB9" s="3">
        <v>-9.9063977599143982E-2</v>
      </c>
      <c r="BC9" s="3">
        <v>0.62205266952514648</v>
      </c>
      <c r="BD9" s="3">
        <v>-0.24354434013366699</v>
      </c>
      <c r="BE9" s="3">
        <v>-9.027426689863205E-2</v>
      </c>
      <c r="BF9" s="3">
        <v>0.23672604560852051</v>
      </c>
      <c r="BG9" s="3">
        <v>-6.6870711743831635E-2</v>
      </c>
      <c r="BH9" s="3">
        <v>-5.7140447199344635E-2</v>
      </c>
      <c r="BI9" s="3">
        <v>0.17899863421916962</v>
      </c>
      <c r="BJ9" s="3">
        <v>0.11963868886232376</v>
      </c>
      <c r="BK9" s="3">
        <v>0.27956065535545349</v>
      </c>
      <c r="BL9" s="3">
        <v>-0.10611186921596527</v>
      </c>
      <c r="BM9" s="3">
        <v>-1.1941173113882542E-2</v>
      </c>
      <c r="BN9" s="3">
        <v>-0.12491851300001144</v>
      </c>
      <c r="BO9" s="3">
        <v>-0.15276247262954712</v>
      </c>
      <c r="BP9" s="3">
        <v>-0.37352091073989868</v>
      </c>
      <c r="BR9" s="25">
        <v>3</v>
      </c>
      <c r="BS9" s="3">
        <v>-0.15841099619865417</v>
      </c>
      <c r="BT9" s="3">
        <v>0.23885597288608551</v>
      </c>
      <c r="BU9" s="3">
        <v>0.23591393232345581</v>
      </c>
      <c r="BV9" s="3">
        <v>-0.17577208578586578</v>
      </c>
      <c r="BW9" s="3">
        <v>-2.3892608005553484E-3</v>
      </c>
      <c r="BX9" s="3">
        <v>0.12552757561206818</v>
      </c>
      <c r="BY9" s="3">
        <v>-2.6149468496441841E-2</v>
      </c>
      <c r="BZ9" s="3">
        <v>0.18332397937774658</v>
      </c>
      <c r="CA9" s="3">
        <v>0.41264906525611877</v>
      </c>
      <c r="CB9" s="3">
        <v>0.15335449576377869</v>
      </c>
      <c r="CC9" s="3">
        <v>-0.18555568158626556</v>
      </c>
      <c r="CD9" s="3">
        <v>-0.1520247757434845</v>
      </c>
      <c r="CE9" s="3">
        <v>0.1422126442193985</v>
      </c>
      <c r="CF9" s="3">
        <v>0.13597993552684784</v>
      </c>
      <c r="CG9" s="3">
        <v>-1.9020400941371918E-2</v>
      </c>
      <c r="CH9" s="3">
        <v>9.8039470613002777E-3</v>
      </c>
      <c r="CI9" s="3">
        <v>-8.2557439804077148E-2</v>
      </c>
      <c r="CJ9" s="3">
        <v>-9.0029902756214142E-2</v>
      </c>
      <c r="CK9" s="3">
        <v>-4.735415056347847E-2</v>
      </c>
      <c r="CL9" s="3">
        <v>0.3451918363571167</v>
      </c>
      <c r="CM9" s="3">
        <v>0.23238395154476166</v>
      </c>
      <c r="CN9" s="3">
        <v>-0.46474367380142212</v>
      </c>
      <c r="CO9" s="3">
        <v>-2.7578061446547508E-2</v>
      </c>
      <c r="CP9" s="3">
        <v>0.14820580184459686</v>
      </c>
      <c r="CQ9" s="3">
        <v>-5.8718893676996231E-2</v>
      </c>
      <c r="CR9" s="3">
        <v>8.3861894905567169E-2</v>
      </c>
      <c r="CS9" s="3">
        <v>0.26860776543617249</v>
      </c>
      <c r="CT9" s="3">
        <v>0.18278907239437103</v>
      </c>
      <c r="CU9" s="3">
        <v>0.16190086305141449</v>
      </c>
      <c r="CV9" s="3">
        <v>-3.0911846086382866E-2</v>
      </c>
      <c r="CW9" s="3">
        <v>6.4217068254947662E-2</v>
      </c>
      <c r="CX9" s="3">
        <v>-0.2331136167049408</v>
      </c>
      <c r="CY9" s="3">
        <v>0.11072669178247452</v>
      </c>
      <c r="CZ9" s="3">
        <v>0.17402069270610809</v>
      </c>
      <c r="DA9" s="3">
        <v>0.11546827852725983</v>
      </c>
      <c r="DB9" s="3">
        <v>-3.1474083662033081E-2</v>
      </c>
      <c r="DC9" s="3">
        <v>-5.5237866938114166E-2</v>
      </c>
      <c r="DD9" s="3">
        <v>0.10186592489480972</v>
      </c>
      <c r="DE9" s="3">
        <v>0.11436449736356735</v>
      </c>
      <c r="DF9" s="3">
        <v>0.24112816154956818</v>
      </c>
      <c r="DG9" s="3">
        <v>-9.8886720836162567E-2</v>
      </c>
      <c r="DH9" s="3">
        <v>-2.1388828754425049E-2</v>
      </c>
      <c r="DI9" s="3">
        <v>-0.12933775782585144</v>
      </c>
      <c r="DJ9" s="3">
        <v>0.15195441246032715</v>
      </c>
      <c r="DK9" s="3">
        <v>0.24316145479679108</v>
      </c>
      <c r="DL9" s="3">
        <v>0.14988042414188385</v>
      </c>
      <c r="DM9" s="3">
        <v>4.285961389541626E-2</v>
      </c>
      <c r="DN9" s="3">
        <v>4.8636820167303085E-2</v>
      </c>
      <c r="DO9" s="3">
        <v>0.15664608776569366</v>
      </c>
      <c r="DP9" s="3">
        <v>4.4294655323028564E-2</v>
      </c>
      <c r="DQ9" s="3">
        <v>4.1045922785997391E-2</v>
      </c>
      <c r="DR9" s="3">
        <v>0.19433654844760895</v>
      </c>
      <c r="DS9" s="3">
        <v>-0.29126915335655212</v>
      </c>
      <c r="DT9" s="3">
        <v>-0.10507917404174805</v>
      </c>
      <c r="DU9" s="3">
        <v>-1.4870017766952515E-2</v>
      </c>
      <c r="DV9" s="3">
        <v>-0.25043037533760071</v>
      </c>
      <c r="DW9" s="3">
        <v>-3.1136807054281235E-2</v>
      </c>
      <c r="DX9" s="3">
        <v>-2.0225856453180313E-2</v>
      </c>
      <c r="DY9" s="3">
        <v>0.17578707635402679</v>
      </c>
      <c r="DZ9" s="3">
        <v>7.4423044919967651E-2</v>
      </c>
      <c r="EA9" s="3">
        <v>9.2002227902412415E-2</v>
      </c>
      <c r="EB9" s="3">
        <v>-7.7011571265757084E-3</v>
      </c>
      <c r="EC9" s="3">
        <v>-0.30319109559059143</v>
      </c>
      <c r="ED9" s="3">
        <v>-8.16468745470047E-2</v>
      </c>
      <c r="EE9" s="3">
        <v>4.0760394185781479E-2</v>
      </c>
    </row>
    <row r="10" spans="1:135">
      <c r="A10" s="25">
        <v>4</v>
      </c>
      <c r="B10" s="3">
        <v>0.15974485874176025</v>
      </c>
      <c r="C10" s="3">
        <v>-1.1807921342551708E-2</v>
      </c>
      <c r="D10" s="3">
        <v>-0.13742385804653168</v>
      </c>
      <c r="E10" s="3">
        <v>4.1916649788618088E-2</v>
      </c>
      <c r="F10" s="3">
        <v>0.48537200689315796</v>
      </c>
      <c r="G10" s="3">
        <v>-0.23902937769889832</v>
      </c>
      <c r="H10" s="3">
        <v>5.2043598145246506E-2</v>
      </c>
      <c r="I10" s="3">
        <v>-0.15403956174850464</v>
      </c>
      <c r="J10" s="3">
        <v>-0.15767274796962738</v>
      </c>
      <c r="K10" s="3">
        <v>-0.16988320648670197</v>
      </c>
      <c r="L10" s="3">
        <v>-0.12250851094722748</v>
      </c>
      <c r="M10" s="3">
        <v>-8.8116012513637543E-2</v>
      </c>
      <c r="N10" s="3">
        <v>0.10990352928638458</v>
      </c>
      <c r="O10" s="3">
        <v>0.20085453987121582</v>
      </c>
      <c r="P10" s="3">
        <v>0.24726137518882751</v>
      </c>
      <c r="Q10" s="3">
        <v>-0.36158981919288635</v>
      </c>
      <c r="R10" s="3">
        <v>0.22793053090572357</v>
      </c>
      <c r="S10" s="3"/>
      <c r="T10" s="3"/>
      <c r="U10" s="1">
        <v>4</v>
      </c>
      <c r="V10" s="3">
        <v>-0.20263207321110255</v>
      </c>
      <c r="W10" s="3">
        <v>0.60829265990106773</v>
      </c>
      <c r="X10" s="3">
        <v>-1.3971873155744043</v>
      </c>
      <c r="Y10" s="3">
        <v>0.42467185722814582</v>
      </c>
      <c r="AA10" s="25">
        <v>4</v>
      </c>
      <c r="AB10" s="3">
        <v>8.2470566034317017E-2</v>
      </c>
      <c r="AC10" s="3">
        <v>-0.10330529510974884</v>
      </c>
      <c r="AD10" s="3">
        <v>0.18270552158355713</v>
      </c>
      <c r="AE10" s="3">
        <v>9.331803023815155E-2</v>
      </c>
      <c r="AF10" s="3">
        <v>-5.3276989609003067E-2</v>
      </c>
      <c r="AG10" s="3">
        <v>-0.14349387586116791</v>
      </c>
      <c r="AH10" s="3">
        <v>-6.323733925819397E-2</v>
      </c>
      <c r="AI10" s="3">
        <v>-5.3412392735481262E-3</v>
      </c>
      <c r="AJ10" s="3">
        <v>0.25888925790786743</v>
      </c>
      <c r="AK10" s="3">
        <v>0.2227083146572113</v>
      </c>
      <c r="AL10" s="3">
        <v>-0.15897029638290405</v>
      </c>
      <c r="AM10" s="3">
        <v>5.1817506551742554E-2</v>
      </c>
      <c r="AN10" s="3">
        <v>-1.3658329844474792E-2</v>
      </c>
      <c r="AO10" s="3">
        <v>9.1291226446628571E-2</v>
      </c>
      <c r="AP10" s="3">
        <v>-0.17130768299102783</v>
      </c>
      <c r="AQ10" s="3">
        <v>-5.2707597613334656E-2</v>
      </c>
      <c r="AR10" s="3">
        <v>9.0114086866378784E-2</v>
      </c>
      <c r="AU10" s="25">
        <v>4</v>
      </c>
      <c r="AV10" s="3">
        <v>1.0299931764602659</v>
      </c>
      <c r="AW10" s="3">
        <v>4.3655857443809509E-2</v>
      </c>
      <c r="AY10" s="25">
        <v>4</v>
      </c>
      <c r="AZ10" s="3">
        <v>-0.13828575611114502</v>
      </c>
      <c r="BA10" s="3">
        <v>0.3119131326675415</v>
      </c>
      <c r="BB10" s="3">
        <v>-4.7725193202495575E-2</v>
      </c>
      <c r="BC10" s="3">
        <v>0.17240932583808899</v>
      </c>
      <c r="BD10" s="3">
        <v>3.328188881278038E-2</v>
      </c>
      <c r="BE10" s="3">
        <v>8.1049792468547821E-2</v>
      </c>
      <c r="BF10" s="3">
        <v>0.2870326042175293</v>
      </c>
      <c r="BG10" s="3">
        <v>1.26509889960289E-2</v>
      </c>
      <c r="BH10" s="3">
        <v>-0.29619458317756653</v>
      </c>
      <c r="BI10" s="3">
        <v>0.20140078663825989</v>
      </c>
      <c r="BJ10" s="3">
        <v>0.1404431164264679</v>
      </c>
      <c r="BK10" s="3">
        <v>-0.12657716870307922</v>
      </c>
      <c r="BL10" s="3">
        <v>0.14982308447360992</v>
      </c>
      <c r="BM10" s="3">
        <v>4.0630891919136047E-2</v>
      </c>
      <c r="BN10" s="3">
        <v>0.22721296548843384</v>
      </c>
      <c r="BO10" s="3">
        <v>-0.10151652991771698</v>
      </c>
      <c r="BP10" s="3">
        <v>-0.34526720643043518</v>
      </c>
      <c r="BR10" s="25">
        <v>4</v>
      </c>
      <c r="BS10" s="3">
        <v>7.7701270580291748E-2</v>
      </c>
      <c r="BT10" s="3">
        <v>-3.7109255790710449E-2</v>
      </c>
      <c r="BU10" s="3">
        <v>7.7868311200290918E-4</v>
      </c>
      <c r="BV10" s="3">
        <v>8.5502505302429199E-2</v>
      </c>
      <c r="BW10" s="3">
        <v>-0.20058585703372955</v>
      </c>
      <c r="BX10" s="3">
        <v>-0.16988909244537354</v>
      </c>
      <c r="BY10" s="3">
        <v>0.10704940557479858</v>
      </c>
      <c r="BZ10" s="3">
        <v>-0.3079027533531189</v>
      </c>
      <c r="CA10" s="3">
        <v>-0.15210331976413727</v>
      </c>
      <c r="CB10" s="3">
        <v>-0.26537108421325684</v>
      </c>
      <c r="CC10" s="3">
        <v>4.8757415264844894E-2</v>
      </c>
      <c r="CD10" s="3">
        <v>4.0665816515684128E-2</v>
      </c>
      <c r="CE10" s="3">
        <v>9.9687881767749786E-2</v>
      </c>
      <c r="CF10" s="3">
        <v>-0.5882267951965332</v>
      </c>
      <c r="CG10" s="3">
        <v>-3.1847249716520309E-2</v>
      </c>
      <c r="CH10" s="3">
        <v>-0.38508719205856323</v>
      </c>
      <c r="CI10" s="3">
        <v>0.18000125885009766</v>
      </c>
      <c r="CJ10" s="3">
        <v>-0.18021644651889801</v>
      </c>
      <c r="CK10" s="3">
        <v>0.13904644548892975</v>
      </c>
      <c r="CL10" s="3">
        <v>4.9549896270036697E-2</v>
      </c>
      <c r="CM10" s="3">
        <v>-0.17438122630119324</v>
      </c>
      <c r="CN10" s="3">
        <v>0.10431049764156342</v>
      </c>
      <c r="CO10" s="3">
        <v>-6.7300021648406982E-2</v>
      </c>
      <c r="CP10" s="3">
        <v>-0.15440072119235992</v>
      </c>
      <c r="CQ10" s="3">
        <v>-0.10129853338003159</v>
      </c>
      <c r="CR10" s="3">
        <v>-0.33669590950012207</v>
      </c>
      <c r="CS10" s="3">
        <v>8.2593388855457306E-2</v>
      </c>
      <c r="CT10" s="3">
        <v>0.14839012920856476</v>
      </c>
      <c r="CU10" s="3">
        <v>0.21540017426013947</v>
      </c>
      <c r="CV10" s="3">
        <v>-7.916867733001709E-2</v>
      </c>
      <c r="CW10" s="3">
        <v>1.5088321641087532E-2</v>
      </c>
      <c r="CX10" s="3">
        <v>9.7025968134403229E-2</v>
      </c>
      <c r="CY10" s="3">
        <v>-2.7708461508154869E-2</v>
      </c>
      <c r="CZ10" s="3">
        <v>-0.3149031400680542</v>
      </c>
      <c r="DA10" s="3">
        <v>-0.11936602741479874</v>
      </c>
      <c r="DB10" s="3">
        <v>5.3233340382575989E-2</v>
      </c>
      <c r="DC10" s="3">
        <v>0.25277447700500488</v>
      </c>
      <c r="DD10" s="3">
        <v>0.18679884076118469</v>
      </c>
      <c r="DE10" s="3">
        <v>-1.8483392894268036E-2</v>
      </c>
      <c r="DF10" s="3">
        <v>-0.13568450510501862</v>
      </c>
      <c r="DG10" s="3">
        <v>4.7932412475347519E-2</v>
      </c>
      <c r="DH10" s="3">
        <v>1.3453507795929909E-2</v>
      </c>
      <c r="DI10" s="3">
        <v>0.21639230847358704</v>
      </c>
      <c r="DJ10" s="3">
        <v>3.2105490565299988E-2</v>
      </c>
      <c r="DK10" s="3">
        <v>-0.32787159085273743</v>
      </c>
      <c r="DL10" s="3">
        <v>0.26593393087387085</v>
      </c>
      <c r="DM10" s="3">
        <v>0.17343185842037201</v>
      </c>
      <c r="DN10" s="3">
        <v>-0.13401035964488983</v>
      </c>
      <c r="DO10" s="3">
        <v>6.8348333239555359E-2</v>
      </c>
      <c r="DP10" s="3">
        <v>-0.27441024780273438</v>
      </c>
      <c r="DQ10" s="3">
        <v>7.0051625370979309E-2</v>
      </c>
      <c r="DR10" s="3">
        <v>-0.24594652652740479</v>
      </c>
      <c r="DS10" s="3">
        <v>-0.1802043616771698</v>
      </c>
      <c r="DT10" s="3">
        <v>-0.22994895279407501</v>
      </c>
      <c r="DU10" s="3">
        <v>0.32336527109146118</v>
      </c>
      <c r="DV10" s="3">
        <v>1.3602838851511478E-2</v>
      </c>
      <c r="DW10" s="3">
        <v>-0.10528485476970673</v>
      </c>
      <c r="DX10" s="3">
        <v>4.4964957982301712E-2</v>
      </c>
      <c r="DY10" s="3">
        <v>-0.39676082134246826</v>
      </c>
      <c r="DZ10" s="3">
        <v>0.19000756740570068</v>
      </c>
      <c r="EA10" s="3">
        <v>-0.31612434983253479</v>
      </c>
      <c r="EB10" s="3">
        <v>0.2755240797996521</v>
      </c>
      <c r="EC10" s="3">
        <v>-0.2472120076417923</v>
      </c>
      <c r="ED10" s="3">
        <v>-6.1144037172198296E-3</v>
      </c>
      <c r="EE10" s="3">
        <v>-5.7000506669282913E-2</v>
      </c>
    </row>
    <row r="11" spans="1:135">
      <c r="A11" s="25">
        <v>5</v>
      </c>
      <c r="B11" s="3">
        <v>0.13025562465190887</v>
      </c>
      <c r="C11" s="3">
        <v>-5.1747582852840424E-2</v>
      </c>
      <c r="D11" s="3">
        <v>-0.36188033223152161</v>
      </c>
      <c r="E11" s="3">
        <v>0.16894368827342987</v>
      </c>
      <c r="F11" s="3">
        <v>0.24364547431468964</v>
      </c>
      <c r="G11" s="3">
        <v>-0.32020720839500427</v>
      </c>
      <c r="H11" s="3">
        <v>-0.21191756427288055</v>
      </c>
      <c r="I11" s="3">
        <v>9.7468391060829163E-2</v>
      </c>
      <c r="J11" s="3">
        <v>-0.16863955557346344</v>
      </c>
      <c r="K11" s="3">
        <v>-6.2187802046537399E-2</v>
      </c>
      <c r="L11" s="3">
        <v>6.6770009696483612E-2</v>
      </c>
      <c r="M11" s="3">
        <v>0.43359750509262085</v>
      </c>
      <c r="N11" s="3">
        <v>0.4523608386516571</v>
      </c>
      <c r="O11" s="3">
        <v>-0.32344681024551392</v>
      </c>
      <c r="P11" s="3">
        <v>0.16579170525074005</v>
      </c>
      <c r="Q11" s="3">
        <v>-0.16344742476940155</v>
      </c>
      <c r="R11" s="3">
        <v>-2.9066458344459537E-2</v>
      </c>
      <c r="S11" s="3"/>
      <c r="T11" s="3"/>
      <c r="U11" s="1">
        <v>5</v>
      </c>
      <c r="V11" s="3">
        <v>-1.3762743675279605</v>
      </c>
      <c r="W11" s="3">
        <v>-1.5720001239061425</v>
      </c>
      <c r="X11" s="3">
        <v>-2.2154303050483137</v>
      </c>
      <c r="Y11" s="3">
        <v>-1.3636189909102214</v>
      </c>
      <c r="AA11" s="25">
        <v>5</v>
      </c>
      <c r="AB11" s="3">
        <v>0.18051408231258392</v>
      </c>
      <c r="AC11" s="3">
        <v>-8.4387004375457764E-2</v>
      </c>
      <c r="AD11" s="3">
        <v>-1.2503237463533878E-2</v>
      </c>
      <c r="AE11" s="3">
        <v>5.1317363977432251E-2</v>
      </c>
      <c r="AF11" s="3">
        <v>-1.1146931909024715E-2</v>
      </c>
      <c r="AG11" s="3">
        <v>8.4817640483379364E-2</v>
      </c>
      <c r="AH11" s="3">
        <v>-6.2221698462963104E-2</v>
      </c>
      <c r="AI11" s="3">
        <v>-0.18601816892623901</v>
      </c>
      <c r="AJ11" s="3">
        <v>1.2244196608662605E-2</v>
      </c>
      <c r="AK11" s="3">
        <v>-0.15009921789169312</v>
      </c>
      <c r="AL11" s="3">
        <v>4.2947437614202499E-2</v>
      </c>
      <c r="AM11" s="3">
        <v>8.4130622446537018E-2</v>
      </c>
      <c r="AN11" s="3">
        <v>-8.7880216538906097E-2</v>
      </c>
      <c r="AO11" s="3">
        <v>1.427130401134491E-2</v>
      </c>
      <c r="AP11" s="3">
        <v>0.10240271687507629</v>
      </c>
      <c r="AQ11" s="3">
        <v>0.12363781034946442</v>
      </c>
      <c r="AR11" s="3">
        <v>-1.2260039336979389E-2</v>
      </c>
      <c r="AU11" s="25">
        <v>5</v>
      </c>
      <c r="AV11" s="3">
        <v>1.0330489873886108</v>
      </c>
      <c r="AW11" s="3">
        <v>-4.9384810030460358E-2</v>
      </c>
      <c r="AY11" s="25">
        <v>5</v>
      </c>
      <c r="AZ11" s="3">
        <v>9.9438861012458801E-2</v>
      </c>
      <c r="BA11" s="3">
        <v>5.7190533727407455E-2</v>
      </c>
      <c r="BB11" s="3">
        <v>0.11736056953668594</v>
      </c>
      <c r="BC11" s="3">
        <v>-0.13024558126926422</v>
      </c>
      <c r="BD11" s="3">
        <v>-0.21012295782566071</v>
      </c>
      <c r="BE11" s="3">
        <v>0.24310852587223053</v>
      </c>
      <c r="BF11" s="3">
        <v>-6.5488182008266449E-2</v>
      </c>
      <c r="BG11" s="3">
        <v>-8.2967236638069153E-2</v>
      </c>
      <c r="BH11" s="3">
        <v>0.29365786910057068</v>
      </c>
      <c r="BI11" s="3">
        <v>-0.13212516903877258</v>
      </c>
      <c r="BJ11" s="3">
        <v>2.7199892327189445E-2</v>
      </c>
      <c r="BK11" s="3">
        <v>-0.21496081352233887</v>
      </c>
      <c r="BL11" s="3">
        <v>-7.2442911565303802E-2</v>
      </c>
      <c r="BM11" s="3">
        <v>5.9118665754795074E-2</v>
      </c>
      <c r="BN11" s="3">
        <v>0.15229246020317078</v>
      </c>
      <c r="BO11" s="3">
        <v>-5.17994724214077E-2</v>
      </c>
      <c r="BP11" s="3">
        <v>-0.38102096319198608</v>
      </c>
      <c r="BR11" s="25">
        <v>5</v>
      </c>
      <c r="BS11" s="3">
        <v>0.29814428091049194</v>
      </c>
      <c r="BT11" s="3">
        <v>0.12157208472490311</v>
      </c>
      <c r="BU11" s="3">
        <v>-0.19028390944004059</v>
      </c>
      <c r="BV11" s="3">
        <v>0.10958613455295563</v>
      </c>
      <c r="BW11" s="3">
        <v>-2.791987918317318E-2</v>
      </c>
      <c r="BX11" s="3">
        <v>0.14402647316455841</v>
      </c>
      <c r="BY11" s="3">
        <v>-8.3763174712657928E-2</v>
      </c>
      <c r="BZ11" s="3">
        <v>9.1550581157207489E-2</v>
      </c>
      <c r="CA11" s="3">
        <v>-5.6323643773794174E-2</v>
      </c>
      <c r="CB11" s="3">
        <v>-0.14064443111419678</v>
      </c>
      <c r="CC11" s="3">
        <v>-1.5466867014765739E-2</v>
      </c>
      <c r="CD11" s="3">
        <v>-7.5354017317295074E-2</v>
      </c>
      <c r="CE11" s="3">
        <v>-0.13079251348972321</v>
      </c>
      <c r="CF11" s="3">
        <v>-0.10381318628787994</v>
      </c>
      <c r="CG11" s="3">
        <v>0.12976077198982239</v>
      </c>
      <c r="CH11" s="3">
        <v>-5.7608373463153839E-2</v>
      </c>
      <c r="CI11" s="3">
        <v>-0.15184065699577332</v>
      </c>
      <c r="CJ11" s="3">
        <v>0.18896393477916718</v>
      </c>
      <c r="CK11" s="3">
        <v>8.3036636933684349E-3</v>
      </c>
      <c r="CL11" s="3">
        <v>-5.7224992662668228E-2</v>
      </c>
      <c r="CM11" s="3">
        <v>1.2201689183712006E-2</v>
      </c>
      <c r="CN11" s="3">
        <v>-9.7672678530216217E-2</v>
      </c>
      <c r="CO11" s="3">
        <v>-3.0026299878954887E-2</v>
      </c>
      <c r="CP11" s="3">
        <v>-3.1960938940756023E-4</v>
      </c>
      <c r="CQ11" s="3">
        <v>0.11121971905231476</v>
      </c>
      <c r="CR11" s="3">
        <v>-2.2132240235805511E-2</v>
      </c>
      <c r="CS11" s="3">
        <v>-4.8617817461490631E-2</v>
      </c>
      <c r="CT11" s="3">
        <v>0.43268394470214844</v>
      </c>
      <c r="CU11" s="3">
        <v>1.9223436713218689E-2</v>
      </c>
      <c r="CV11" s="3">
        <v>9.4843702390789986E-3</v>
      </c>
      <c r="CW11" s="3">
        <v>8.1752128899097443E-2</v>
      </c>
      <c r="CX11" s="3">
        <v>-5.4676204919815063E-2</v>
      </c>
      <c r="CY11" s="3">
        <v>-2.5324147194623947E-2</v>
      </c>
      <c r="CZ11" s="3">
        <v>-0.4978974461555481</v>
      </c>
      <c r="DA11" s="3">
        <v>-4.9499914050102234E-2</v>
      </c>
      <c r="DB11" s="3">
        <v>-3.6263886839151382E-2</v>
      </c>
      <c r="DC11" s="3">
        <v>-0.13432328402996063</v>
      </c>
      <c r="DD11" s="3">
        <v>0.26183095574378967</v>
      </c>
      <c r="DE11" s="3">
        <v>-0.23290017247200012</v>
      </c>
      <c r="DF11" s="3">
        <v>-7.2110667824745178E-2</v>
      </c>
      <c r="DG11" s="3">
        <v>0.13178169727325439</v>
      </c>
      <c r="DH11" s="3">
        <v>-6.7096434533596039E-2</v>
      </c>
      <c r="DI11" s="3">
        <v>-5.866598803550005E-3</v>
      </c>
      <c r="DJ11" s="3">
        <v>0.14665059745311737</v>
      </c>
      <c r="DK11" s="3">
        <v>-8.8463768362998962E-2</v>
      </c>
      <c r="DL11" s="3">
        <v>7.4689731001853943E-2</v>
      </c>
      <c r="DM11" s="3">
        <v>8.3144098520278931E-2</v>
      </c>
      <c r="DN11" s="3">
        <v>-2.6396980509161949E-2</v>
      </c>
      <c r="DO11" s="3">
        <v>8.9991703629493713E-2</v>
      </c>
      <c r="DP11" s="3">
        <v>-0.20612800121307373</v>
      </c>
      <c r="DQ11" s="3">
        <v>-1.1302665807306767E-3</v>
      </c>
      <c r="DR11" s="3">
        <v>-8.1043332815170288E-2</v>
      </c>
      <c r="DS11" s="3">
        <v>4.8900194466114044E-2</v>
      </c>
      <c r="DT11" s="3">
        <v>3.8461342453956604E-2</v>
      </c>
      <c r="DU11" s="3">
        <v>0.11891298741102219</v>
      </c>
      <c r="DV11" s="3">
        <v>-4.3695908039808273E-2</v>
      </c>
      <c r="DW11" s="3">
        <v>-0.19612868130207062</v>
      </c>
      <c r="DX11" s="3">
        <v>6.8760804831981659E-2</v>
      </c>
      <c r="DY11" s="3">
        <v>0.12788084149360657</v>
      </c>
      <c r="DZ11" s="3">
        <v>7.288062572479248E-2</v>
      </c>
      <c r="EA11" s="3">
        <v>-0.13138635456562042</v>
      </c>
      <c r="EB11" s="3">
        <v>3.724660025909543E-3</v>
      </c>
      <c r="EC11" s="3">
        <v>-2.0131974015384912E-3</v>
      </c>
      <c r="ED11" s="3">
        <v>0.10938965529203415</v>
      </c>
      <c r="EE11" s="3">
        <v>0.12044017761945724</v>
      </c>
    </row>
    <row r="12" spans="1:135">
      <c r="A12" s="25">
        <v>6</v>
      </c>
      <c r="B12" s="3">
        <v>-0.42538309097290039</v>
      </c>
      <c r="C12" s="3">
        <v>0.20269043743610382</v>
      </c>
      <c r="D12" s="3">
        <v>0.10074096173048019</v>
      </c>
      <c r="E12" s="3">
        <v>-0.12852570414543152</v>
      </c>
      <c r="F12" s="3">
        <v>0.18406008183956146</v>
      </c>
      <c r="G12" s="3">
        <v>0.10299213230609894</v>
      </c>
      <c r="H12" s="3">
        <v>-2.1714909002184868E-2</v>
      </c>
      <c r="I12" s="3">
        <v>-0.31914719939231873</v>
      </c>
      <c r="J12" s="3">
        <v>0.61189985275268555</v>
      </c>
      <c r="K12" s="3">
        <v>9.1530628502368927E-2</v>
      </c>
      <c r="L12" s="3">
        <v>-0.30650866031646729</v>
      </c>
      <c r="M12" s="3">
        <v>-0.35265049338340759</v>
      </c>
      <c r="N12" s="3">
        <v>-0.41152685880661011</v>
      </c>
      <c r="O12" s="3">
        <v>5.4053343832492828E-2</v>
      </c>
      <c r="P12" s="3">
        <v>9.5508575439453125E-2</v>
      </c>
      <c r="Q12" s="3">
        <v>-0.29029884934425354</v>
      </c>
      <c r="R12" s="3">
        <v>0.28111374378204346</v>
      </c>
      <c r="S12" s="3"/>
      <c r="T12" s="3"/>
      <c r="U12" s="1">
        <v>6</v>
      </c>
      <c r="V12" s="3">
        <v>1.8757783794078564</v>
      </c>
      <c r="W12" s="3">
        <v>1.1575066305984802</v>
      </c>
      <c r="X12" s="3">
        <v>0.81305159912916714</v>
      </c>
      <c r="Y12" s="3">
        <v>0.92083134456096227</v>
      </c>
      <c r="AA12" s="25">
        <v>6</v>
      </c>
      <c r="AB12" s="3">
        <v>4.8975353129208088E-3</v>
      </c>
      <c r="AC12" s="3">
        <v>7.0859561674296856E-3</v>
      </c>
      <c r="AD12" s="3">
        <v>-0.13984407484531403</v>
      </c>
      <c r="AE12" s="3">
        <v>-4.0382510051131248E-3</v>
      </c>
      <c r="AF12" s="3">
        <v>0.24529637396335602</v>
      </c>
      <c r="AG12" s="3">
        <v>6.9150477647781372E-2</v>
      </c>
      <c r="AH12" s="3">
        <v>-0.18942852318286896</v>
      </c>
      <c r="AI12" s="3">
        <v>0.1721598356962204</v>
      </c>
      <c r="AJ12" s="3">
        <v>-2.6463795453310013E-2</v>
      </c>
      <c r="AK12" s="3">
        <v>-4.9811866134405136E-2</v>
      </c>
      <c r="AL12" s="3">
        <v>5.8804437518119812E-2</v>
      </c>
      <c r="AM12" s="3">
        <v>2.9478264972567558E-2</v>
      </c>
      <c r="AN12" s="3">
        <v>-0.10904842615127563</v>
      </c>
      <c r="AO12" s="3">
        <v>0.14821632206439972</v>
      </c>
      <c r="AP12" s="3">
        <v>-4.9067724496126175E-2</v>
      </c>
      <c r="AQ12" s="3">
        <v>-5.3362585604190826E-2</v>
      </c>
      <c r="AR12" s="3">
        <v>3.5608977079391479E-2</v>
      </c>
      <c r="AU12" s="25">
        <v>6</v>
      </c>
      <c r="AV12" s="3">
        <v>1.0770901441574097</v>
      </c>
      <c r="AW12" s="3">
        <v>9.6763055771589279E-3</v>
      </c>
      <c r="AY12" s="25">
        <v>6</v>
      </c>
      <c r="AZ12" s="3">
        <v>-0.24719882011413574</v>
      </c>
      <c r="BA12" s="3">
        <v>-5.6817363947629929E-3</v>
      </c>
      <c r="BB12" s="3">
        <v>0.10001280903816223</v>
      </c>
      <c r="BC12" s="3">
        <v>0.11002212017774582</v>
      </c>
      <c r="BD12" s="3">
        <v>-6.7014195024967194E-2</v>
      </c>
      <c r="BE12" s="3">
        <v>-0.19456501305103302</v>
      </c>
      <c r="BF12" s="3">
        <v>0.22917188704013824</v>
      </c>
      <c r="BG12" s="3">
        <v>6.4148932695388794E-2</v>
      </c>
      <c r="BH12" s="3">
        <v>0.18634168803691864</v>
      </c>
      <c r="BI12" s="3">
        <v>-0.10686633735895157</v>
      </c>
      <c r="BJ12" s="3">
        <v>-0.25384938716888428</v>
      </c>
      <c r="BK12" s="3">
        <v>0.40468338131904602</v>
      </c>
      <c r="BL12" s="3">
        <v>-0.32663759589195251</v>
      </c>
      <c r="BM12" s="3">
        <v>-5.0544809550046921E-2</v>
      </c>
      <c r="BN12" s="3">
        <v>-4.2177785187959671E-2</v>
      </c>
      <c r="BO12" s="3">
        <v>-2.9689954593777657E-2</v>
      </c>
      <c r="BP12" s="3">
        <v>-0.14853115379810333</v>
      </c>
      <c r="BR12" s="25">
        <v>6</v>
      </c>
      <c r="BS12" s="3">
        <v>-2.4903362616896629E-2</v>
      </c>
      <c r="BT12" s="3">
        <v>5.9720445424318314E-2</v>
      </c>
      <c r="BU12" s="3">
        <v>0.22194178402423859</v>
      </c>
      <c r="BV12" s="3">
        <v>-9.790327399969101E-2</v>
      </c>
      <c r="BW12" s="3">
        <v>-0.10964497178792953</v>
      </c>
      <c r="BX12" s="3">
        <v>-5.4422497749328613E-2</v>
      </c>
      <c r="BY12" s="3">
        <v>0.22358983755111694</v>
      </c>
      <c r="BZ12" s="3">
        <v>0.34671211242675781</v>
      </c>
      <c r="CA12" s="3">
        <v>9.8621517419815063E-2</v>
      </c>
      <c r="CB12" s="3">
        <v>4.1260737925767899E-2</v>
      </c>
      <c r="CC12" s="3">
        <v>-0.12992328405380249</v>
      </c>
      <c r="CD12" s="3">
        <v>7.5901811942458153E-3</v>
      </c>
      <c r="CE12" s="3">
        <v>1.3682927936315536E-2</v>
      </c>
      <c r="CF12" s="3">
        <v>5.4476656019687653E-2</v>
      </c>
      <c r="CG12" s="3">
        <v>0.17762614786624908</v>
      </c>
      <c r="CH12" s="3">
        <v>3.0573084950447083E-2</v>
      </c>
      <c r="CI12" s="3">
        <v>0.13295255601406097</v>
      </c>
      <c r="CJ12" s="3">
        <v>-2.140800841152668E-2</v>
      </c>
      <c r="CK12" s="3">
        <v>-8.5587330162525177E-2</v>
      </c>
      <c r="CL12" s="3">
        <v>0.3717593252658844</v>
      </c>
      <c r="CM12" s="3">
        <v>-0.16774317622184753</v>
      </c>
      <c r="CN12" s="3">
        <v>-0.10142958164215088</v>
      </c>
      <c r="CO12" s="3">
        <v>-7.4241384863853455E-2</v>
      </c>
      <c r="CP12" s="3">
        <v>8.6924739181995392E-2</v>
      </c>
      <c r="CQ12" s="3">
        <v>0.12487258762121201</v>
      </c>
      <c r="CR12" s="3">
        <v>-1.9882332533597946E-2</v>
      </c>
      <c r="CS12" s="3">
        <v>6.7985482513904572E-2</v>
      </c>
      <c r="CT12" s="3">
        <v>3.0219262465834618E-2</v>
      </c>
      <c r="CU12" s="3">
        <v>0.26458978652954102</v>
      </c>
      <c r="CV12" s="3">
        <v>4.3693188577890396E-2</v>
      </c>
      <c r="CW12" s="3">
        <v>0.22255513072013855</v>
      </c>
      <c r="CX12" s="3">
        <v>-0.19753345847129822</v>
      </c>
      <c r="CY12" s="3">
        <v>0.10516791045665741</v>
      </c>
      <c r="CZ12" s="3">
        <v>4.6211626380681992E-2</v>
      </c>
      <c r="DA12" s="3">
        <v>8.6171872913837433E-2</v>
      </c>
      <c r="DB12" s="3">
        <v>-3.1451400369405746E-2</v>
      </c>
      <c r="DC12" s="3">
        <v>-0.14307038486003876</v>
      </c>
      <c r="DD12" s="3">
        <v>0.19202856719493866</v>
      </c>
      <c r="DE12" s="3">
        <v>-0.22043071687221527</v>
      </c>
      <c r="DF12" s="3">
        <v>0.22419759631156921</v>
      </c>
      <c r="DG12" s="3">
        <v>0.16719037294387817</v>
      </c>
      <c r="DH12" s="3">
        <v>5.9822913259267807E-2</v>
      </c>
      <c r="DI12" s="3">
        <v>-2.5874616578221321E-2</v>
      </c>
      <c r="DJ12" s="3">
        <v>-0.13960149884223938</v>
      </c>
      <c r="DK12" s="3">
        <v>-0.14214053750038147</v>
      </c>
      <c r="DL12" s="3">
        <v>-7.3774203658103943E-2</v>
      </c>
      <c r="DM12" s="3">
        <v>0.11875022202730179</v>
      </c>
      <c r="DN12" s="3">
        <v>-0.10691839456558228</v>
      </c>
      <c r="DO12" s="3">
        <v>0.10984014719724655</v>
      </c>
      <c r="DP12" s="3">
        <v>-9.5318339765071869E-2</v>
      </c>
      <c r="DQ12" s="3">
        <v>0.23858164250850677</v>
      </c>
      <c r="DR12" s="3">
        <v>0.1101108193397522</v>
      </c>
      <c r="DS12" s="3">
        <v>-3.438698872923851E-2</v>
      </c>
      <c r="DT12" s="3">
        <v>6.3533507287502289E-2</v>
      </c>
      <c r="DU12" s="3">
        <v>-0.31133970618247986</v>
      </c>
      <c r="DV12" s="3">
        <v>-2.8277549892663956E-2</v>
      </c>
      <c r="DW12" s="3">
        <v>0.26100674271583557</v>
      </c>
      <c r="DX12" s="3">
        <v>0.10184436291456223</v>
      </c>
      <c r="DY12" s="3">
        <v>4.0332112461328506E-2</v>
      </c>
      <c r="DZ12" s="3">
        <v>0.12206479907035828</v>
      </c>
      <c r="EA12" s="3">
        <v>0.13695621490478516</v>
      </c>
      <c r="EB12" s="3">
        <v>-4.0968162938952446E-3</v>
      </c>
      <c r="EC12" s="3">
        <v>-1.0690018534660339E-2</v>
      </c>
      <c r="ED12" s="3">
        <v>-9.0367674827575684E-2</v>
      </c>
      <c r="EE12" s="3">
        <v>-2.0289739593863487E-2</v>
      </c>
    </row>
    <row r="13" spans="1:135">
      <c r="A13" s="25">
        <v>7</v>
      </c>
      <c r="B13" s="3">
        <v>-0.31189426779747009</v>
      </c>
      <c r="C13" s="3">
        <v>-0.28253749012947083</v>
      </c>
      <c r="D13" s="3">
        <v>5.9839624911546707E-2</v>
      </c>
      <c r="E13" s="3">
        <v>0.13408465683460236</v>
      </c>
      <c r="F13" s="3">
        <v>0.11651922017335892</v>
      </c>
      <c r="G13" s="3">
        <v>-0.24377657473087311</v>
      </c>
      <c r="H13" s="3">
        <v>-7.7337108552455902E-2</v>
      </c>
      <c r="I13" s="3">
        <v>0.37312662601470947</v>
      </c>
      <c r="J13" s="3">
        <v>0.32153493165969849</v>
      </c>
      <c r="K13" s="3">
        <v>-0.39245450496673584</v>
      </c>
      <c r="L13" s="3">
        <v>-7.1467116475105286E-2</v>
      </c>
      <c r="M13" s="3">
        <v>-3.3573810011148453E-2</v>
      </c>
      <c r="N13" s="3">
        <v>-0.27152076363563538</v>
      </c>
      <c r="O13" s="3">
        <v>0.47071769833564758</v>
      </c>
      <c r="P13" s="3">
        <v>-6.1187376268208027E-3</v>
      </c>
      <c r="Q13" s="3">
        <v>-0.32321277260780334</v>
      </c>
      <c r="R13" s="3">
        <v>9.0316861867904663E-2</v>
      </c>
      <c r="S13" s="3"/>
      <c r="T13" s="3"/>
      <c r="U13" s="1">
        <v>7</v>
      </c>
      <c r="V13" s="3">
        <v>-8.1091101312377373E-2</v>
      </c>
      <c r="W13" s="3">
        <v>0.35049699274468976</v>
      </c>
      <c r="X13" s="3">
        <v>-0.64451509442650301</v>
      </c>
      <c r="Y13" s="3">
        <v>0.131079718192605</v>
      </c>
      <c r="AA13" s="25">
        <v>7</v>
      </c>
      <c r="AB13" s="3">
        <v>-7.5952909886837006E-2</v>
      </c>
      <c r="AC13" s="3">
        <v>-1.5816302970051765E-2</v>
      </c>
      <c r="AD13" s="3">
        <v>-8.1200413405895233E-2</v>
      </c>
      <c r="AE13" s="3">
        <v>-0.25791439414024353</v>
      </c>
      <c r="AF13" s="3">
        <v>-0.27267608046531677</v>
      </c>
      <c r="AG13" s="3">
        <v>-0.20483788847923279</v>
      </c>
      <c r="AH13" s="3">
        <v>3.7672289181500673E-3</v>
      </c>
      <c r="AI13" s="3">
        <v>-0.2829512357711792</v>
      </c>
      <c r="AJ13" s="3">
        <v>9.4231396913528442E-2</v>
      </c>
      <c r="AK13" s="3">
        <v>-2.3778250440955162E-2</v>
      </c>
      <c r="AL13" s="3">
        <v>9.9392808973789215E-2</v>
      </c>
      <c r="AM13" s="3">
        <v>-6.2503337860107422E-2</v>
      </c>
      <c r="AN13" s="3">
        <v>0.20871664583683014</v>
      </c>
      <c r="AO13" s="3">
        <v>-6.508152186870575E-2</v>
      </c>
      <c r="AP13" s="3">
        <v>-0.22590550780296326</v>
      </c>
      <c r="AQ13" s="3">
        <v>0.14299172163009644</v>
      </c>
      <c r="AR13" s="3">
        <v>-1.8906915560364723E-2</v>
      </c>
      <c r="AU13" s="25">
        <v>7</v>
      </c>
      <c r="AV13" s="3">
        <v>0.98477554321289063</v>
      </c>
      <c r="AW13" s="3">
        <v>-4.9322657287120819E-2</v>
      </c>
      <c r="AY13" s="25">
        <v>7</v>
      </c>
      <c r="AZ13" s="3">
        <v>-0.27026396989822388</v>
      </c>
      <c r="BA13" s="3">
        <v>0.2142387330532074</v>
      </c>
      <c r="BB13" s="3">
        <v>0.22460214793682098</v>
      </c>
      <c r="BC13" s="3">
        <v>0.24702854454517365</v>
      </c>
      <c r="BD13" s="3">
        <v>-0.14968562126159668</v>
      </c>
      <c r="BE13" s="3">
        <v>0.29635462164878845</v>
      </c>
      <c r="BF13" s="3">
        <v>0.26796290278434753</v>
      </c>
      <c r="BG13" s="3">
        <v>0.41840973496437073</v>
      </c>
      <c r="BH13" s="3">
        <v>-9.8787412047386169E-2</v>
      </c>
      <c r="BI13" s="3">
        <v>-0.1310204416513443</v>
      </c>
      <c r="BJ13" s="3">
        <v>-0.13759154081344604</v>
      </c>
      <c r="BK13" s="3">
        <v>-5.1210120320320129E-2</v>
      </c>
      <c r="BL13" s="3">
        <v>-0.11026394367218018</v>
      </c>
      <c r="BM13" s="3">
        <v>-0.10371416062116623</v>
      </c>
      <c r="BN13" s="3">
        <v>-0.25361537933349609</v>
      </c>
      <c r="BO13" s="3">
        <v>0.24120457470417023</v>
      </c>
      <c r="BP13" s="3">
        <v>-0.20168307423591617</v>
      </c>
      <c r="BR13" s="25">
        <v>7</v>
      </c>
      <c r="BS13" s="3">
        <v>-9.0648077428340912E-2</v>
      </c>
      <c r="BT13" s="3">
        <v>0.17342130839824677</v>
      </c>
      <c r="BU13" s="3">
        <v>2.7480874210596085E-2</v>
      </c>
      <c r="BV13" s="3">
        <v>-2.6610556989908218E-2</v>
      </c>
      <c r="BW13" s="3">
        <v>-0.12286066263914108</v>
      </c>
      <c r="BX13" s="3">
        <v>-7.2956405580043793E-2</v>
      </c>
      <c r="BY13" s="3">
        <v>2.2111858706921339E-3</v>
      </c>
      <c r="BZ13" s="3">
        <v>-6.2332950532436371E-2</v>
      </c>
      <c r="CA13" s="3">
        <v>1.0036368621513247E-3</v>
      </c>
      <c r="CB13" s="3">
        <v>6.2037069350481033E-2</v>
      </c>
      <c r="CC13" s="3">
        <v>3.7907037883996964E-2</v>
      </c>
      <c r="CD13" s="3">
        <v>-1.7323553329333663E-3</v>
      </c>
      <c r="CE13" s="3">
        <v>0.12597835063934326</v>
      </c>
      <c r="CF13" s="3">
        <v>-0.10860564559698105</v>
      </c>
      <c r="CG13" s="3">
        <v>-0.24749390780925751</v>
      </c>
      <c r="CH13" s="3">
        <v>-0.19101594388484955</v>
      </c>
      <c r="CI13" s="3">
        <v>0.27733460068702698</v>
      </c>
      <c r="CJ13" s="3">
        <v>-0.17691545188426971</v>
      </c>
      <c r="CK13" s="3">
        <v>7.8924931585788727E-2</v>
      </c>
      <c r="CL13" s="3">
        <v>3.9190270006656647E-2</v>
      </c>
      <c r="CM13" s="3">
        <v>0.17794185876846313</v>
      </c>
      <c r="CN13" s="3">
        <v>0.2848663330078125</v>
      </c>
      <c r="CO13" s="3">
        <v>6.6649489104747772E-2</v>
      </c>
      <c r="CP13" s="3">
        <v>-0.23700900375843048</v>
      </c>
      <c r="CQ13" s="3">
        <v>-0.11751789599657059</v>
      </c>
      <c r="CR13" s="3">
        <v>-0.12381332367658615</v>
      </c>
      <c r="CS13" s="3">
        <v>7.4860177934169769E-2</v>
      </c>
      <c r="CT13" s="3">
        <v>3.0061651021242142E-2</v>
      </c>
      <c r="CU13" s="3">
        <v>5.4152380675077438E-2</v>
      </c>
      <c r="CV13" s="3">
        <v>0.31824025511741638</v>
      </c>
      <c r="CW13" s="3">
        <v>1.1812205193564296E-3</v>
      </c>
      <c r="CX13" s="3">
        <v>0.12168954312801361</v>
      </c>
      <c r="CY13" s="3">
        <v>0.12563987076282501</v>
      </c>
      <c r="CZ13" s="3">
        <v>0.20194646716117859</v>
      </c>
      <c r="DA13" s="3">
        <v>-2.7139090001583099E-2</v>
      </c>
      <c r="DB13" s="3">
        <v>0.10005229711532593</v>
      </c>
      <c r="DC13" s="3">
        <v>0.25056004524230957</v>
      </c>
      <c r="DD13" s="3">
        <v>-4.911310225725174E-2</v>
      </c>
      <c r="DE13" s="3">
        <v>0.33298718929290771</v>
      </c>
      <c r="DF13" s="3">
        <v>5.9907712042331696E-2</v>
      </c>
      <c r="DG13" s="3">
        <v>-3.3017545938491821E-2</v>
      </c>
      <c r="DH13" s="3">
        <v>-3.9946373552083969E-2</v>
      </c>
      <c r="DI13" s="3">
        <v>2.8929103165864944E-2</v>
      </c>
      <c r="DJ13" s="3">
        <v>-9.4271199777722359E-3</v>
      </c>
      <c r="DK13" s="3">
        <v>-4.1302919387817383E-2</v>
      </c>
      <c r="DL13" s="3">
        <v>-0.14338129758834839</v>
      </c>
      <c r="DM13" s="3">
        <v>-4.698881134390831E-2</v>
      </c>
      <c r="DN13" s="3">
        <v>2.2328469902276993E-2</v>
      </c>
      <c r="DO13" s="3">
        <v>8.0811634659767151E-2</v>
      </c>
      <c r="DP13" s="3">
        <v>-6.5995141863822937E-2</v>
      </c>
      <c r="DQ13" s="3">
        <v>-0.12938173115253448</v>
      </c>
      <c r="DR13" s="3">
        <v>0.10870091617107391</v>
      </c>
      <c r="DS13" s="3">
        <v>-0.26227098703384399</v>
      </c>
      <c r="DT13" s="3">
        <v>-0.29853555560112</v>
      </c>
      <c r="DU13" s="3">
        <v>0.2091163843870163</v>
      </c>
      <c r="DV13" s="3">
        <v>8.2345046103000641E-2</v>
      </c>
      <c r="DW13" s="3">
        <v>1.5404373407363892E-3</v>
      </c>
      <c r="DX13" s="3">
        <v>7.6715178787708282E-2</v>
      </c>
      <c r="DY13" s="3">
        <v>-0.1801145076751709</v>
      </c>
      <c r="DZ13" s="3">
        <v>0.158294677734375</v>
      </c>
      <c r="EA13" s="3">
        <v>1.8438223924022168E-4</v>
      </c>
      <c r="EB13" s="3">
        <v>-0.21896578371524811</v>
      </c>
      <c r="EC13" s="3">
        <v>4.7311678528785706E-2</v>
      </c>
      <c r="ED13" s="3">
        <v>0.37153127789497375</v>
      </c>
      <c r="EE13" s="3">
        <v>-2.0665993914008141E-2</v>
      </c>
    </row>
    <row r="14" spans="1:135">
      <c r="A14" s="25">
        <v>8</v>
      </c>
      <c r="B14" s="3">
        <v>0.23305797576904297</v>
      </c>
      <c r="C14" s="3">
        <v>0.1462329626083374</v>
      </c>
      <c r="D14" s="3">
        <v>-1.8768515437841415E-2</v>
      </c>
      <c r="E14" s="3">
        <v>7.9408794641494751E-2</v>
      </c>
      <c r="F14" s="3">
        <v>-0.1321546882390976</v>
      </c>
      <c r="G14" s="3">
        <v>-0.13510118424892426</v>
      </c>
      <c r="H14" s="3">
        <v>-2.4495912715792656E-2</v>
      </c>
      <c r="I14" s="3">
        <v>0.24089290201663971</v>
      </c>
      <c r="J14" s="3">
        <v>-9.4190679490566254E-2</v>
      </c>
      <c r="K14" s="3">
        <v>0.20221947133541107</v>
      </c>
      <c r="L14" s="3">
        <v>0.10826842486858368</v>
      </c>
      <c r="M14" s="3">
        <v>-0.27170833945274353</v>
      </c>
      <c r="N14" s="3">
        <v>0.16458797454833984</v>
      </c>
      <c r="O14" s="3">
        <v>-0.31736689805984497</v>
      </c>
      <c r="P14" s="3">
        <v>0.31113389134407043</v>
      </c>
      <c r="Q14" s="3">
        <v>0.48168101906776428</v>
      </c>
      <c r="R14" s="3">
        <v>-2.8574701398611069E-2</v>
      </c>
      <c r="S14" s="3"/>
      <c r="T14" s="3"/>
      <c r="U14" s="1">
        <v>8</v>
      </c>
      <c r="V14" s="3">
        <v>-0.22247850799430668</v>
      </c>
      <c r="W14" s="3">
        <v>-1.4144571219139366</v>
      </c>
      <c r="X14" s="3">
        <v>-0.37118489449112646</v>
      </c>
      <c r="Y14" s="3">
        <v>-1.4304913270155171</v>
      </c>
      <c r="AA14" s="25">
        <v>8</v>
      </c>
      <c r="AB14" s="3">
        <v>-0.27462801337242126</v>
      </c>
      <c r="AC14" s="3">
        <v>0.14987461268901825</v>
      </c>
      <c r="AD14" s="3">
        <v>0.25202527642250061</v>
      </c>
      <c r="AE14" s="3">
        <v>-0.17874518036842346</v>
      </c>
      <c r="AF14" s="3">
        <v>-1.969524472951889E-2</v>
      </c>
      <c r="AG14" s="3">
        <v>-7.4013940989971161E-2</v>
      </c>
      <c r="AH14" s="3">
        <v>-0.10879650712013245</v>
      </c>
      <c r="AI14" s="3">
        <v>0.267152339220047</v>
      </c>
      <c r="AJ14" s="3">
        <v>-0.30620884895324707</v>
      </c>
      <c r="AK14" s="3">
        <v>0.22254568338394165</v>
      </c>
      <c r="AL14" s="3">
        <v>-0.24891521036624908</v>
      </c>
      <c r="AM14" s="3">
        <v>-0.37287196516990662</v>
      </c>
      <c r="AN14" s="3">
        <v>0.14078117907047272</v>
      </c>
      <c r="AO14" s="3">
        <v>-0.13683664798736572</v>
      </c>
      <c r="AP14" s="3">
        <v>-2.3353816941380501E-2</v>
      </c>
      <c r="AQ14" s="3">
        <v>7.4740111827850342E-2</v>
      </c>
      <c r="AR14" s="3">
        <v>-4.3367441743612289E-2</v>
      </c>
      <c r="AU14" s="25">
        <v>8</v>
      </c>
      <c r="AV14" s="3">
        <v>0.932692050933838</v>
      </c>
      <c r="AW14" s="3">
        <v>-0.13802152872085571</v>
      </c>
      <c r="AY14" s="25">
        <v>8</v>
      </c>
      <c r="AZ14" s="3">
        <v>-0.28809666633605957</v>
      </c>
      <c r="BA14" s="3">
        <v>-0.13476820290088654</v>
      </c>
      <c r="BB14" s="3">
        <v>-3.061787411570549E-2</v>
      </c>
      <c r="BC14" s="3">
        <v>0.10141038149595261</v>
      </c>
      <c r="BD14" s="3">
        <v>0.14635545015335083</v>
      </c>
      <c r="BE14" s="3">
        <v>-0.15079778432846069</v>
      </c>
      <c r="BF14" s="3">
        <v>0.17705805599689484</v>
      </c>
      <c r="BG14" s="3">
        <v>0.36971697211265564</v>
      </c>
      <c r="BH14" s="3">
        <v>3.5839889198541641E-2</v>
      </c>
      <c r="BI14" s="3">
        <v>0.20427277684211731</v>
      </c>
      <c r="BJ14" s="3">
        <v>-7.3071591556072235E-2</v>
      </c>
      <c r="BK14" s="3">
        <v>-0.23069180548191071</v>
      </c>
      <c r="BL14" s="3">
        <v>0.17556004226207733</v>
      </c>
      <c r="BM14" s="3">
        <v>0.26744210720062256</v>
      </c>
      <c r="BN14" s="3">
        <v>-0.30101501941680908</v>
      </c>
      <c r="BO14" s="3">
        <v>-0.11457987129688263</v>
      </c>
      <c r="BP14" s="3">
        <v>-0.36812493205070496</v>
      </c>
      <c r="BR14" s="25">
        <v>8</v>
      </c>
      <c r="BS14" s="3">
        <v>0.21907335519790649</v>
      </c>
      <c r="BT14" s="3">
        <v>-0.13061736524105072</v>
      </c>
      <c r="BU14" s="3">
        <v>7.0514388382434845E-2</v>
      </c>
      <c r="BV14" s="3">
        <v>0.13843588531017303</v>
      </c>
      <c r="BW14" s="3">
        <v>0.27322787046432495</v>
      </c>
      <c r="BX14" s="3">
        <v>-0.11357293277978897</v>
      </c>
      <c r="BY14" s="3">
        <v>0.21333400905132294</v>
      </c>
      <c r="BZ14" s="3">
        <v>-5.0740395672619343E-3</v>
      </c>
      <c r="CA14" s="3">
        <v>-0.1061432883143425</v>
      </c>
      <c r="CB14" s="3">
        <v>-3.6033108830451965E-2</v>
      </c>
      <c r="CC14" s="3">
        <v>-5.2540075033903122E-2</v>
      </c>
      <c r="CD14" s="3">
        <v>-2.9944006353616714E-2</v>
      </c>
      <c r="CE14" s="3">
        <v>0.10003852844238281</v>
      </c>
      <c r="CF14" s="3">
        <v>-0.39203432202339172</v>
      </c>
      <c r="CG14" s="3">
        <v>2.4047534912824631E-2</v>
      </c>
      <c r="CH14" s="3">
        <v>-6.6902637481689453E-2</v>
      </c>
      <c r="CI14" s="3">
        <v>9.0565785765647888E-2</v>
      </c>
      <c r="CJ14" s="3">
        <v>9.7555272281169891E-2</v>
      </c>
      <c r="CK14" s="3">
        <v>0.19133441150188446</v>
      </c>
      <c r="CL14" s="3">
        <v>-6.5789215266704559E-2</v>
      </c>
      <c r="CM14" s="3">
        <v>-0.16572259366512299</v>
      </c>
      <c r="CN14" s="3">
        <v>0.14895667135715485</v>
      </c>
      <c r="CO14" s="3">
        <v>-0.16261580586433411</v>
      </c>
      <c r="CP14" s="3">
        <v>-0.14853882789611816</v>
      </c>
      <c r="CQ14" s="3">
        <v>3.0786542221903801E-2</v>
      </c>
      <c r="CR14" s="3">
        <v>-2.8085377067327499E-2</v>
      </c>
      <c r="CS14" s="3">
        <v>-0.30293372273445129</v>
      </c>
      <c r="CT14" s="3">
        <v>4.0541075170040131E-2</v>
      </c>
      <c r="CU14" s="3">
        <v>0.17767105996608734</v>
      </c>
      <c r="CV14" s="3">
        <v>-0.16818214952945709</v>
      </c>
      <c r="CW14" s="3">
        <v>-0.12080918997526169</v>
      </c>
      <c r="CX14" s="3">
        <v>-3.8962963968515396E-2</v>
      </c>
      <c r="CY14" s="3">
        <v>-0.23556883633136749</v>
      </c>
      <c r="CZ14" s="3">
        <v>-0.25808382034301758</v>
      </c>
      <c r="DA14" s="3">
        <v>2.0808722823858261E-2</v>
      </c>
      <c r="DB14" s="3">
        <v>-2.7364863082766533E-2</v>
      </c>
      <c r="DC14" s="3">
        <v>4.1815564036369324E-2</v>
      </c>
      <c r="DD14" s="3">
        <v>-9.4703695503994823E-4</v>
      </c>
      <c r="DE14" s="3">
        <v>7.8973785042762756E-2</v>
      </c>
      <c r="DF14" s="3">
        <v>-0.20513725280761719</v>
      </c>
      <c r="DG14" s="3">
        <v>-4.6393450349569321E-2</v>
      </c>
      <c r="DH14" s="3">
        <v>0.31591546535491943</v>
      </c>
      <c r="DI14" s="3">
        <v>0.181094691157341</v>
      </c>
      <c r="DJ14" s="3">
        <v>-6.5916694700717926E-2</v>
      </c>
      <c r="DK14" s="3">
        <v>-5.6572601199150085E-2</v>
      </c>
      <c r="DL14" s="3">
        <v>0.11491290479898453</v>
      </c>
      <c r="DM14" s="3">
        <v>0.10582838952541351</v>
      </c>
      <c r="DN14" s="3">
        <v>0.13362088799476624</v>
      </c>
      <c r="DO14" s="3">
        <v>-0.19824633002281189</v>
      </c>
      <c r="DP14" s="3">
        <v>0.11472192406654358</v>
      </c>
      <c r="DQ14" s="3">
        <v>0.12359000742435455</v>
      </c>
      <c r="DR14" s="3">
        <v>-0.16280350089073181</v>
      </c>
      <c r="DS14" s="3">
        <v>0.13566912710666656</v>
      </c>
      <c r="DT14" s="3">
        <v>-5.0274837762117386E-2</v>
      </c>
      <c r="DU14" s="3">
        <v>0.3214377760887146</v>
      </c>
      <c r="DV14" s="3">
        <v>1.3396844267845154E-2</v>
      </c>
      <c r="DW14" s="3">
        <v>-8.8878519833087921E-2</v>
      </c>
      <c r="DX14" s="3">
        <v>0.26891806721687317</v>
      </c>
      <c r="DY14" s="3">
        <v>0.26264512538909912</v>
      </c>
      <c r="DZ14" s="3">
        <v>-0.10058828443288803</v>
      </c>
      <c r="EA14" s="3">
        <v>-0.2871212363243103</v>
      </c>
      <c r="EB14" s="3">
        <v>0.38907822966575623</v>
      </c>
      <c r="EC14" s="3">
        <v>5.3839895874261856E-2</v>
      </c>
      <c r="ED14" s="3">
        <v>7.0395931601524353E-2</v>
      </c>
      <c r="EE14" s="3">
        <v>0.1261463463306427</v>
      </c>
    </row>
    <row r="15" spans="1:135">
      <c r="A15" s="25">
        <v>9</v>
      </c>
      <c r="B15" s="3">
        <v>-0.15276747941970825</v>
      </c>
      <c r="C15" s="3">
        <v>-0.1926751583814621</v>
      </c>
      <c r="D15" s="3">
        <v>-0.19693577289581299</v>
      </c>
      <c r="E15" s="3">
        <v>0.16803649067878723</v>
      </c>
      <c r="F15" s="3">
        <v>-0.35619926452636719</v>
      </c>
      <c r="G15" s="3">
        <v>-0.29383409023284912</v>
      </c>
      <c r="H15" s="3">
        <v>-0.37090027332305908</v>
      </c>
      <c r="I15" s="3">
        <v>-0.26952996850013733</v>
      </c>
      <c r="J15" s="3">
        <v>-9.5747925341129303E-2</v>
      </c>
      <c r="K15" s="3">
        <v>0.17640461027622223</v>
      </c>
      <c r="L15" s="3">
        <v>0.18089315295219421</v>
      </c>
      <c r="M15" s="3">
        <v>0.10462731122970581</v>
      </c>
      <c r="N15" s="3">
        <v>0.32130208611488342</v>
      </c>
      <c r="O15" s="3">
        <v>-0.22408559918403625</v>
      </c>
      <c r="P15" s="3">
        <v>1.0958910919725895E-2</v>
      </c>
      <c r="Q15" s="3">
        <v>-0.15837886929512024</v>
      </c>
      <c r="R15" s="3">
        <v>-0.3967470228672027</v>
      </c>
      <c r="S15" s="3"/>
      <c r="T15" s="3"/>
      <c r="U15" s="1">
        <v>9</v>
      </c>
      <c r="V15" s="3">
        <v>-0.82298558006633393</v>
      </c>
      <c r="W15" s="3">
        <v>-1.129916935119446</v>
      </c>
      <c r="X15" s="3">
        <v>-1.4984771319098489</v>
      </c>
      <c r="Y15" s="3">
        <v>-0.96096642737486948</v>
      </c>
      <c r="AA15" s="25">
        <v>9</v>
      </c>
      <c r="AB15" s="3">
        <v>6.4380072057247162E-2</v>
      </c>
      <c r="AC15" s="3">
        <v>-0.20730780065059662</v>
      </c>
      <c r="AD15" s="3">
        <v>-3.2147876918315887E-2</v>
      </c>
      <c r="AE15" s="3">
        <v>5.5070873349905014E-2</v>
      </c>
      <c r="AF15" s="3">
        <v>-9.113127738237381E-2</v>
      </c>
      <c r="AG15" s="3">
        <v>3.2933555543422699E-2</v>
      </c>
      <c r="AH15" s="3">
        <v>0.12299194186925888</v>
      </c>
      <c r="AI15" s="3">
        <v>-0.10776564478874207</v>
      </c>
      <c r="AJ15" s="3">
        <v>-0.1415289044380188</v>
      </c>
      <c r="AK15" s="3">
        <v>8.9749261736869812E-2</v>
      </c>
      <c r="AL15" s="3">
        <v>-1.3612241484224796E-2</v>
      </c>
      <c r="AM15" s="3">
        <v>-3.0452744103968143E-3</v>
      </c>
      <c r="AN15" s="3">
        <v>-9.0492546558380127E-2</v>
      </c>
      <c r="AO15" s="3">
        <v>7.8786469995975494E-2</v>
      </c>
      <c r="AP15" s="3">
        <v>-7.4866496026515961E-2</v>
      </c>
      <c r="AQ15" s="3">
        <v>0.10350493341684341</v>
      </c>
      <c r="AR15" s="3">
        <v>-1.9207557663321495E-2</v>
      </c>
      <c r="AU15" s="25">
        <v>9</v>
      </c>
      <c r="AV15" s="3">
        <v>1.1434221267700195</v>
      </c>
      <c r="AW15" s="3">
        <v>4.9513906240463257E-2</v>
      </c>
      <c r="AY15" s="25">
        <v>9</v>
      </c>
      <c r="AZ15" s="3">
        <v>-2.9445255175232887E-2</v>
      </c>
      <c r="BA15" s="3">
        <v>0.39302000403404236</v>
      </c>
      <c r="BB15" s="3">
        <v>-0.1424681693315506</v>
      </c>
      <c r="BC15" s="3">
        <v>-9.2653566971421242E-3</v>
      </c>
      <c r="BD15" s="3">
        <v>0.26357603073120117</v>
      </c>
      <c r="BE15" s="3">
        <v>9.7111277282238007E-2</v>
      </c>
      <c r="BF15" s="3">
        <v>0.25353518128395081</v>
      </c>
      <c r="BG15" s="3">
        <v>0.11662707477807999</v>
      </c>
      <c r="BH15" s="3">
        <v>0.12447115033864975</v>
      </c>
      <c r="BI15" s="3">
        <v>4.1890431195497513E-2</v>
      </c>
      <c r="BJ15" s="3">
        <v>0.14150957763195038</v>
      </c>
      <c r="BK15" s="3">
        <v>0.22498321533203125</v>
      </c>
      <c r="BL15" s="3">
        <v>0.39105930924415588</v>
      </c>
      <c r="BM15" s="3">
        <v>-7.2237527929246426E-3</v>
      </c>
      <c r="BN15" s="3">
        <v>-0.40675270557403564</v>
      </c>
      <c r="BO15" s="3">
        <v>-0.33299908041954041</v>
      </c>
      <c r="BP15" s="3">
        <v>-0.2838628888130188</v>
      </c>
      <c r="BR15" s="25">
        <v>9</v>
      </c>
      <c r="BS15" s="3">
        <v>1.2926524505019188E-2</v>
      </c>
      <c r="BT15" s="3">
        <v>4.2070638388395309E-2</v>
      </c>
      <c r="BU15" s="3">
        <v>-0.20841597020626068</v>
      </c>
      <c r="BV15" s="3">
        <v>0.29221081733703613</v>
      </c>
      <c r="BW15" s="3">
        <v>-7.2599165141582489E-2</v>
      </c>
      <c r="BX15" s="3">
        <v>-0.18198306858539581</v>
      </c>
      <c r="BY15" s="3">
        <v>3.2295957207679749E-2</v>
      </c>
      <c r="BZ15" s="3">
        <v>-0.32119905948638916</v>
      </c>
      <c r="CA15" s="3">
        <v>-0.11803699284791946</v>
      </c>
      <c r="CB15" s="3">
        <v>5.5824514478445053E-2</v>
      </c>
      <c r="CC15" s="3">
        <v>1.3061772100627422E-2</v>
      </c>
      <c r="CD15" s="3">
        <v>-0.2059667706489563</v>
      </c>
      <c r="CE15" s="3">
        <v>-5.1603551954030991E-2</v>
      </c>
      <c r="CF15" s="3">
        <v>9.1206908226013184E-2</v>
      </c>
      <c r="CG15" s="3">
        <v>-0.16924074292182922</v>
      </c>
      <c r="CH15" s="3">
        <v>-8.9154772460460663E-2</v>
      </c>
      <c r="CI15" s="3">
        <v>-5.015954002737999E-2</v>
      </c>
      <c r="CJ15" s="3">
        <v>-7.3781177401542664E-2</v>
      </c>
      <c r="CK15" s="3">
        <v>0.1719861626625061</v>
      </c>
      <c r="CL15" s="3">
        <v>0.17173480987548828</v>
      </c>
      <c r="CM15" s="3">
        <v>0.24544103443622589</v>
      </c>
      <c r="CN15" s="3">
        <v>0.26906189322471619</v>
      </c>
      <c r="CO15" s="3">
        <v>-0.20889969170093536</v>
      </c>
      <c r="CP15" s="3">
        <v>-0.17701804637908936</v>
      </c>
      <c r="CQ15" s="3">
        <v>8.4908038377761841E-2</v>
      </c>
      <c r="CR15" s="3">
        <v>0.10655060410499573</v>
      </c>
      <c r="CS15" s="3">
        <v>-0.21570193767547607</v>
      </c>
      <c r="CT15" s="3">
        <v>-0.10117390751838684</v>
      </c>
      <c r="CU15" s="3">
        <v>0.39556300640106201</v>
      </c>
      <c r="CV15" s="3">
        <v>-0.15303605794906616</v>
      </c>
      <c r="CW15" s="3">
        <v>0.16643795371055603</v>
      </c>
      <c r="CX15" s="3">
        <v>-5.5065896362066269E-2</v>
      </c>
      <c r="CY15" s="3">
        <v>-1.866278238594532E-2</v>
      </c>
      <c r="CZ15" s="3">
        <v>-0.32415005564689636</v>
      </c>
      <c r="DA15" s="3">
        <v>-7.3089852929115295E-2</v>
      </c>
      <c r="DB15" s="3">
        <v>0.1247531846165657</v>
      </c>
      <c r="DC15" s="3">
        <v>-9.9709905683994293E-2</v>
      </c>
      <c r="DD15" s="3">
        <v>-9.4634495675563812E-2</v>
      </c>
      <c r="DE15" s="3">
        <v>0.14685006439685822</v>
      </c>
      <c r="DF15" s="3">
        <v>-0.17215463519096375</v>
      </c>
      <c r="DG15" s="3">
        <v>0.12534807622432709</v>
      </c>
      <c r="DH15" s="3">
        <v>0.49938210844993591</v>
      </c>
      <c r="DI15" s="3">
        <v>-0.12152331322431564</v>
      </c>
      <c r="DJ15" s="3">
        <v>0.12633781135082245</v>
      </c>
      <c r="DK15" s="3">
        <v>-0.15220391750335693</v>
      </c>
      <c r="DL15" s="3">
        <v>0.17303252220153809</v>
      </c>
      <c r="DM15" s="3">
        <v>4.3523501604795456E-2</v>
      </c>
      <c r="DN15" s="3">
        <v>-0.19006314873695374</v>
      </c>
      <c r="DO15" s="3">
        <v>-8.5584826767444611E-2</v>
      </c>
      <c r="DP15" s="3">
        <v>-7.6889947056770325E-2</v>
      </c>
      <c r="DQ15" s="3">
        <v>-8.033212274312973E-3</v>
      </c>
      <c r="DR15" s="3">
        <v>-5.5997218936681747E-2</v>
      </c>
      <c r="DS15" s="3">
        <v>4.4231545180082321E-3</v>
      </c>
      <c r="DT15" s="3">
        <v>6.0826614499092102E-3</v>
      </c>
      <c r="DU15" s="3">
        <v>-3.0368852894753218E-3</v>
      </c>
      <c r="DV15" s="3">
        <v>5.6545741856098175E-2</v>
      </c>
      <c r="DW15" s="3">
        <v>-0.26381024718284607</v>
      </c>
      <c r="DX15" s="3">
        <v>-0.15738950669765472</v>
      </c>
      <c r="DY15" s="3">
        <v>-7.5529664754867554E-2</v>
      </c>
      <c r="DZ15" s="3">
        <v>0.32301545143127441</v>
      </c>
      <c r="EA15" s="3">
        <v>-7.0427343249320984E-2</v>
      </c>
      <c r="EB15" s="3">
        <v>0.1533842533826828</v>
      </c>
      <c r="EC15" s="3">
        <v>0.13766501843929291</v>
      </c>
      <c r="ED15" s="3">
        <v>3.7092138081789017E-2</v>
      </c>
      <c r="EE15" s="3">
        <v>-7.7700696885585785E-2</v>
      </c>
    </row>
    <row r="16" spans="1:135">
      <c r="A16" s="25">
        <v>10</v>
      </c>
      <c r="B16" s="3">
        <v>-0.26341277360916138</v>
      </c>
      <c r="C16" s="3">
        <v>0.32299655675888062</v>
      </c>
      <c r="D16" s="3">
        <v>7.3316074907779694E-2</v>
      </c>
      <c r="E16" s="3">
        <v>-8.7288662791252136E-2</v>
      </c>
      <c r="F16" s="3">
        <v>-0.26630789041519165</v>
      </c>
      <c r="G16" s="3">
        <v>-6.1869341880083084E-2</v>
      </c>
      <c r="H16" s="3">
        <v>-0.19738645851612091</v>
      </c>
      <c r="I16" s="3">
        <v>0.39159190654754639</v>
      </c>
      <c r="J16" s="3">
        <v>0.64911574125289917</v>
      </c>
      <c r="K16" s="3">
        <v>0.32039108872413635</v>
      </c>
      <c r="L16" s="3">
        <v>-3.5826344043016434E-2</v>
      </c>
      <c r="M16" s="3">
        <v>-9.4436533749103546E-2</v>
      </c>
      <c r="N16" s="3">
        <v>-0.41628646850585938</v>
      </c>
      <c r="O16" s="3">
        <v>0.32524898648262024</v>
      </c>
      <c r="P16" s="3">
        <v>-3.5704042762517929E-2</v>
      </c>
      <c r="Q16" s="3">
        <v>-0.23117853701114655</v>
      </c>
      <c r="R16" s="3">
        <v>-0.2259524017572403</v>
      </c>
      <c r="S16" s="3"/>
      <c r="T16" s="3"/>
      <c r="U16" s="1">
        <v>10</v>
      </c>
      <c r="V16" s="3">
        <v>0.9059615790081561</v>
      </c>
      <c r="W16" s="3">
        <v>-0.67172231666137228</v>
      </c>
      <c r="X16" s="3">
        <v>-5.2174130821208531E-2</v>
      </c>
      <c r="Y16" s="3">
        <v>-0.80100217262073126</v>
      </c>
      <c r="AA16" s="25">
        <v>10</v>
      </c>
      <c r="AB16" s="3">
        <v>-0.10048197209835052</v>
      </c>
      <c r="AC16" s="3">
        <v>4.5316953212022781E-2</v>
      </c>
      <c r="AD16" s="3">
        <v>4.72218357026577E-2</v>
      </c>
      <c r="AE16" s="3">
        <v>0.10774035006761551</v>
      </c>
      <c r="AF16" s="3">
        <v>0.10496575385332108</v>
      </c>
      <c r="AG16" s="3">
        <v>-1.6146671026945114E-2</v>
      </c>
      <c r="AH16" s="3">
        <v>-1.9268671050667763E-2</v>
      </c>
      <c r="AI16" s="3">
        <v>5.6381456553936005E-2</v>
      </c>
      <c r="AJ16" s="3">
        <v>-9.1916151344776154E-2</v>
      </c>
      <c r="AK16" s="3">
        <v>-0.14267480373382568</v>
      </c>
      <c r="AL16" s="3">
        <v>7.6835495419800282E-3</v>
      </c>
      <c r="AM16" s="3">
        <v>-5.1358330994844437E-2</v>
      </c>
      <c r="AN16" s="3">
        <v>-1.5497859567403793E-2</v>
      </c>
      <c r="AO16" s="3">
        <v>4.3467890471220016E-2</v>
      </c>
      <c r="AP16" s="3">
        <v>2.9207669198513031E-2</v>
      </c>
      <c r="AQ16" s="3">
        <v>0.11337868124246597</v>
      </c>
      <c r="AR16" s="3">
        <v>-4.7698975540697575E-3</v>
      </c>
      <c r="AU16" s="25">
        <v>10</v>
      </c>
      <c r="AV16" s="3">
        <v>1.0452836751937866</v>
      </c>
      <c r="AW16" s="3">
        <v>-6.3841141760349274E-2</v>
      </c>
      <c r="AY16" s="25">
        <v>10</v>
      </c>
      <c r="AZ16" s="3">
        <v>-0.65231078863143921</v>
      </c>
      <c r="BA16" s="3">
        <v>0.16619375348091125</v>
      </c>
      <c r="BB16" s="3">
        <v>-0.28219643235206604</v>
      </c>
      <c r="BC16" s="3">
        <v>0.19152665138244629</v>
      </c>
      <c r="BD16" s="3">
        <v>6.8042896687984467E-2</v>
      </c>
      <c r="BE16" s="3">
        <v>0.28845155239105225</v>
      </c>
      <c r="BF16" s="3">
        <v>0.22183513641357422</v>
      </c>
      <c r="BG16" s="3">
        <v>0.12568572163581848</v>
      </c>
      <c r="BH16" s="3">
        <v>5.1459386944770813E-2</v>
      </c>
      <c r="BI16" s="3">
        <v>-0.23911266028881073</v>
      </c>
      <c r="BJ16" s="3">
        <v>-0.1424858570098877</v>
      </c>
      <c r="BK16" s="3">
        <v>-5.6014202535152435E-2</v>
      </c>
      <c r="BL16" s="3">
        <v>-1.2852516956627369E-2</v>
      </c>
      <c r="BM16" s="3">
        <v>0.14893372356891632</v>
      </c>
      <c r="BN16" s="3">
        <v>0.20280955731868744</v>
      </c>
      <c r="BO16" s="3">
        <v>-8.9384019374847412E-2</v>
      </c>
      <c r="BP16" s="3">
        <v>-0.21196267008781433</v>
      </c>
      <c r="BR16" s="25">
        <v>10</v>
      </c>
      <c r="BS16" s="3">
        <v>6.5987013280391693E-2</v>
      </c>
      <c r="BT16" s="3">
        <v>-0.16286420822143555</v>
      </c>
      <c r="BU16" s="3">
        <v>-5.8779072016477585E-2</v>
      </c>
      <c r="BV16" s="3">
        <v>-1.1905597057193518E-3</v>
      </c>
      <c r="BW16" s="3">
        <v>0.13848981261253357</v>
      </c>
      <c r="BX16" s="3">
        <v>-2.0716935396194458E-2</v>
      </c>
      <c r="BY16" s="3">
        <v>-2.3880505934357643E-2</v>
      </c>
      <c r="BZ16" s="3">
        <v>-0.10524440556764603</v>
      </c>
      <c r="CA16" s="3">
        <v>-7.3988661170005798E-2</v>
      </c>
      <c r="CB16" s="3">
        <v>0.11600556224584579</v>
      </c>
      <c r="CC16" s="3">
        <v>0.31476020812988281</v>
      </c>
      <c r="CD16" s="3">
        <v>-1.4136796817183495E-2</v>
      </c>
      <c r="CE16" s="3">
        <v>-4.7190859913825989E-3</v>
      </c>
      <c r="CF16" s="3">
        <v>-8.9928016066551208E-2</v>
      </c>
      <c r="CG16" s="3">
        <v>6.5816335380077362E-2</v>
      </c>
      <c r="CH16" s="3">
        <v>7.1765631437301636E-2</v>
      </c>
      <c r="CI16" s="3">
        <v>9.5149241387844086E-2</v>
      </c>
      <c r="CJ16" s="3">
        <v>3.9513293653726578E-2</v>
      </c>
      <c r="CK16" s="3">
        <v>-0.11924954503774643</v>
      </c>
      <c r="CL16" s="3">
        <v>-0.13164412975311279</v>
      </c>
      <c r="CM16" s="3">
        <v>-0.11097183078527451</v>
      </c>
      <c r="CN16" s="3">
        <v>0.46780455112457275</v>
      </c>
      <c r="CO16" s="3">
        <v>9.4760365784168243E-2</v>
      </c>
      <c r="CP16" s="3">
        <v>-1.7250349745154381E-2</v>
      </c>
      <c r="CQ16" s="3">
        <v>-3.5210393369197845E-2</v>
      </c>
      <c r="CR16" s="3">
        <v>-0.3461049497127533</v>
      </c>
      <c r="CS16" s="3">
        <v>-0.22339640557765961</v>
      </c>
      <c r="CT16" s="3">
        <v>0.15063612163066864</v>
      </c>
      <c r="CU16" s="3">
        <v>8.8054358959197998E-2</v>
      </c>
      <c r="CV16" s="3">
        <v>-1.4991752803325653E-2</v>
      </c>
      <c r="CW16" s="3">
        <v>3.4979879856109619E-3</v>
      </c>
      <c r="CX16" s="3">
        <v>0.31816551089286804</v>
      </c>
      <c r="CY16" s="3">
        <v>-0.19024409353733063</v>
      </c>
      <c r="CZ16" s="3">
        <v>4.2996019124984741E-2</v>
      </c>
      <c r="DA16" s="3">
        <v>-1.9277054816484451E-2</v>
      </c>
      <c r="DB16" s="3">
        <v>-8.5311204195022583E-2</v>
      </c>
      <c r="DC16" s="3">
        <v>-4.3776944279670715E-2</v>
      </c>
      <c r="DD16" s="3">
        <v>-6.8246781826019287E-2</v>
      </c>
      <c r="DE16" s="3">
        <v>-0.32606759667396545</v>
      </c>
      <c r="DF16" s="3">
        <v>-0.16834129393100739</v>
      </c>
      <c r="DG16" s="3">
        <v>0.11250648647546768</v>
      </c>
      <c r="DH16" s="3">
        <v>-0.16431042551994324</v>
      </c>
      <c r="DI16" s="3">
        <v>4.7646865248680115E-2</v>
      </c>
      <c r="DJ16" s="3">
        <v>-0.17163735628128052</v>
      </c>
      <c r="DK16" s="3">
        <v>-8.91093909740448E-2</v>
      </c>
      <c r="DL16" s="3">
        <v>-0.18176895380020142</v>
      </c>
      <c r="DM16" s="3">
        <v>-9.1528475284576416E-2</v>
      </c>
      <c r="DN16" s="3">
        <v>0.15518172085285187</v>
      </c>
      <c r="DO16" s="3">
        <v>-9.7001858055591583E-2</v>
      </c>
      <c r="DP16" s="3">
        <v>-0.13005855679512024</v>
      </c>
      <c r="DQ16" s="3">
        <v>2.7668442577123642E-2</v>
      </c>
      <c r="DR16" s="3">
        <v>5.7303145527839661E-2</v>
      </c>
      <c r="DS16" s="3">
        <v>-0.14413167536258698</v>
      </c>
      <c r="DT16" s="3">
        <v>3.4525588154792786E-2</v>
      </c>
      <c r="DU16" s="3">
        <v>0.13959807157516479</v>
      </c>
      <c r="DV16" s="3">
        <v>-7.6343365013599396E-2</v>
      </c>
      <c r="DW16" s="3">
        <v>-0.14393268525600433</v>
      </c>
      <c r="DX16" s="3">
        <v>-1.9147060811519623E-2</v>
      </c>
      <c r="DY16" s="3">
        <v>-6.1833128333091736E-2</v>
      </c>
      <c r="DZ16" s="3">
        <v>9.2324912548065186E-2</v>
      </c>
      <c r="EA16" s="3">
        <v>6.8140462040901184E-2</v>
      </c>
      <c r="EB16" s="3">
        <v>-6.5332368016242981E-2</v>
      </c>
      <c r="EC16" s="3">
        <v>0.14931632578372955</v>
      </c>
      <c r="ED16" s="3">
        <v>1.0470271110534668E-2</v>
      </c>
      <c r="EE16" s="3">
        <v>5.3945019841194153E-2</v>
      </c>
    </row>
    <row r="17" spans="1:139">
      <c r="A17" s="25">
        <v>11</v>
      </c>
      <c r="B17" s="3">
        <v>-1.0105806402862072E-2</v>
      </c>
      <c r="C17" s="3">
        <v>-0.14077052474021912</v>
      </c>
      <c r="D17" s="3">
        <v>0.15706340968608856</v>
      </c>
      <c r="E17" s="3">
        <v>0.19196277856826782</v>
      </c>
      <c r="F17" s="3">
        <v>0.16175515949726105</v>
      </c>
      <c r="G17" s="3">
        <v>0.48615995049476624</v>
      </c>
      <c r="H17" s="3">
        <v>-0.35727071762084961</v>
      </c>
      <c r="I17" s="3">
        <v>-8.1286214292049408E-2</v>
      </c>
      <c r="J17" s="3">
        <v>0.55936598777770996</v>
      </c>
      <c r="K17" s="3">
        <v>0.24770879745483398</v>
      </c>
      <c r="L17" s="3">
        <v>0.20394702255725861</v>
      </c>
      <c r="M17" s="3">
        <v>-0.19652155041694641</v>
      </c>
      <c r="N17" s="3">
        <v>-0.22474752366542816</v>
      </c>
      <c r="O17" s="3">
        <v>0.13223379850387573</v>
      </c>
      <c r="P17" s="3">
        <v>0.27482530474662781</v>
      </c>
      <c r="Q17" s="3">
        <v>0.22295545041561127</v>
      </c>
      <c r="R17" s="3">
        <v>0.13996973633766174</v>
      </c>
      <c r="S17" s="3"/>
      <c r="T17" s="3"/>
      <c r="U17" s="1">
        <v>11</v>
      </c>
      <c r="V17" s="3">
        <v>2.8512745166518121</v>
      </c>
      <c r="W17" s="3">
        <v>2.2505436318445788</v>
      </c>
      <c r="X17" s="3">
        <v>2.1953325642558221</v>
      </c>
      <c r="Y17" s="3">
        <v>2.2923774472514138</v>
      </c>
      <c r="AA17" s="25">
        <v>11</v>
      </c>
      <c r="AB17" s="3">
        <v>-0.15935806930065155</v>
      </c>
      <c r="AC17" s="3">
        <v>-0.13683764636516571</v>
      </c>
      <c r="AD17" s="3">
        <v>3.8242504000663757E-2</v>
      </c>
      <c r="AE17" s="3">
        <v>2.5489334017038345E-2</v>
      </c>
      <c r="AF17" s="3">
        <v>-4.1051130741834641E-2</v>
      </c>
      <c r="AG17" s="3">
        <v>0.10368743538856506</v>
      </c>
      <c r="AH17" s="3">
        <v>-7.5833186507225037E-2</v>
      </c>
      <c r="AI17" s="3">
        <v>-7.1247123181819916E-2</v>
      </c>
      <c r="AJ17" s="3">
        <v>4.5094285160303116E-2</v>
      </c>
      <c r="AK17" s="3">
        <v>1.7378630116581917E-2</v>
      </c>
      <c r="AL17" s="3">
        <v>-0.21779708564281464</v>
      </c>
      <c r="AM17" s="3">
        <v>0.10063909739255905</v>
      </c>
      <c r="AN17" s="3">
        <v>1.4216244220733643E-2</v>
      </c>
      <c r="AO17" s="3">
        <v>-0.1196097731590271</v>
      </c>
      <c r="AP17" s="3">
        <v>-1.1653855443000793E-2</v>
      </c>
      <c r="AQ17" s="3">
        <v>0.11705475300550461</v>
      </c>
      <c r="AR17" s="3">
        <v>-1.9040634855628017E-2</v>
      </c>
      <c r="AU17" s="25">
        <v>11</v>
      </c>
      <c r="AV17" s="3">
        <v>0.97936552762985241</v>
      </c>
      <c r="AW17" s="3">
        <v>-0.11951259523630142</v>
      </c>
      <c r="AY17" s="25">
        <v>11</v>
      </c>
      <c r="AZ17" s="3">
        <v>3.9175532758235931E-2</v>
      </c>
      <c r="BA17" s="3">
        <v>0.19718204438686371</v>
      </c>
      <c r="BB17" s="3">
        <v>-0.47253420948982239</v>
      </c>
      <c r="BC17" s="3">
        <v>0.15481570363044739</v>
      </c>
      <c r="BD17" s="3">
        <v>0.13884551823139191</v>
      </c>
      <c r="BE17" s="3">
        <v>-0.100604347884655</v>
      </c>
      <c r="BF17" s="3">
        <v>0.18799281120300293</v>
      </c>
      <c r="BG17" s="3">
        <v>0.36341947317123413</v>
      </c>
      <c r="BH17" s="3">
        <v>0.22961919009685516</v>
      </c>
      <c r="BI17" s="3">
        <v>8.1322282552719116E-2</v>
      </c>
      <c r="BJ17" s="3">
        <v>-4.7496005892753601E-2</v>
      </c>
      <c r="BK17" s="3">
        <v>0.30304771661758423</v>
      </c>
      <c r="BL17" s="3">
        <v>-7.6841197907924652E-2</v>
      </c>
      <c r="BM17" s="3">
        <v>6.3581317663192749E-2</v>
      </c>
      <c r="BN17" s="3">
        <v>-0.2618197500705719</v>
      </c>
      <c r="BO17" s="3">
        <v>9.6626900136470795E-2</v>
      </c>
      <c r="BP17" s="3">
        <v>-0.233827143907547</v>
      </c>
      <c r="BR17" s="25">
        <v>11</v>
      </c>
      <c r="BS17" s="3">
        <v>9.7050750628113747E-4</v>
      </c>
      <c r="BT17" s="3">
        <v>-5.725570023059845E-2</v>
      </c>
      <c r="BU17" s="3">
        <v>0.13401332497596741</v>
      </c>
      <c r="BV17" s="3">
        <v>-0.31007641553878784</v>
      </c>
      <c r="BW17" s="3">
        <v>0.13582184910774231</v>
      </c>
      <c r="BX17" s="3">
        <v>-9.8499134182929993E-2</v>
      </c>
      <c r="BY17" s="3">
        <v>-0.12722696363925934</v>
      </c>
      <c r="BZ17" s="3">
        <v>0.21578961610794067</v>
      </c>
      <c r="CA17" s="3">
        <v>0.2467343807220459</v>
      </c>
      <c r="CB17" s="3">
        <v>8.5438996553421021E-2</v>
      </c>
      <c r="CC17" s="3">
        <v>0.30867019295692444</v>
      </c>
      <c r="CD17" s="3">
        <v>0.42223083972930908</v>
      </c>
      <c r="CE17" s="3">
        <v>5.8012127876281738E-2</v>
      </c>
      <c r="CF17" s="3">
        <v>0.24804167449474335</v>
      </c>
      <c r="CG17" s="3">
        <v>-4.2037308216094971E-2</v>
      </c>
      <c r="CH17" s="3">
        <v>0.21111913025379181</v>
      </c>
      <c r="CI17" s="3">
        <v>-1.1711024679243565E-2</v>
      </c>
      <c r="CJ17" s="3">
        <v>-0.13053807616233826</v>
      </c>
      <c r="CK17" s="3">
        <v>1.8363103270530701E-2</v>
      </c>
      <c r="CL17" s="3">
        <v>0.21977737545967102</v>
      </c>
      <c r="CM17" s="3">
        <v>6.3324302434921265E-2</v>
      </c>
      <c r="CN17" s="3">
        <v>0.17308332026004791</v>
      </c>
      <c r="CO17" s="3">
        <v>0.10128797590732574</v>
      </c>
      <c r="CP17" s="3">
        <v>0.19991728663444519</v>
      </c>
      <c r="CQ17" s="3">
        <v>-0.15089993178844452</v>
      </c>
      <c r="CR17" s="3">
        <v>0.11201763153076172</v>
      </c>
      <c r="CS17" s="3">
        <v>8.2944273948669434E-2</v>
      </c>
      <c r="CT17" s="3">
        <v>-7.626400887966156E-2</v>
      </c>
      <c r="CU17" s="3">
        <v>-0.13706199824810028</v>
      </c>
      <c r="CV17" s="3">
        <v>5.4021269083023071E-2</v>
      </c>
      <c r="CW17" s="3">
        <v>0.15921595692634583</v>
      </c>
      <c r="CX17" s="3">
        <v>9.5856040716171265E-2</v>
      </c>
      <c r="CY17" s="3">
        <v>0.21807074546813965</v>
      </c>
      <c r="CZ17" s="3">
        <v>0.2368626594543457</v>
      </c>
      <c r="DA17" s="3">
        <v>0.40553072094917297</v>
      </c>
      <c r="DB17" s="3">
        <v>-0.19165395200252533</v>
      </c>
      <c r="DC17" s="3">
        <v>-0.20987674593925476</v>
      </c>
      <c r="DD17" s="3">
        <v>-0.12715840339660645</v>
      </c>
      <c r="DE17" s="3">
        <v>0.18158936500549316</v>
      </c>
      <c r="DF17" s="3">
        <v>0.10921268165111542</v>
      </c>
      <c r="DG17" s="3">
        <v>-6.8292327225208282E-2</v>
      </c>
      <c r="DH17" s="3">
        <v>-0.42949724197387695</v>
      </c>
      <c r="DI17" s="3">
        <v>-5.1129914820194244E-2</v>
      </c>
      <c r="DJ17" s="3">
        <v>5.0923280417919159E-2</v>
      </c>
      <c r="DK17" s="3">
        <v>0.39127513766288757</v>
      </c>
      <c r="DL17" s="3">
        <v>-5.7152118533849716E-2</v>
      </c>
      <c r="DM17" s="3">
        <v>-8.8179931044578552E-2</v>
      </c>
      <c r="DN17" s="3">
        <v>-8.1489123404026031E-3</v>
      </c>
      <c r="DO17" s="3">
        <v>-8.8424451649188995E-2</v>
      </c>
      <c r="DP17" s="3">
        <v>0.28763461112976074</v>
      </c>
      <c r="DQ17" s="3">
        <v>5.2225276827812195E-2</v>
      </c>
      <c r="DR17" s="3">
        <v>0.41740787029266357</v>
      </c>
      <c r="DS17" s="3">
        <v>-0.25945377349853516</v>
      </c>
      <c r="DT17" s="3">
        <v>0.10703325271606445</v>
      </c>
      <c r="DU17" s="3">
        <v>-0.12535750865936279</v>
      </c>
      <c r="DV17" s="3">
        <v>-0.12737880647182465</v>
      </c>
      <c r="DW17" s="3">
        <v>0.29499056935310364</v>
      </c>
      <c r="DX17" s="3">
        <v>0.15953443944454193</v>
      </c>
      <c r="DY17" s="3">
        <v>3.3418383100070059E-4</v>
      </c>
      <c r="DZ17" s="3">
        <v>-0.14265675842761993</v>
      </c>
      <c r="EA17" s="3">
        <v>0.18974956870079041</v>
      </c>
      <c r="EB17" s="3">
        <v>6.9005414843559265E-3</v>
      </c>
      <c r="EC17" s="3">
        <v>-7.26490318775177E-2</v>
      </c>
      <c r="ED17" s="3">
        <v>2.2496800869703293E-2</v>
      </c>
      <c r="EE17" s="3">
        <v>2.720562182366848E-2</v>
      </c>
    </row>
    <row r="18" spans="1:139">
      <c r="A18" s="25">
        <v>12</v>
      </c>
      <c r="B18" s="3">
        <v>0.2190445214509964</v>
      </c>
      <c r="C18" s="3">
        <v>0.56187504529953003</v>
      </c>
      <c r="D18" s="3">
        <v>-0.20102603733539581</v>
      </c>
      <c r="E18" s="3">
        <v>-0.18126219511032104</v>
      </c>
      <c r="F18" s="3">
        <v>-0.56276488304138184</v>
      </c>
      <c r="G18" s="3">
        <v>-0.15845309197902679</v>
      </c>
      <c r="H18" s="3">
        <v>-0.35755127668380737</v>
      </c>
      <c r="I18" s="3">
        <v>-3.6441538482904434E-2</v>
      </c>
      <c r="J18" s="3">
        <v>-0.19911609590053558</v>
      </c>
      <c r="K18" s="3">
        <v>0.37733054161071777</v>
      </c>
      <c r="L18" s="3">
        <v>5.2519556134939194E-2</v>
      </c>
      <c r="M18" s="3">
        <v>-5.8922816067934036E-2</v>
      </c>
      <c r="N18" s="3">
        <v>0.31357258558273315</v>
      </c>
      <c r="O18" s="3">
        <v>-9.9358700215816498E-2</v>
      </c>
      <c r="P18" s="3">
        <v>0.21035505831241608</v>
      </c>
      <c r="Q18" s="3">
        <v>0.16349124908447266</v>
      </c>
      <c r="R18" s="3">
        <v>-0.24784056842327121</v>
      </c>
      <c r="S18" s="3"/>
      <c r="T18" s="3"/>
      <c r="U18" s="1">
        <v>12</v>
      </c>
      <c r="V18" s="3">
        <v>-1.3018240802862895</v>
      </c>
      <c r="W18" s="3">
        <v>-1.3364155660965416</v>
      </c>
      <c r="X18" s="3">
        <v>-1.1908442351254849</v>
      </c>
      <c r="Y18" s="3">
        <v>-1.3820724715555914</v>
      </c>
      <c r="AA18" s="25">
        <v>12</v>
      </c>
      <c r="AB18" s="3">
        <v>0.14361248910427094</v>
      </c>
      <c r="AC18" s="3">
        <v>4.1160333901643753E-2</v>
      </c>
      <c r="AD18" s="3">
        <v>-8.7242044508457184E-2</v>
      </c>
      <c r="AE18" s="3">
        <v>2.8959542512893677E-2</v>
      </c>
      <c r="AF18" s="3">
        <v>-0.1754087507724762</v>
      </c>
      <c r="AG18" s="3">
        <v>6.6153988242149353E-2</v>
      </c>
      <c r="AH18" s="3">
        <v>-7.8049331903457642E-2</v>
      </c>
      <c r="AI18" s="3">
        <v>2.3307489231228828E-2</v>
      </c>
      <c r="AJ18" s="3">
        <v>-7.6284222304821014E-2</v>
      </c>
      <c r="AK18" s="3">
        <v>-8.2140132784843445E-2</v>
      </c>
      <c r="AL18" s="3">
        <v>-6.611255556344986E-2</v>
      </c>
      <c r="AM18" s="3">
        <v>2.6520643383264542E-2</v>
      </c>
      <c r="AN18" s="3">
        <v>-0.19632814824581146</v>
      </c>
      <c r="AO18" s="3">
        <v>8.2746654748916626E-2</v>
      </c>
      <c r="AP18" s="3">
        <v>-0.17748753726482391</v>
      </c>
      <c r="AQ18" s="3">
        <v>0.11534961313009262</v>
      </c>
      <c r="AR18" s="3">
        <v>3.858531266450882E-2</v>
      </c>
      <c r="AU18" s="25">
        <v>12</v>
      </c>
      <c r="AV18" s="3">
        <v>0.98707282543182362</v>
      </c>
      <c r="AW18" s="3">
        <v>1.1340057477355003E-2</v>
      </c>
      <c r="AY18" s="25">
        <v>12</v>
      </c>
      <c r="AZ18" s="3">
        <v>-9.0259753167629242E-2</v>
      </c>
      <c r="BA18" s="3">
        <v>5.0056271255016327E-2</v>
      </c>
      <c r="BB18" s="3">
        <v>-0.37463176250457764</v>
      </c>
      <c r="BC18" s="3">
        <v>-0.16379381716251373</v>
      </c>
      <c r="BD18" s="3">
        <v>-0.14973817765712738</v>
      </c>
      <c r="BE18" s="3">
        <v>-0.18736797571182251</v>
      </c>
      <c r="BF18" s="3">
        <v>6.6016074270009995E-3</v>
      </c>
      <c r="BG18" s="3">
        <v>-1.7466520890593529E-2</v>
      </c>
      <c r="BH18" s="3">
        <v>-9.6035473048686981E-2</v>
      </c>
      <c r="BI18" s="3">
        <v>-0.1999041736125946</v>
      </c>
      <c r="BJ18" s="3">
        <v>-5.8884955942630768E-2</v>
      </c>
      <c r="BK18" s="3">
        <v>2.4471746757626534E-2</v>
      </c>
      <c r="BL18" s="3">
        <v>-7.2387740015983582E-2</v>
      </c>
      <c r="BM18" s="3">
        <v>-3.6269195377826691E-2</v>
      </c>
      <c r="BN18" s="3">
        <v>2.0052403211593628E-2</v>
      </c>
      <c r="BO18" s="3">
        <v>0.15523409843444824</v>
      </c>
      <c r="BP18" s="3">
        <v>-0.46840748190879822</v>
      </c>
      <c r="BR18" s="25">
        <v>12</v>
      </c>
      <c r="BS18" s="3">
        <v>-1.8690509721636772E-2</v>
      </c>
      <c r="BT18" s="3">
        <v>-0.24142518639564514</v>
      </c>
      <c r="BU18" s="3">
        <v>-7.3731434531509876E-3</v>
      </c>
      <c r="BV18" s="3">
        <v>-0.18846575915813446</v>
      </c>
      <c r="BW18" s="3">
        <v>8.5467137396335602E-2</v>
      </c>
      <c r="BX18" s="3">
        <v>2.1934257820248604E-3</v>
      </c>
      <c r="BY18" s="3">
        <v>0.11980061233043671</v>
      </c>
      <c r="BZ18" s="3">
        <v>0.17875921726226807</v>
      </c>
      <c r="CA18" s="3">
        <v>-9.8907463252544403E-2</v>
      </c>
      <c r="CB18" s="3">
        <v>-0.44669142365455627</v>
      </c>
      <c r="CC18" s="3">
        <v>-6.5823972225189209E-2</v>
      </c>
      <c r="CD18" s="3">
        <v>0.16583481431007385</v>
      </c>
      <c r="CE18" s="3">
        <v>-0.26150774955749512</v>
      </c>
      <c r="CF18" s="3">
        <v>-0.14220340549945831</v>
      </c>
      <c r="CG18" s="3">
        <v>-4.1935190558433533E-2</v>
      </c>
      <c r="CH18" s="3">
        <v>9.1983862221240997E-2</v>
      </c>
      <c r="CI18" s="3">
        <v>-8.5554011166095734E-2</v>
      </c>
      <c r="CJ18" s="3">
        <v>-1.1599749326705933E-2</v>
      </c>
      <c r="CK18" s="3">
        <v>-6.2096800655126572E-2</v>
      </c>
      <c r="CL18" s="3">
        <v>-0.29548496007919312</v>
      </c>
      <c r="CM18" s="3">
        <v>6.7941746674478054E-3</v>
      </c>
      <c r="CN18" s="3">
        <v>-0.13678500056266785</v>
      </c>
      <c r="CO18" s="3">
        <v>8.5496075451374054E-2</v>
      </c>
      <c r="CP18" s="3">
        <v>8.7844645604491234E-3</v>
      </c>
      <c r="CQ18" s="3">
        <v>2.077358216047287E-2</v>
      </c>
      <c r="CR18" s="3">
        <v>0.10178571939468384</v>
      </c>
      <c r="CS18" s="3">
        <v>0.17752835154533386</v>
      </c>
      <c r="CT18" s="3">
        <v>9.5199169591069221E-3</v>
      </c>
      <c r="CU18" s="3">
        <v>-0.23853988945484161</v>
      </c>
      <c r="CV18" s="3">
        <v>0.17855551838874817</v>
      </c>
      <c r="CW18" s="3">
        <v>3.8348719477653503E-2</v>
      </c>
      <c r="CX18" s="3">
        <v>-4.5748863369226456E-2</v>
      </c>
      <c r="CY18" s="3">
        <v>2.0201126113533974E-2</v>
      </c>
      <c r="CZ18" s="3">
        <v>3.4776020795106888E-2</v>
      </c>
      <c r="DA18" s="3">
        <v>5.2237518131732941E-2</v>
      </c>
      <c r="DB18" s="3">
        <v>-4.1056904941797256E-2</v>
      </c>
      <c r="DC18" s="3">
        <v>-0.13291878998279572</v>
      </c>
      <c r="DD18" s="3">
        <v>-0.20348687469959259</v>
      </c>
      <c r="DE18" s="3">
        <v>-1.2962095439434052E-2</v>
      </c>
      <c r="DF18" s="3">
        <v>3.6075998097658157E-2</v>
      </c>
      <c r="DG18" s="3">
        <v>1.4194361865520477E-3</v>
      </c>
      <c r="DH18" s="3">
        <v>-7.2383195161819458E-2</v>
      </c>
      <c r="DI18" s="3">
        <v>0.14061281085014343</v>
      </c>
      <c r="DJ18" s="3">
        <v>-2.6760019827634096E-3</v>
      </c>
      <c r="DK18" s="3">
        <v>0.11920377612113953</v>
      </c>
      <c r="DL18" s="3">
        <v>0.115154929459095</v>
      </c>
      <c r="DM18" s="3">
        <v>8.3139706403017044E-3</v>
      </c>
      <c r="DN18" s="3">
        <v>2.7029188349843025E-2</v>
      </c>
      <c r="DO18" s="3">
        <v>0.11964752525091171</v>
      </c>
      <c r="DP18" s="3">
        <v>0.34738802909851074</v>
      </c>
      <c r="DQ18" s="3">
        <v>4.3804336339235306E-2</v>
      </c>
      <c r="DR18" s="3">
        <v>-1.377332117408514E-2</v>
      </c>
      <c r="DS18" s="3">
        <v>-2.2388312965631485E-2</v>
      </c>
      <c r="DT18" s="3">
        <v>-7.1128815412521362E-2</v>
      </c>
      <c r="DU18" s="3">
        <v>-9.6901729702949524E-2</v>
      </c>
      <c r="DV18" s="3">
        <v>1.9936708733439445E-2</v>
      </c>
      <c r="DW18" s="3">
        <v>-0.21632283926010132</v>
      </c>
      <c r="DX18" s="3">
        <v>-6.2404602766036987E-2</v>
      </c>
      <c r="DY18" s="3">
        <v>-4.4309291988611221E-2</v>
      </c>
      <c r="DZ18" s="3">
        <v>5.9961974620819092E-2</v>
      </c>
      <c r="EA18" s="3">
        <v>-0.21580561995506287</v>
      </c>
      <c r="EB18" s="3">
        <v>-0.41492033004760742</v>
      </c>
      <c r="EC18" s="3">
        <v>0.2515832781791687</v>
      </c>
      <c r="ED18" s="3">
        <v>-1.3980225659906864E-2</v>
      </c>
      <c r="EE18" s="3">
        <v>3.9925899356603622E-2</v>
      </c>
    </row>
    <row r="19" spans="1:139">
      <c r="A19" s="25">
        <v>13</v>
      </c>
      <c r="B19" s="3">
        <v>7.8821972012519836E-2</v>
      </c>
      <c r="C19" s="3">
        <v>-8.0860517919063568E-3</v>
      </c>
      <c r="D19" s="3">
        <v>-0.30568644404411316</v>
      </c>
      <c r="E19" s="3">
        <v>9.4416879117488861E-2</v>
      </c>
      <c r="F19" s="3">
        <v>-0.13954740762710571</v>
      </c>
      <c r="G19" s="3">
        <v>0.22482268512248993</v>
      </c>
      <c r="H19" s="3">
        <v>2.192196436226368E-2</v>
      </c>
      <c r="I19" s="3">
        <v>4.8313479870557785E-2</v>
      </c>
      <c r="J19" s="3">
        <v>0.10515675693750381</v>
      </c>
      <c r="K19" s="3">
        <v>9.6260244026780128E-4</v>
      </c>
      <c r="L19" s="3">
        <v>-0.11173828691244125</v>
      </c>
      <c r="M19" s="3">
        <v>2.714691124856472E-2</v>
      </c>
      <c r="N19" s="3">
        <v>0.12772037088871002</v>
      </c>
      <c r="O19" s="3">
        <v>-0.23504927754402161</v>
      </c>
      <c r="P19" s="3">
        <v>0.23265238106250763</v>
      </c>
      <c r="Q19" s="3">
        <v>-0.10622984915971756</v>
      </c>
      <c r="R19" s="3">
        <v>0.12111929059028624</v>
      </c>
      <c r="S19" s="3"/>
      <c r="T19" s="3"/>
      <c r="U19" s="1">
        <v>13</v>
      </c>
      <c r="V19" s="3">
        <v>0.23096137283122886</v>
      </c>
      <c r="W19" s="3">
        <v>3.549884613964284E-2</v>
      </c>
      <c r="X19" s="3">
        <v>6.5780872898166892E-2</v>
      </c>
      <c r="Y19" s="3">
        <v>0.11543811159418021</v>
      </c>
      <c r="AA19" s="25">
        <v>13</v>
      </c>
      <c r="AB19" s="3">
        <v>0.14927265048027039</v>
      </c>
      <c r="AC19" s="3">
        <v>-0.13500216603279114</v>
      </c>
      <c r="AD19" s="3">
        <v>0.30683586001396179</v>
      </c>
      <c r="AE19" s="3">
        <v>0.16283011436462402</v>
      </c>
      <c r="AF19" s="3">
        <v>0.16730016469955444</v>
      </c>
      <c r="AG19" s="3">
        <v>-5.3185921162366867E-2</v>
      </c>
      <c r="AH19" s="3">
        <v>-2.7636535465717316E-2</v>
      </c>
      <c r="AI19" s="3">
        <v>-0.13672125339508057</v>
      </c>
      <c r="AJ19" s="3">
        <v>-0.1425260603427887</v>
      </c>
      <c r="AK19" s="3">
        <v>-5.0702866166830063E-2</v>
      </c>
      <c r="AL19" s="3">
        <v>0.32102683186531067</v>
      </c>
      <c r="AM19" s="3">
        <v>1.3126631267368793E-2</v>
      </c>
      <c r="AN19" s="3">
        <v>0.12730637192726135</v>
      </c>
      <c r="AO19" s="3">
        <v>-9.9668271839618683E-2</v>
      </c>
      <c r="AP19" s="3">
        <v>0.13849879801273346</v>
      </c>
      <c r="AQ19" s="3">
        <v>-0.10308580100536346</v>
      </c>
      <c r="AR19" s="3">
        <v>-1.8241185694932938E-2</v>
      </c>
      <c r="AU19" s="25">
        <v>13</v>
      </c>
      <c r="AV19" s="3">
        <v>1.0214387178421021</v>
      </c>
      <c r="AW19" s="3">
        <v>-7.8507542610168457E-2</v>
      </c>
      <c r="AY19" s="25">
        <v>13</v>
      </c>
      <c r="AZ19" s="3">
        <v>0.16783407330513</v>
      </c>
      <c r="BA19" s="3">
        <v>0.66164320707321167</v>
      </c>
      <c r="BB19" s="3">
        <v>-0.16825199127197266</v>
      </c>
      <c r="BC19" s="3">
        <v>0.22706528007984161</v>
      </c>
      <c r="BD19" s="3">
        <v>-0.52353304624557495</v>
      </c>
      <c r="BE19" s="3">
        <v>-0.19413167238235474</v>
      </c>
      <c r="BF19" s="3">
        <v>-0.10510772466659546</v>
      </c>
      <c r="BG19" s="3">
        <v>-2.8026124462485313E-2</v>
      </c>
      <c r="BH19" s="3">
        <v>-0.14330166578292847</v>
      </c>
      <c r="BI19" s="3">
        <v>-2.0504329353570938E-2</v>
      </c>
      <c r="BJ19" s="3">
        <v>0.13109147548675537</v>
      </c>
      <c r="BK19" s="3">
        <v>8.7647087872028351E-2</v>
      </c>
      <c r="BL19" s="3">
        <v>-0.12065763026475906</v>
      </c>
      <c r="BM19" s="3">
        <v>0.31744670867919922</v>
      </c>
      <c r="BN19" s="3">
        <v>5.4152216762304306E-2</v>
      </c>
      <c r="BO19" s="3">
        <v>-8.2475975155830383E-2</v>
      </c>
      <c r="BP19" s="3">
        <v>-0.29501071572303772</v>
      </c>
      <c r="BR19" s="25">
        <v>13</v>
      </c>
      <c r="BS19" s="3">
        <v>-6.8336151540279388E-2</v>
      </c>
      <c r="BT19" s="3">
        <v>4.0097534656524658E-2</v>
      </c>
      <c r="BU19" s="3">
        <v>0.21583607792854309</v>
      </c>
      <c r="BV19" s="3">
        <v>5.4707985371351242E-2</v>
      </c>
      <c r="BW19" s="3">
        <v>-0.13343529403209686</v>
      </c>
      <c r="BX19" s="3">
        <v>-3.4566711634397507E-2</v>
      </c>
      <c r="BY19" s="3">
        <v>4.777221754193306E-2</v>
      </c>
      <c r="BZ19" s="3">
        <v>-2.6281228289008141E-2</v>
      </c>
      <c r="CA19" s="3">
        <v>-0.1580132395029068</v>
      </c>
      <c r="CB19" s="3">
        <v>-0.12632681429386139</v>
      </c>
      <c r="CC19" s="3">
        <v>5.485152080655098E-2</v>
      </c>
      <c r="CD19" s="3">
        <v>-0.15728038549423218</v>
      </c>
      <c r="CE19" s="3">
        <v>-0.24754796922206879</v>
      </c>
      <c r="CF19" s="3">
        <v>-0.12733939290046692</v>
      </c>
      <c r="CG19" s="3">
        <v>5.1310241222381592E-2</v>
      </c>
      <c r="CH19" s="3">
        <v>2.1309457719326019E-2</v>
      </c>
      <c r="CI19" s="3">
        <v>0.25869482755661011</v>
      </c>
      <c r="CJ19" s="3">
        <v>-0.11753436177968979</v>
      </c>
      <c r="CK19" s="3">
        <v>5.0368793308734894E-3</v>
      </c>
      <c r="CL19" s="3">
        <v>4.733627662062645E-2</v>
      </c>
      <c r="CM19" s="3">
        <v>0.12323413044214249</v>
      </c>
      <c r="CN19" s="3">
        <v>0.33634787797927856</v>
      </c>
      <c r="CO19" s="3">
        <v>1.2822558172047138E-2</v>
      </c>
      <c r="CP19" s="3">
        <v>1.4885018579661846E-2</v>
      </c>
      <c r="CQ19" s="3">
        <v>-2.0445520058274269E-2</v>
      </c>
      <c r="CR19" s="3">
        <v>-0.20217595994472504</v>
      </c>
      <c r="CS19" s="3">
        <v>-3.7168361246585846E-2</v>
      </c>
      <c r="CT19" s="3">
        <v>-0.15496936440467834</v>
      </c>
      <c r="CU19" s="3">
        <v>-7.2968617081642151E-2</v>
      </c>
      <c r="CV19" s="3">
        <v>-0.10213124752044678</v>
      </c>
      <c r="CW19" s="3">
        <v>-1.1847146786749363E-2</v>
      </c>
      <c r="CX19" s="3">
        <v>0.22067339718341827</v>
      </c>
      <c r="CY19" s="3">
        <v>0.20252315700054169</v>
      </c>
      <c r="CZ19" s="3">
        <v>0.14880013465881348</v>
      </c>
      <c r="DA19" s="3">
        <v>-0.18377320468425751</v>
      </c>
      <c r="DB19" s="3">
        <v>-0.11363011598587036</v>
      </c>
      <c r="DC19" s="3">
        <v>6.0196634382009506E-2</v>
      </c>
      <c r="DD19" s="3">
        <v>-0.12915821373462677</v>
      </c>
      <c r="DE19" s="3">
        <v>-3.3358786255121231E-2</v>
      </c>
      <c r="DF19" s="3">
        <v>-9.0054921805858612E-2</v>
      </c>
      <c r="DG19" s="3">
        <v>5.4648879915475845E-2</v>
      </c>
      <c r="DH19" s="3">
        <v>1.553945429623127E-2</v>
      </c>
      <c r="DI19" s="3">
        <v>-9.0083092451095581E-2</v>
      </c>
      <c r="DJ19" s="3">
        <v>-0.111522376537323</v>
      </c>
      <c r="DK19" s="3">
        <v>-0.16516530513763428</v>
      </c>
      <c r="DL19" s="3">
        <v>-0.37465447187423706</v>
      </c>
      <c r="DM19" s="3">
        <v>-5.0301548093557358E-2</v>
      </c>
      <c r="DN19" s="3">
        <v>1.8671551719307899E-2</v>
      </c>
      <c r="DO19" s="3">
        <v>0.19965995848178864</v>
      </c>
      <c r="DP19" s="3">
        <v>-0.1589844673871994</v>
      </c>
      <c r="DQ19" s="3">
        <v>0.11730898916721344</v>
      </c>
      <c r="DR19" s="3">
        <v>4.0615629404783249E-2</v>
      </c>
      <c r="DS19" s="3">
        <v>0.46813923120498657</v>
      </c>
      <c r="DT19" s="3">
        <v>-0.18948991596698761</v>
      </c>
      <c r="DU19" s="3">
        <v>0.20984229445457458</v>
      </c>
      <c r="DV19" s="3">
        <v>-5.5637124925851822E-2</v>
      </c>
      <c r="DW19" s="3">
        <v>-0.13436169922351837</v>
      </c>
      <c r="DX19" s="3">
        <v>8.5895955562591553E-2</v>
      </c>
      <c r="DY19" s="3">
        <v>-7.668660581111908E-2</v>
      </c>
      <c r="DZ19" s="3">
        <v>-3.3835045993328094E-2</v>
      </c>
      <c r="EA19" s="3">
        <v>7.1436211466789246E-2</v>
      </c>
      <c r="EB19" s="3">
        <v>-0.11791912466287613</v>
      </c>
      <c r="EC19" s="3">
        <v>-0.26202651858329773</v>
      </c>
      <c r="ED19" s="3">
        <v>5.0550051033496857E-2</v>
      </c>
      <c r="EE19" s="3">
        <v>5.5210527032613754E-2</v>
      </c>
    </row>
    <row r="20" spans="1:139">
      <c r="A20" s="25">
        <v>14</v>
      </c>
      <c r="B20" s="3">
        <v>-0.29703894257545471</v>
      </c>
      <c r="C20" s="3">
        <v>-1.0741818696260452E-3</v>
      </c>
      <c r="D20" s="3">
        <v>-8.997044712305069E-2</v>
      </c>
      <c r="E20" s="3">
        <v>5.1452852785587311E-2</v>
      </c>
      <c r="F20" s="3">
        <v>1.023046113550663E-2</v>
      </c>
      <c r="G20" s="3">
        <v>-0.22810405492782593</v>
      </c>
      <c r="H20" s="3">
        <v>-2.1276196464896202E-2</v>
      </c>
      <c r="I20" s="3">
        <v>0.32565173506736755</v>
      </c>
      <c r="J20" s="3">
        <v>-2.5163672864437103E-2</v>
      </c>
      <c r="K20" s="3">
        <v>0.40709835290908813</v>
      </c>
      <c r="L20" s="3">
        <v>0.22876261174678802</v>
      </c>
      <c r="M20" s="3">
        <v>0.10223241895437241</v>
      </c>
      <c r="N20" s="3">
        <v>0.25183987617492676</v>
      </c>
      <c r="O20" s="3">
        <v>-7.5074732303619385E-2</v>
      </c>
      <c r="P20" s="3">
        <v>0.43201613426208496</v>
      </c>
      <c r="Q20" s="3">
        <v>0.42343553900718689</v>
      </c>
      <c r="R20" s="3">
        <v>-0.39284822344779968</v>
      </c>
      <c r="S20" s="3"/>
      <c r="T20" s="3"/>
      <c r="U20" s="1">
        <v>14</v>
      </c>
      <c r="V20" s="3">
        <v>-0.34665206489166245</v>
      </c>
      <c r="W20" s="3">
        <v>-2.68254667838232</v>
      </c>
      <c r="X20" s="3">
        <v>-1.8807732228704843</v>
      </c>
      <c r="Y20" s="3">
        <v>-2.7952826169464755</v>
      </c>
      <c r="AA20" s="25">
        <v>14</v>
      </c>
      <c r="AB20" s="3">
        <v>-0.24133890867233276</v>
      </c>
      <c r="AC20" s="3">
        <v>-0.14176824688911438</v>
      </c>
      <c r="AD20" s="3">
        <v>8.8596247136592865E-2</v>
      </c>
      <c r="AE20" s="3">
        <v>3.727027028799057E-2</v>
      </c>
      <c r="AF20" s="3">
        <v>-0.18851767480373383</v>
      </c>
      <c r="AG20" s="3">
        <v>0.23865719139575958</v>
      </c>
      <c r="AH20" s="3">
        <v>-0.11506325006484985</v>
      </c>
      <c r="AI20" s="3">
        <v>0.10953681915998459</v>
      </c>
      <c r="AJ20" s="3">
        <v>-2.9535707086324692E-2</v>
      </c>
      <c r="AK20" s="3">
        <v>4.2051924392580986E-3</v>
      </c>
      <c r="AL20" s="3">
        <v>0.25465825200080872</v>
      </c>
      <c r="AM20" s="3">
        <v>0.23228219151496887</v>
      </c>
      <c r="AN20" s="3">
        <v>6.2657929956912994E-3</v>
      </c>
      <c r="AO20" s="3">
        <v>-4.264415055513382E-2</v>
      </c>
      <c r="AP20" s="3">
        <v>-9.2753976583480835E-2</v>
      </c>
      <c r="AQ20" s="3">
        <v>0.20110185444355011</v>
      </c>
      <c r="AR20" s="3">
        <v>-4.3437974527478218E-3</v>
      </c>
      <c r="AU20" s="25">
        <v>14</v>
      </c>
      <c r="AV20" s="3">
        <v>1.0268012285232544</v>
      </c>
      <c r="AW20" s="3">
        <v>5.7411350309848785E-2</v>
      </c>
      <c r="AY20" s="25">
        <v>14</v>
      </c>
      <c r="AZ20" s="3">
        <v>-0.12996646761894226</v>
      </c>
      <c r="BA20" s="3">
        <v>0.21481305360794067</v>
      </c>
      <c r="BB20" s="3">
        <v>-1.361400168389082E-2</v>
      </c>
      <c r="BC20" s="3">
        <v>-0.15104831755161285</v>
      </c>
      <c r="BD20" s="3">
        <v>-0.24158988893032074</v>
      </c>
      <c r="BE20" s="3">
        <v>0.17817312479019165</v>
      </c>
      <c r="BF20" s="3">
        <v>0.21538476645946503</v>
      </c>
      <c r="BG20" s="3">
        <v>0.31064805388450623</v>
      </c>
      <c r="BH20" s="3">
        <v>5.2286464720964432E-2</v>
      </c>
      <c r="BI20" s="3">
        <v>-1.2058363063260913E-3</v>
      </c>
      <c r="BJ20" s="3">
        <v>0.2081003338098526</v>
      </c>
      <c r="BK20" s="3">
        <v>-5.4466377943754196E-2</v>
      </c>
      <c r="BL20" s="3">
        <v>3.2577473670244217E-2</v>
      </c>
      <c r="BM20" s="3">
        <v>-0.27127769589424133</v>
      </c>
      <c r="BN20" s="3">
        <v>-0.12781119346618652</v>
      </c>
      <c r="BO20" s="3">
        <v>-0.21157100796699524</v>
      </c>
      <c r="BP20" s="3">
        <v>-0.12236275523900986</v>
      </c>
      <c r="BR20" s="25">
        <v>14</v>
      </c>
      <c r="BS20" s="3">
        <v>6.277022510766983E-2</v>
      </c>
      <c r="BT20" s="3">
        <v>6.3187062740325928E-2</v>
      </c>
      <c r="BU20" s="3">
        <v>-9.0040095150470734E-2</v>
      </c>
      <c r="BV20" s="3">
        <v>1.2517547234892845E-2</v>
      </c>
      <c r="BW20" s="3">
        <v>-9.4644472002983093E-2</v>
      </c>
      <c r="BX20" s="3">
        <v>6.443449854850769E-2</v>
      </c>
      <c r="BY20" s="3">
        <v>0.1735641211271286</v>
      </c>
      <c r="BZ20" s="3">
        <v>4.0703164413571358E-3</v>
      </c>
      <c r="CA20" s="3">
        <v>-7.7025331556797028E-2</v>
      </c>
      <c r="CB20" s="3">
        <v>0.19519834220409393</v>
      </c>
      <c r="CC20" s="3">
        <v>-6.8649831227958202E-3</v>
      </c>
      <c r="CD20" s="3">
        <v>-0.29660046100616455</v>
      </c>
      <c r="CE20" s="3">
        <v>0.13770334422588348</v>
      </c>
      <c r="CF20" s="3">
        <v>0.26083606481552124</v>
      </c>
      <c r="CG20" s="3">
        <v>9.8879272118210793E-3</v>
      </c>
      <c r="CH20" s="3">
        <v>-0.31759622693061829</v>
      </c>
      <c r="CI20" s="3">
        <v>3.5320408642292023E-2</v>
      </c>
      <c r="CJ20" s="3">
        <v>-4.4052921235561371E-2</v>
      </c>
      <c r="CK20" s="3">
        <v>0.11678780615329742</v>
      </c>
      <c r="CL20" s="3">
        <v>8.9856395497918129E-3</v>
      </c>
      <c r="CM20" s="3">
        <v>0.1557619571685791</v>
      </c>
      <c r="CN20" s="3">
        <v>0.13948479294776917</v>
      </c>
      <c r="CO20" s="3">
        <v>3.7015516310930252E-2</v>
      </c>
      <c r="CP20" s="3">
        <v>6.5280735492706299E-2</v>
      </c>
      <c r="CQ20" s="3">
        <v>9.6004210412502289E-2</v>
      </c>
      <c r="CR20" s="3">
        <v>0.20555669069290161</v>
      </c>
      <c r="CS20" s="3">
        <v>2.0741723477840424E-2</v>
      </c>
      <c r="CT20" s="3">
        <v>-0.2589448094367981</v>
      </c>
      <c r="CU20" s="3">
        <v>-1.6335569322109222E-2</v>
      </c>
      <c r="CV20" s="3">
        <v>-1.3293997384607792E-2</v>
      </c>
      <c r="CW20" s="3">
        <v>0.20102310180664063</v>
      </c>
      <c r="CX20" s="3">
        <v>2.3710394278168678E-2</v>
      </c>
      <c r="CY20" s="3">
        <v>-6.1582397669553757E-2</v>
      </c>
      <c r="CZ20" s="3">
        <v>-0.2193373441696167</v>
      </c>
      <c r="DA20" s="3">
        <v>8.6872600018978119E-2</v>
      </c>
      <c r="DB20" s="3">
        <v>1.357661560177803E-2</v>
      </c>
      <c r="DC20" s="3">
        <v>-0.14223416149616241</v>
      </c>
      <c r="DD20" s="3">
        <v>2.431122213602066E-2</v>
      </c>
      <c r="DE20" s="3">
        <v>-0.19977110624313354</v>
      </c>
      <c r="DF20" s="3">
        <v>0.25381818413734436</v>
      </c>
      <c r="DG20" s="3">
        <v>4.1749466210603714E-2</v>
      </c>
      <c r="DH20" s="3">
        <v>0.23249678313732147</v>
      </c>
      <c r="DI20" s="3">
        <v>-9.9353857338428497E-2</v>
      </c>
      <c r="DJ20" s="3">
        <v>-0.15443244576454163</v>
      </c>
      <c r="DK20" s="3">
        <v>9.2291660606861115E-2</v>
      </c>
      <c r="DL20" s="3">
        <v>-3.7809576839208603E-2</v>
      </c>
      <c r="DM20" s="3">
        <v>-2.9937824234366417E-2</v>
      </c>
      <c r="DN20" s="3">
        <v>-0.16907805204391479</v>
      </c>
      <c r="DO20" s="3">
        <v>-3.3173408359289169E-2</v>
      </c>
      <c r="DP20" s="3">
        <v>9.4404350966215134E-3</v>
      </c>
      <c r="DQ20" s="3">
        <v>8.2532390952110291E-2</v>
      </c>
      <c r="DR20" s="3">
        <v>-7.1553602814674377E-2</v>
      </c>
      <c r="DS20" s="3">
        <v>-0.12251295149326324</v>
      </c>
      <c r="DT20" s="3">
        <v>0.21898433566093445</v>
      </c>
      <c r="DU20" s="3">
        <v>-0.15056945383548737</v>
      </c>
      <c r="DV20" s="3">
        <v>-0.25872695446014404</v>
      </c>
      <c r="DW20" s="3">
        <v>4.544520378112793E-2</v>
      </c>
      <c r="DX20" s="3">
        <v>-0.10143692791461945</v>
      </c>
      <c r="DY20" s="3">
        <v>1.8828414380550385E-2</v>
      </c>
      <c r="DZ20" s="3">
        <v>-7.3915086686611176E-2</v>
      </c>
      <c r="EA20" s="3">
        <v>0.1825660765171051</v>
      </c>
      <c r="EB20" s="3">
        <v>2.7441284619271755E-3</v>
      </c>
      <c r="EC20" s="3">
        <v>0.30051586031913757</v>
      </c>
      <c r="ED20" s="3">
        <v>-0.21958021819591522</v>
      </c>
      <c r="EE20" s="3">
        <v>-7.5368724763393402E-2</v>
      </c>
    </row>
    <row r="21" spans="1:139">
      <c r="A21" s="25">
        <v>15</v>
      </c>
      <c r="B21" s="3">
        <v>4.0537282824516296E-2</v>
      </c>
      <c r="C21" s="3">
        <v>-0.27837380766868591</v>
      </c>
      <c r="D21" s="3">
        <v>-0.13988602161407471</v>
      </c>
      <c r="E21" s="3">
        <v>-7.8690558671951294E-2</v>
      </c>
      <c r="F21" s="3">
        <v>-5.3406313061714172E-2</v>
      </c>
      <c r="G21" s="3">
        <v>0.17219816148281097</v>
      </c>
      <c r="H21" s="3">
        <v>-8.1741735339164734E-2</v>
      </c>
      <c r="I21" s="3">
        <v>-0.26952648162841797</v>
      </c>
      <c r="J21" s="3">
        <v>0.28487199544906616</v>
      </c>
      <c r="K21" s="3">
        <v>0.1249425858259201</v>
      </c>
      <c r="L21" s="3">
        <v>-0.31875929236412048</v>
      </c>
      <c r="M21" s="3">
        <v>-0.22005815804004669</v>
      </c>
      <c r="N21" s="3">
        <v>-2.7458555996417999E-2</v>
      </c>
      <c r="O21" s="3">
        <v>0.15842680633068085</v>
      </c>
      <c r="P21" s="3">
        <v>0.26966390013694763</v>
      </c>
      <c r="Q21" s="3">
        <v>1.4901730231940746E-2</v>
      </c>
      <c r="R21" s="3">
        <v>0.24239318072795868</v>
      </c>
      <c r="S21" s="3"/>
      <c r="T21" s="3"/>
      <c r="U21" s="1">
        <v>15</v>
      </c>
      <c r="V21" s="3">
        <v>2.0394899130380368</v>
      </c>
      <c r="W21" s="3">
        <v>1.6306706805811313</v>
      </c>
      <c r="X21" s="3">
        <v>0.55601059826345334</v>
      </c>
      <c r="Y21" s="3">
        <v>1.6070484843388941</v>
      </c>
      <c r="AA21" s="25">
        <v>15</v>
      </c>
      <c r="AB21" s="3">
        <v>-0.17496375739574432</v>
      </c>
      <c r="AC21" s="3">
        <v>-5.1824498223140836E-4</v>
      </c>
      <c r="AD21" s="3">
        <v>6.1440128833055496E-2</v>
      </c>
      <c r="AE21" s="3">
        <v>0.13590350747108459</v>
      </c>
      <c r="AF21" s="3">
        <v>-0.16166597604751587</v>
      </c>
      <c r="AG21" s="3">
        <v>-4.0414966642856598E-2</v>
      </c>
      <c r="AH21" s="3">
        <v>3.1018577516078949E-2</v>
      </c>
      <c r="AI21" s="3">
        <v>4.7743096947669983E-2</v>
      </c>
      <c r="AJ21" s="3">
        <v>0.12997348606586456</v>
      </c>
      <c r="AK21" s="3">
        <v>-9.2206664383411407E-2</v>
      </c>
      <c r="AL21" s="3">
        <v>7.3861710727214813E-2</v>
      </c>
      <c r="AM21" s="3">
        <v>-0.11617669463157654</v>
      </c>
      <c r="AN21" s="3">
        <v>-5.6803792715072632E-2</v>
      </c>
      <c r="AO21" s="3">
        <v>8.9373134076595306E-2</v>
      </c>
      <c r="AP21" s="3">
        <v>0.19289886951446533</v>
      </c>
      <c r="AQ21" s="3">
        <v>0.1024920791387558</v>
      </c>
      <c r="AR21" s="3">
        <v>2.334656193852425E-2</v>
      </c>
      <c r="AU21" s="25">
        <v>15</v>
      </c>
      <c r="AV21" s="3">
        <v>0.98210579156875599</v>
      </c>
      <c r="AW21" s="3">
        <v>9.8355203866958618E-2</v>
      </c>
      <c r="AY21" s="25">
        <v>15</v>
      </c>
      <c r="AZ21" s="3">
        <v>-0.13323044776916504</v>
      </c>
      <c r="BA21" s="3">
        <v>6.5425455570220947E-2</v>
      </c>
      <c r="BB21" s="3">
        <v>-0.33394914865493774</v>
      </c>
      <c r="BC21" s="3">
        <v>-0.16641160845756531</v>
      </c>
      <c r="BD21" s="3">
        <v>1.5264668501913548E-2</v>
      </c>
      <c r="BE21" s="3">
        <v>5.7736963033676147E-2</v>
      </c>
      <c r="BF21" s="3">
        <v>3.8347955793142319E-2</v>
      </c>
      <c r="BG21" s="3">
        <v>-0.15957048535346985</v>
      </c>
      <c r="BH21" s="3">
        <v>0.45254549384117126</v>
      </c>
      <c r="BI21" s="3">
        <v>0.16123746335506439</v>
      </c>
      <c r="BJ21" s="3">
        <v>6.1677940189838409E-2</v>
      </c>
      <c r="BK21" s="3">
        <v>7.8341200947761536E-2</v>
      </c>
      <c r="BL21" s="3">
        <v>0.1135997474193573</v>
      </c>
      <c r="BM21" s="3">
        <v>0.53156858682632446</v>
      </c>
      <c r="BN21" s="3">
        <v>6.8611212074756622E-2</v>
      </c>
      <c r="BO21" s="3">
        <v>5.4366618394851685E-2</v>
      </c>
      <c r="BP21" s="3">
        <v>-0.18876901268959043</v>
      </c>
      <c r="BR21" s="25">
        <v>15</v>
      </c>
      <c r="BS21" s="3">
        <v>0.1411987841129303</v>
      </c>
      <c r="BT21" s="3">
        <v>-0.15587344765663147</v>
      </c>
      <c r="BU21" s="3">
        <v>0.13216628134250641</v>
      </c>
      <c r="BV21" s="3">
        <v>1.7078259959816933E-2</v>
      </c>
      <c r="BW21" s="3">
        <v>5.6083090603351593E-2</v>
      </c>
      <c r="BX21" s="3">
        <v>4.2244303040206432E-3</v>
      </c>
      <c r="BY21" s="3">
        <v>-0.1483992338180542</v>
      </c>
      <c r="BZ21" s="3">
        <v>-0.1042875349521637</v>
      </c>
      <c r="CA21" s="3">
        <v>3.6202754825353622E-2</v>
      </c>
      <c r="CB21" s="3">
        <v>-9.3284912407398224E-2</v>
      </c>
      <c r="CC21" s="3">
        <v>-8.6826726794242859E-2</v>
      </c>
      <c r="CD21" s="3">
        <v>-0.31119412183761597</v>
      </c>
      <c r="CE21" s="3">
        <v>0.16609866917133331</v>
      </c>
      <c r="CF21" s="3">
        <v>-4.6828459948301315E-2</v>
      </c>
      <c r="CG21" s="3">
        <v>0.10326055437326431</v>
      </c>
      <c r="CH21" s="3">
        <v>3.890480101108551E-2</v>
      </c>
      <c r="CI21" s="3">
        <v>4.5509494841098785E-2</v>
      </c>
      <c r="CJ21" s="3">
        <v>0.19911161065101624</v>
      </c>
      <c r="CK21" s="3">
        <v>0.13471800088882446</v>
      </c>
      <c r="CL21" s="3">
        <v>-0.19700717926025391</v>
      </c>
      <c r="CM21" s="3">
        <v>0.11347387731075287</v>
      </c>
      <c r="CN21" s="3">
        <v>-0.13623017072677612</v>
      </c>
      <c r="CO21" s="3">
        <v>0.12131664156913757</v>
      </c>
      <c r="CP21" s="3">
        <v>-9.535534679889679E-2</v>
      </c>
      <c r="CQ21" s="3">
        <v>-7.7292568981647491E-2</v>
      </c>
      <c r="CR21" s="3">
        <v>-0.11863304674625397</v>
      </c>
      <c r="CS21" s="3">
        <v>9.6713416278362274E-2</v>
      </c>
      <c r="CT21" s="3">
        <v>0.31859859824180603</v>
      </c>
      <c r="CU21" s="3">
        <v>8.5165247321128845E-2</v>
      </c>
      <c r="CV21" s="3">
        <v>0.16618743538856506</v>
      </c>
      <c r="CW21" s="3">
        <v>-0.23401713371276855</v>
      </c>
      <c r="CX21" s="3">
        <v>-2.9182465746998787E-2</v>
      </c>
      <c r="CY21" s="3">
        <v>-5.4660778492689133E-2</v>
      </c>
      <c r="CZ21" s="3">
        <v>-2.346491627395153E-2</v>
      </c>
      <c r="DA21" s="3">
        <v>-7.3253199458122253E-2</v>
      </c>
      <c r="DB21" s="3">
        <v>6.5197432413697243E-3</v>
      </c>
      <c r="DC21" s="3">
        <v>2.6176983490586281E-2</v>
      </c>
      <c r="DD21" s="3">
        <v>0.14882880449295044</v>
      </c>
      <c r="DE21" s="3">
        <v>-0.3461814820766449</v>
      </c>
      <c r="DF21" s="3">
        <v>-0.12936188280582428</v>
      </c>
      <c r="DG21" s="3">
        <v>-5.7624664157629013E-2</v>
      </c>
      <c r="DH21" s="3">
        <v>0.31382197141647339</v>
      </c>
      <c r="DI21" s="3">
        <v>-0.13246990740299225</v>
      </c>
      <c r="DJ21" s="3">
        <v>0.14604848623275757</v>
      </c>
      <c r="DK21" s="3">
        <v>-0.26666310429573059</v>
      </c>
      <c r="DL21" s="3">
        <v>-0.29817971587181091</v>
      </c>
      <c r="DM21" s="3">
        <v>-0.21359485387802124</v>
      </c>
      <c r="DN21" s="3">
        <v>0.34392878413200378</v>
      </c>
      <c r="DO21" s="3">
        <v>-0.31916004419326782</v>
      </c>
      <c r="DP21" s="3">
        <v>8.7507627904415131E-2</v>
      </c>
      <c r="DQ21" s="3">
        <v>-0.16873079538345337</v>
      </c>
      <c r="DR21" s="3">
        <v>0.10142582654953003</v>
      </c>
      <c r="DS21" s="3">
        <v>-0.13167528808116913</v>
      </c>
      <c r="DT21" s="3">
        <v>-0.42225742340087891</v>
      </c>
      <c r="DU21" s="3">
        <v>-0.26147574186325073</v>
      </c>
      <c r="DV21" s="3">
        <v>-2.3241424933075905E-2</v>
      </c>
      <c r="DW21" s="3">
        <v>0.10240784287452698</v>
      </c>
      <c r="DX21" s="3">
        <v>-2.0173763856291771E-2</v>
      </c>
      <c r="DY21" s="3">
        <v>0.11722661554813385</v>
      </c>
      <c r="DZ21" s="3">
        <v>-0.15377043187618256</v>
      </c>
      <c r="EA21" s="3">
        <v>-0.30312368273735046</v>
      </c>
      <c r="EB21" s="3">
        <v>0.20525799691677094</v>
      </c>
      <c r="EC21" s="3">
        <v>-7.3242530226707458E-2</v>
      </c>
      <c r="ED21" s="3">
        <v>0.39135703444480896</v>
      </c>
      <c r="EE21" s="3">
        <v>-1.062268391251564E-2</v>
      </c>
    </row>
    <row r="22" spans="1:139">
      <c r="A22" s="26">
        <v>16</v>
      </c>
      <c r="B22" s="3">
        <v>-0.26583683490753174</v>
      </c>
      <c r="C22" s="3">
        <v>-0.2460646778345108</v>
      </c>
      <c r="D22" s="3">
        <v>-6.4138874411582947E-2</v>
      </c>
      <c r="E22" s="3">
        <v>-2.2075815126299858E-2</v>
      </c>
      <c r="F22" s="3">
        <v>-2.5421379134058952E-2</v>
      </c>
      <c r="G22" s="3">
        <v>0.43877488374710083</v>
      </c>
      <c r="H22" s="3">
        <v>-0.24250006675720215</v>
      </c>
      <c r="I22" s="3">
        <v>0.52699244022369385</v>
      </c>
      <c r="J22" s="3">
        <v>1.7952913418412209E-2</v>
      </c>
      <c r="K22" s="3">
        <v>0.13477201759815216</v>
      </c>
      <c r="L22" s="3">
        <v>4.638063907623291E-2</v>
      </c>
      <c r="M22" s="3">
        <v>-1.572146825492382E-2</v>
      </c>
      <c r="N22" s="3">
        <v>0.14232197403907776</v>
      </c>
      <c r="O22" s="3">
        <v>0.45287072658538818</v>
      </c>
      <c r="P22" s="3">
        <v>-0.4874303936958313</v>
      </c>
      <c r="Q22" s="3">
        <v>-0.25785252451896667</v>
      </c>
      <c r="R22" s="3">
        <v>7.4026533402502537E-3</v>
      </c>
      <c r="S22" s="3"/>
      <c r="T22" s="21" t="s">
        <v>150</v>
      </c>
      <c r="U22" s="6">
        <v>0</v>
      </c>
      <c r="V22" s="5">
        <v>0.35103690284904276</v>
      </c>
      <c r="W22" s="5">
        <v>0.5365849912816556</v>
      </c>
      <c r="X22" s="5">
        <v>0.28492788202286878</v>
      </c>
      <c r="Y22" s="5">
        <v>0.55841493254883245</v>
      </c>
      <c r="AV22" s="3"/>
      <c r="AW22" s="3"/>
      <c r="AY22" s="25">
        <v>16</v>
      </c>
      <c r="AZ22" s="3">
        <v>-0.35054793953895569</v>
      </c>
      <c r="BA22" s="3">
        <v>-4.4187802821397781E-2</v>
      </c>
      <c r="BB22" s="3">
        <v>-0.4242224395275116</v>
      </c>
      <c r="BC22" s="3">
        <v>0.3327535092830658</v>
      </c>
      <c r="BD22" s="3">
        <v>-7.2183586657047272E-2</v>
      </c>
      <c r="BE22" s="3">
        <v>6.4972765743732452E-2</v>
      </c>
      <c r="BF22" s="3">
        <v>0.25017422437667847</v>
      </c>
      <c r="BG22" s="3">
        <v>-0.28775885701179504</v>
      </c>
      <c r="BH22" s="3">
        <v>0.29413479566574097</v>
      </c>
      <c r="BI22" s="3">
        <v>-0.18922537565231323</v>
      </c>
      <c r="BJ22" s="3">
        <v>-0.25076115131378174</v>
      </c>
      <c r="BK22" s="3">
        <v>-6.22844398021698E-2</v>
      </c>
      <c r="BL22" s="3">
        <v>0.30336737632751465</v>
      </c>
      <c r="BM22" s="3">
        <v>-0.10154387354850769</v>
      </c>
      <c r="BN22" s="3">
        <v>-4.9116194248199463E-2</v>
      </c>
      <c r="BO22" s="3">
        <v>-4.5719649642705917E-2</v>
      </c>
      <c r="BP22" s="3">
        <v>-0.30946141481399536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-8.6900487542152405E-2</v>
      </c>
      <c r="C23" s="3">
        <v>0.46525567770004272</v>
      </c>
      <c r="D23" s="3">
        <v>0.31457671523094177</v>
      </c>
      <c r="E23" s="3">
        <v>-0.34486839175224304</v>
      </c>
      <c r="F23" s="3">
        <v>-0.2715127170085907</v>
      </c>
      <c r="G23" s="3">
        <v>-0.13717108964920044</v>
      </c>
      <c r="H23" s="3">
        <v>-0.47115907073020935</v>
      </c>
      <c r="I23" s="3">
        <v>0.40225881338119507</v>
      </c>
      <c r="J23" s="3">
        <v>9.0616635978221893E-2</v>
      </c>
      <c r="K23" s="3">
        <v>-1.321141142398119E-2</v>
      </c>
      <c r="L23" s="3">
        <v>0.38493788242340088</v>
      </c>
      <c r="M23" s="3">
        <v>-0.14541150629520416</v>
      </c>
      <c r="N23" s="3">
        <v>9.6429750323295593E-2</v>
      </c>
      <c r="O23" s="3">
        <v>-0.14427907764911652</v>
      </c>
      <c r="P23" s="3">
        <v>-0.15939261019229889</v>
      </c>
      <c r="Q23" s="3">
        <v>2.4403456598520279E-2</v>
      </c>
      <c r="R23" s="3">
        <v>-1.0897688567638395E-2</v>
      </c>
      <c r="S23" s="3"/>
      <c r="T23" s="3"/>
      <c r="U23" s="1">
        <v>1</v>
      </c>
      <c r="V23" s="3">
        <v>-1.6065863386068988</v>
      </c>
      <c r="W23" s="3">
        <v>-1.2649649952083033</v>
      </c>
      <c r="X23" s="3">
        <v>0.73939611977480746</v>
      </c>
      <c r="Y23" s="3">
        <v>-1.3611109332476701</v>
      </c>
      <c r="AB23" s="15" t="s">
        <v>169</v>
      </c>
      <c r="AV23" t="s">
        <v>143</v>
      </c>
      <c r="AY23" s="25">
        <v>17</v>
      </c>
      <c r="AZ23" s="3">
        <v>-0.12638530135154724</v>
      </c>
      <c r="BA23" s="3">
        <v>-0.22880636155605316</v>
      </c>
      <c r="BB23" s="3">
        <v>0.21270550787448883</v>
      </c>
      <c r="BC23" s="3">
        <v>-0.26518416404724121</v>
      </c>
      <c r="BD23" s="3">
        <v>-0.26362016797065735</v>
      </c>
      <c r="BE23" s="3">
        <v>0.22575362026691437</v>
      </c>
      <c r="BF23" s="3">
        <v>4.9022957682609558E-2</v>
      </c>
      <c r="BG23" s="3">
        <v>1.9026456400752068E-2</v>
      </c>
      <c r="BH23" s="3">
        <v>0.17258250713348389</v>
      </c>
      <c r="BI23" s="3">
        <v>-9.5466203987598419E-2</v>
      </c>
      <c r="BJ23" s="3">
        <v>-6.2843901105225086E-4</v>
      </c>
      <c r="BK23" s="3">
        <v>-7.7664285898208618E-2</v>
      </c>
      <c r="BL23" s="3">
        <v>-0.19386667013168335</v>
      </c>
      <c r="BM23" s="3">
        <v>-0.10910525918006897</v>
      </c>
      <c r="BN23" s="3">
        <v>-0.11211747676134109</v>
      </c>
      <c r="BO23" s="3">
        <v>-0.11313749104738235</v>
      </c>
      <c r="BP23" s="3">
        <v>-0.33232316374778748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0.28544551134109497</v>
      </c>
      <c r="C24" s="3">
        <v>-3.5863488912582397E-2</v>
      </c>
      <c r="D24" s="3">
        <v>7.0318497717380524E-2</v>
      </c>
      <c r="E24" s="3">
        <v>0.28671744465827942</v>
      </c>
      <c r="F24" s="3">
        <v>-1.8639212474226952E-2</v>
      </c>
      <c r="G24" s="3">
        <v>-0.18366791307926178</v>
      </c>
      <c r="H24" s="3">
        <v>-0.34309294819831848</v>
      </c>
      <c r="I24" s="3">
        <v>0.21521322429180145</v>
      </c>
      <c r="J24" s="3">
        <v>-0.27222129702568054</v>
      </c>
      <c r="K24" s="3">
        <v>0.17985290288925171</v>
      </c>
      <c r="L24" s="3">
        <v>6.8437986075878143E-2</v>
      </c>
      <c r="M24" s="3">
        <v>9.6426568925380707E-2</v>
      </c>
      <c r="N24" s="3">
        <v>0.39764431118965149</v>
      </c>
      <c r="O24" s="3">
        <v>2.7656318619847298E-2</v>
      </c>
      <c r="P24" s="3">
        <v>0.32689467072486877</v>
      </c>
      <c r="Q24" s="3">
        <v>-1.0223325341939926E-2</v>
      </c>
      <c r="R24" s="3">
        <v>3.0973119661211967E-2</v>
      </c>
      <c r="S24" s="3"/>
      <c r="T24" s="3"/>
      <c r="U24" s="1">
        <v>2</v>
      </c>
      <c r="V24" s="3">
        <v>-0.54346726497236875</v>
      </c>
      <c r="W24" s="3">
        <v>-0.10649269741631648</v>
      </c>
      <c r="X24" s="3">
        <v>-1.6210586082242251</v>
      </c>
      <c r="Y24" s="3">
        <v>-0.22879509882242294</v>
      </c>
      <c r="AY24" s="25">
        <v>18</v>
      </c>
      <c r="AZ24" s="3">
        <v>-8.7237708270549774E-2</v>
      </c>
      <c r="BA24" s="3">
        <v>0.20127986371517181</v>
      </c>
      <c r="BB24" s="3">
        <v>-0.3306172788143158</v>
      </c>
      <c r="BC24" s="3">
        <v>-6.0764502733945847E-2</v>
      </c>
      <c r="BD24" s="3">
        <v>7.2288669645786285E-2</v>
      </c>
      <c r="BE24" s="3">
        <v>-6.5180622041225433E-2</v>
      </c>
      <c r="BF24" s="3">
        <v>-0.13899160921573639</v>
      </c>
      <c r="BG24" s="3">
        <v>-7.423176895827055E-3</v>
      </c>
      <c r="BH24" s="3">
        <v>-5.7121668010950089E-2</v>
      </c>
      <c r="BI24" s="3">
        <v>-0.12811549007892609</v>
      </c>
      <c r="BJ24" s="3">
        <v>0.20159050822257996</v>
      </c>
      <c r="BK24" s="3">
        <v>8.5909105837345123E-2</v>
      </c>
      <c r="BL24" s="3">
        <v>0.26394182443618774</v>
      </c>
      <c r="BM24" s="3">
        <v>7.4442453682422638E-2</v>
      </c>
      <c r="BN24" s="3">
        <v>0.18856211006641388</v>
      </c>
      <c r="BO24" s="3">
        <v>0.45960858464241028</v>
      </c>
      <c r="BP24" s="3">
        <v>-0.3988270759582519</v>
      </c>
      <c r="EH24" s="3"/>
      <c r="EI24" s="3"/>
    </row>
    <row r="25" spans="1:139" ht="17.25">
      <c r="A25" s="25">
        <v>19</v>
      </c>
      <c r="B25" s="3">
        <v>0.26763343811035156</v>
      </c>
      <c r="C25" s="3">
        <v>-2.6924360543489456E-2</v>
      </c>
      <c r="D25" s="3">
        <v>-0.35635742545127869</v>
      </c>
      <c r="E25" s="3">
        <v>0.28197211027145386</v>
      </c>
      <c r="F25" s="3">
        <v>0.15762379765510559</v>
      </c>
      <c r="G25" s="3">
        <v>0.18540839850902557</v>
      </c>
      <c r="H25" s="3">
        <v>0.58971816301345825</v>
      </c>
      <c r="I25" s="3">
        <v>-0.39725500345230103</v>
      </c>
      <c r="J25" s="3">
        <v>5.8401327580213547E-2</v>
      </c>
      <c r="K25" s="3">
        <v>-0.23411142826080322</v>
      </c>
      <c r="L25" s="3">
        <v>-0.11948157101869583</v>
      </c>
      <c r="M25" s="3">
        <v>-0.28841802477836609</v>
      </c>
      <c r="N25" s="3">
        <v>-0.20435535907745361</v>
      </c>
      <c r="O25" s="3">
        <v>-9.1441124677658081E-2</v>
      </c>
      <c r="P25" s="3">
        <v>0.19696316123008728</v>
      </c>
      <c r="Q25" s="3">
        <v>-0.14899164438247681</v>
      </c>
      <c r="R25" s="3">
        <v>-4.8734612762928009E-2</v>
      </c>
      <c r="S25" s="3"/>
      <c r="T25" s="3"/>
      <c r="U25" s="1">
        <v>3</v>
      </c>
      <c r="V25" s="3">
        <v>0.50591246716158922</v>
      </c>
      <c r="W25" s="3">
        <v>0.85901029819365071</v>
      </c>
      <c r="X25" s="3">
        <v>0.37600563854672153</v>
      </c>
      <c r="Y25" s="3">
        <v>0.94665692843348881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-0.35875320434570313</v>
      </c>
      <c r="BA25" s="3">
        <v>0.11471191793680191</v>
      </c>
      <c r="BB25" s="3">
        <v>0.17762289941310883</v>
      </c>
      <c r="BC25" s="3">
        <v>0.27487337589263916</v>
      </c>
      <c r="BD25" s="3">
        <v>-0.26049572229385376</v>
      </c>
      <c r="BE25" s="3">
        <v>2.3163473233580589E-2</v>
      </c>
      <c r="BF25" s="3">
        <v>-0.20428250730037689</v>
      </c>
      <c r="BG25" s="3">
        <v>0.217765212059021</v>
      </c>
      <c r="BH25" s="3">
        <v>0.43860670924186707</v>
      </c>
      <c r="BI25" s="3">
        <v>0.2543087899684906</v>
      </c>
      <c r="BJ25" s="3">
        <v>-0.14114758372306824</v>
      </c>
      <c r="BK25" s="3">
        <v>0.18320819735527039</v>
      </c>
      <c r="BL25" s="3">
        <v>2.4485763162374496E-2</v>
      </c>
      <c r="BM25" s="3">
        <v>1.0030903853476048E-2</v>
      </c>
      <c r="BN25" s="3">
        <v>-8.0697245895862579E-2</v>
      </c>
      <c r="BO25" s="3">
        <v>-2.0735086873173714E-2</v>
      </c>
      <c r="BP25" s="3">
        <v>-0.2925681471824646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-0.14359515905380249</v>
      </c>
      <c r="C26" s="3">
        <v>-8.7740004062652588E-2</v>
      </c>
      <c r="D26" s="3">
        <v>0.10706932842731476</v>
      </c>
      <c r="E26" s="3">
        <v>-0.11325140297412872</v>
      </c>
      <c r="F26" s="3">
        <v>-0.2155400812625885</v>
      </c>
      <c r="G26" s="3">
        <v>-0.17448537051677704</v>
      </c>
      <c r="H26" s="3">
        <v>-0.21542105078697205</v>
      </c>
      <c r="I26" s="3">
        <v>0.24375967681407928</v>
      </c>
      <c r="J26" s="3">
        <v>3.918524831533432E-2</v>
      </c>
      <c r="K26" s="3">
        <v>-0.1145087257027626</v>
      </c>
      <c r="L26" s="3">
        <v>-9.3992263078689575E-2</v>
      </c>
      <c r="M26" s="3">
        <v>-0.29906573891639709</v>
      </c>
      <c r="N26" s="3">
        <v>-0.12680663168430328</v>
      </c>
      <c r="O26" s="3">
        <v>0.1201939731836319</v>
      </c>
      <c r="P26" s="3">
        <v>-0.31686943769454956</v>
      </c>
      <c r="Q26" s="3">
        <v>0.26375216245651245</v>
      </c>
      <c r="R26" s="3">
        <v>1.2577654793858528E-2</v>
      </c>
      <c r="S26" s="3"/>
      <c r="T26" s="3"/>
      <c r="U26" s="1">
        <v>4</v>
      </c>
      <c r="V26" s="3">
        <v>-0.25300726878915697</v>
      </c>
      <c r="W26" s="3">
        <v>-0.34396529626204364</v>
      </c>
      <c r="X26" s="3">
        <v>0.16181468094155821</v>
      </c>
      <c r="Y26" s="3">
        <v>-0.38145610591803586</v>
      </c>
      <c r="AB26" s="22" t="s">
        <v>179</v>
      </c>
      <c r="AL26" t="s">
        <v>191</v>
      </c>
      <c r="AV26" t="s">
        <v>469</v>
      </c>
      <c r="AW26" t="s">
        <v>470</v>
      </c>
      <c r="AY26" s="25">
        <v>20</v>
      </c>
      <c r="AZ26" s="3">
        <v>-0.17207331955432892</v>
      </c>
      <c r="BA26" s="3">
        <v>7.6390072703361511E-2</v>
      </c>
      <c r="BB26" s="3">
        <v>0.13076712191104889</v>
      </c>
      <c r="BC26" s="3">
        <v>-0.24157755076885223</v>
      </c>
      <c r="BD26" s="3">
        <v>0.1300065666437149</v>
      </c>
      <c r="BE26" s="3">
        <v>0.38734897971153259</v>
      </c>
      <c r="BF26" s="3">
        <v>-2.2865639999508858E-2</v>
      </c>
      <c r="BG26" s="3">
        <v>0.32356077432632446</v>
      </c>
      <c r="BH26" s="3">
        <v>0.31545373797416687</v>
      </c>
      <c r="BI26" s="3">
        <v>0.11554807424545288</v>
      </c>
      <c r="BJ26" s="3">
        <v>-0.26290559768676758</v>
      </c>
      <c r="BK26" s="3">
        <v>5.2558798342943192E-2</v>
      </c>
      <c r="BL26" s="3">
        <v>-0.14464095234870911</v>
      </c>
      <c r="BM26" s="3">
        <v>0.25064659118652344</v>
      </c>
      <c r="BN26" s="3">
        <v>-0.28927484154701233</v>
      </c>
      <c r="BO26" s="3">
        <v>9.0681694447994232E-2</v>
      </c>
      <c r="BP26" s="3">
        <v>-0.15789654850959778</v>
      </c>
      <c r="EH26" s="3"/>
      <c r="EI26" s="3"/>
    </row>
    <row r="27" spans="1:139">
      <c r="A27" s="25">
        <v>21</v>
      </c>
      <c r="B27" s="3">
        <v>-0.10676002502441406</v>
      </c>
      <c r="C27" s="3">
        <v>-0.39667806029319763</v>
      </c>
      <c r="D27" s="3">
        <v>-0.18095049262046814</v>
      </c>
      <c r="E27" s="3">
        <v>5.5304218083620071E-2</v>
      </c>
      <c r="F27" s="3">
        <v>-0.15753017365932465</v>
      </c>
      <c r="G27" s="3">
        <v>-0.4372088611125946</v>
      </c>
      <c r="H27" s="3">
        <v>0.20778964459896088</v>
      </c>
      <c r="I27" s="3">
        <v>-0.24650536477565765</v>
      </c>
      <c r="J27" s="3">
        <v>6.3160918653011322E-2</v>
      </c>
      <c r="K27" s="3">
        <v>-0.14324748516082764</v>
      </c>
      <c r="L27" s="3">
        <v>-0.24855786561965942</v>
      </c>
      <c r="M27" s="3">
        <v>-0.13706493377685547</v>
      </c>
      <c r="N27" s="3">
        <v>-0.57759732007980347</v>
      </c>
      <c r="O27" s="3">
        <v>0.35035157203674316</v>
      </c>
      <c r="P27" s="3">
        <v>-0.26006001234054565</v>
      </c>
      <c r="Q27" s="3">
        <v>0.1066652312874794</v>
      </c>
      <c r="R27" s="3">
        <v>3.7321615964174271E-2</v>
      </c>
      <c r="S27" s="3"/>
      <c r="T27" s="3"/>
      <c r="U27" s="1">
        <v>5</v>
      </c>
      <c r="V27" s="3">
        <v>1.2700274514754153</v>
      </c>
      <c r="W27" s="3">
        <v>0.36897776803990145</v>
      </c>
      <c r="X27" s="3">
        <v>-0.22109146413514968</v>
      </c>
      <c r="Y27" s="3">
        <v>0.47173178844602837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0.89172333478927612</v>
      </c>
      <c r="AW27" s="3">
        <v>-0.16730621457099917</v>
      </c>
      <c r="AY27" s="25">
        <v>21</v>
      </c>
      <c r="AZ27" s="3">
        <v>-0.36170929670333862</v>
      </c>
      <c r="BA27" s="3">
        <v>0.10475552082061768</v>
      </c>
      <c r="BB27" s="3">
        <v>-0.22600542008876801</v>
      </c>
      <c r="BC27" s="3">
        <v>0.1181642934679985</v>
      </c>
      <c r="BD27" s="3">
        <v>4.9444295465946198E-2</v>
      </c>
      <c r="BE27" s="3">
        <v>0.46978750824928284</v>
      </c>
      <c r="BF27" s="3">
        <v>0.15716181695461273</v>
      </c>
      <c r="BG27" s="3">
        <v>8.8856890797615051E-3</v>
      </c>
      <c r="BH27" s="3">
        <v>8.5734039545059204E-2</v>
      </c>
      <c r="BI27" s="3">
        <v>-0.35749849677085876</v>
      </c>
      <c r="BJ27" s="3">
        <v>-4.2982600629329681E-2</v>
      </c>
      <c r="BK27" s="3">
        <v>0.10370983183383942</v>
      </c>
      <c r="BL27" s="3">
        <v>0.34207621216773987</v>
      </c>
      <c r="BM27" s="3">
        <v>-0.10016332566738129</v>
      </c>
      <c r="BN27" s="3">
        <v>-6.4425510354340076E-3</v>
      </c>
      <c r="BO27" s="3">
        <v>-5.4594725370407104E-2</v>
      </c>
      <c r="BP27" s="3">
        <v>-0.47863999009132385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7.6756708323955536E-2</v>
      </c>
      <c r="C28" s="3">
        <v>0.46561318635940552</v>
      </c>
      <c r="D28" s="3">
        <v>-0.34841644763946533</v>
      </c>
      <c r="E28" s="3">
        <v>-0.47556442022323608</v>
      </c>
      <c r="F28" s="3">
        <v>0.1821492612361908</v>
      </c>
      <c r="G28" s="3">
        <v>-0.164533331990242</v>
      </c>
      <c r="H28" s="3">
        <v>-0.45399770140647888</v>
      </c>
      <c r="I28" s="3">
        <v>-0.1194051206111908</v>
      </c>
      <c r="J28" s="3">
        <v>0.36083129048347473</v>
      </c>
      <c r="K28" s="3">
        <v>-1.957051083445549E-2</v>
      </c>
      <c r="L28" s="3">
        <v>0.30211308598518372</v>
      </c>
      <c r="M28" s="3">
        <v>-0.40005451440811157</v>
      </c>
      <c r="N28" s="3">
        <v>0.25027996301651001</v>
      </c>
      <c r="O28" s="3">
        <v>-0.28063178062438965</v>
      </c>
      <c r="P28" s="3">
        <v>5.3660321980714798E-2</v>
      </c>
      <c r="Q28" s="3">
        <v>0.33185645937919617</v>
      </c>
      <c r="R28" s="3">
        <v>-1.4134922996163368E-2</v>
      </c>
      <c r="S28" s="3"/>
      <c r="T28" s="3"/>
      <c r="U28" s="1">
        <v>6</v>
      </c>
      <c r="V28" s="3">
        <v>-0.82608092044493042</v>
      </c>
      <c r="W28" s="3">
        <v>-1.4893453721687182</v>
      </c>
      <c r="X28" s="3">
        <v>0.35501238691557929</v>
      </c>
      <c r="Y28" s="3">
        <v>-1.2548157533582978</v>
      </c>
      <c r="AA28" s="1">
        <v>0</v>
      </c>
      <c r="AB28" s="3" cm="1">
        <f t="array" ref="AB28:AE31">EXP(MMULT(TRANSPOSE(V6:Y21),V22:Y37)*AF25)</f>
        <v>1.8269259012006621E-2</v>
      </c>
      <c r="AC28" s="3">
        <v>3.0536022219159874E-2</v>
      </c>
      <c r="AD28" s="3">
        <v>1.0750423952563395</v>
      </c>
      <c r="AE28" s="3">
        <v>3.5433555511578528E-2</v>
      </c>
      <c r="AF28" s="10">
        <f>SUM($AB28:$AE28)</f>
        <v>1.1592812319990846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0.91140818595886242</v>
      </c>
      <c r="AW28" s="3">
        <v>0.1708884984254837</v>
      </c>
      <c r="AY28" s="25">
        <v>22</v>
      </c>
      <c r="AZ28" s="3">
        <v>4.8601526767015457E-2</v>
      </c>
      <c r="BA28" s="3">
        <v>0.18796108663082123</v>
      </c>
      <c r="BB28" s="3">
        <v>-0.27499321103096008</v>
      </c>
      <c r="BC28" s="3">
        <v>0.11205486953258514</v>
      </c>
      <c r="BD28" s="3">
        <v>-0.20108975470066071</v>
      </c>
      <c r="BE28" s="3">
        <v>0.25312381982803345</v>
      </c>
      <c r="BF28" s="3">
        <v>-5.4671142250299454E-2</v>
      </c>
      <c r="BG28" s="3">
        <v>8.0980159342288971E-2</v>
      </c>
      <c r="BH28" s="3">
        <v>0.27508801221847534</v>
      </c>
      <c r="BI28" s="3">
        <v>-0.12560367584228516</v>
      </c>
      <c r="BJ28" s="3">
        <v>5.9841394424438477E-2</v>
      </c>
      <c r="BK28" s="3">
        <v>0.19988183677196503</v>
      </c>
      <c r="BL28" s="3">
        <v>-0.10847833007574081</v>
      </c>
      <c r="BM28" s="3">
        <v>7.1144789457321167E-2</v>
      </c>
      <c r="BN28" s="3">
        <v>6.0732994228601456E-2</v>
      </c>
      <c r="BO28" s="3">
        <v>-0.1004207581281662</v>
      </c>
      <c r="BP28" s="3">
        <v>-0.20025242865085599</v>
      </c>
      <c r="BR28" s="1" cm="1">
        <f t="array" ref="BR28:BR31">_xlfn.ANCHORARRAY(A90)</f>
        <v>0</v>
      </c>
      <c r="BS28" s="3" cm="1">
        <f t="array" ref="BS28:ED31">MMULT(B90:R93,TRANSPOSE(AZ6:BP69))</f>
        <v>-1.2097139490750755</v>
      </c>
      <c r="BT28" s="3">
        <v>-1.2365801566451653</v>
      </c>
      <c r="BU28" s="3">
        <v>0.73748426429293346</v>
      </c>
      <c r="BV28" s="3">
        <v>-0.80774696929548262</v>
      </c>
      <c r="BW28" s="3">
        <v>-0.99030400376400707</v>
      </c>
      <c r="BX28" s="3">
        <v>-0.20973658681428567</v>
      </c>
      <c r="BY28" s="3">
        <v>-0.41243249977522284</v>
      </c>
      <c r="BZ28" s="3">
        <v>-1.1276871886630715</v>
      </c>
      <c r="CA28" s="3">
        <v>-0.52204561993783538</v>
      </c>
      <c r="CB28" s="3">
        <v>-2.0635148870318272</v>
      </c>
      <c r="CC28" s="3">
        <v>-1.1965164371278478</v>
      </c>
      <c r="CD28" s="3">
        <v>-0.38220672570017145</v>
      </c>
      <c r="CE28" s="3">
        <v>-0.99791450332406129</v>
      </c>
      <c r="CF28" s="3">
        <v>-1.3888019480759692</v>
      </c>
      <c r="CG28" s="3">
        <v>-1.331933114364118</v>
      </c>
      <c r="CH28" s="3">
        <v>0.40037089759072819</v>
      </c>
      <c r="CI28" s="3">
        <v>-1.6015661967699504</v>
      </c>
      <c r="CJ28" s="3">
        <v>1.3131843589645475E-3</v>
      </c>
      <c r="CK28" s="3">
        <v>-1.2285780270463627</v>
      </c>
      <c r="CL28" s="3">
        <v>-0.46882259194837872</v>
      </c>
      <c r="CM28" s="3">
        <v>0.76321488206904742</v>
      </c>
      <c r="CN28" s="3">
        <v>-2.3015982608753927</v>
      </c>
      <c r="CO28" s="3">
        <v>-0.41713177437498983</v>
      </c>
      <c r="CP28" s="3">
        <v>-0.95787525098551696</v>
      </c>
      <c r="CQ28" s="3">
        <v>-0.77421622749610663</v>
      </c>
      <c r="CR28" s="3">
        <v>-1.447105327921083</v>
      </c>
      <c r="CS28" s="3">
        <v>-1.5597983871580363</v>
      </c>
      <c r="CT28" s="3">
        <v>-0.89119226794095907</v>
      </c>
      <c r="CU28" s="3">
        <v>-1.1623321344845166</v>
      </c>
      <c r="CV28" s="3">
        <v>-1.9600697744322799</v>
      </c>
      <c r="CW28" s="3">
        <v>-0.1483427489614097</v>
      </c>
      <c r="CX28" s="3">
        <v>-1.0064796062747396</v>
      </c>
      <c r="CY28" s="3">
        <v>0.36920894780639424</v>
      </c>
      <c r="CZ28" s="3">
        <v>1.2188715568676043</v>
      </c>
      <c r="DA28" s="3">
        <v>0.17865919743080649</v>
      </c>
      <c r="DB28" s="3">
        <v>-0.87757520310077886</v>
      </c>
      <c r="DC28" s="3">
        <v>-0.58901883741757222</v>
      </c>
      <c r="DD28" s="3">
        <v>-1.3289977954259369</v>
      </c>
      <c r="DE28" s="3">
        <v>-0.69598494578133319</v>
      </c>
      <c r="DF28" s="3">
        <v>-1.01711126253733</v>
      </c>
      <c r="DG28" s="3">
        <v>-0.86513326258362444</v>
      </c>
      <c r="DH28" s="3">
        <v>0.13229987140403399</v>
      </c>
      <c r="DI28" s="3">
        <v>-0.4460322609835512</v>
      </c>
      <c r="DJ28" s="3">
        <v>0.70716774820253159</v>
      </c>
      <c r="DK28" s="3">
        <v>-1.3498113018958418</v>
      </c>
      <c r="DL28" s="3">
        <v>-0.77576301895007016</v>
      </c>
      <c r="DM28" s="3">
        <v>-1.197540138389463</v>
      </c>
      <c r="DN28" s="3">
        <v>0.48056721190472396</v>
      </c>
      <c r="DO28" s="3">
        <v>-1.6356028525947066</v>
      </c>
      <c r="DP28" s="3">
        <v>-0.5067916882106076</v>
      </c>
      <c r="DQ28" s="3">
        <v>-0.32525807853672456</v>
      </c>
      <c r="DR28" s="3">
        <v>-0.3666617310024462</v>
      </c>
      <c r="DS28" s="3">
        <v>-2.1400325746662396</v>
      </c>
      <c r="DT28" s="3">
        <v>-0.92456983489376809</v>
      </c>
      <c r="DU28" s="3">
        <v>-0.7893884657811624</v>
      </c>
      <c r="DV28" s="3">
        <v>4.6230812129403942E-2</v>
      </c>
      <c r="DW28" s="3">
        <v>5.5534807300629208E-2</v>
      </c>
      <c r="DX28" s="3">
        <v>-1.0928407965813536</v>
      </c>
      <c r="DY28" s="3">
        <v>-0.55917904249351891</v>
      </c>
      <c r="DZ28" s="3">
        <v>-0.55436655894051257</v>
      </c>
      <c r="EA28" s="3">
        <v>1.5111283292654987E-2</v>
      </c>
      <c r="EB28" s="3">
        <v>-1.7353901123444815</v>
      </c>
      <c r="EC28" s="3">
        <v>-1.2542344518559996</v>
      </c>
      <c r="ED28" s="3">
        <v>-0.26925746397619726</v>
      </c>
      <c r="EH28" s="3"/>
      <c r="EI28" s="3"/>
    </row>
    <row r="29" spans="1:139">
      <c r="A29" s="25">
        <v>23</v>
      </c>
      <c r="B29" s="3">
        <v>-0.1969563364982605</v>
      </c>
      <c r="C29" s="3">
        <v>0.33381277322769165</v>
      </c>
      <c r="D29" s="3">
        <v>0.37626573443412781</v>
      </c>
      <c r="E29" s="3">
        <v>-0.20392563939094543</v>
      </c>
      <c r="F29" s="3">
        <v>0.29767715930938721</v>
      </c>
      <c r="G29" s="3">
        <v>0.33640813827514648</v>
      </c>
      <c r="H29" s="3">
        <v>0.15604692697525024</v>
      </c>
      <c r="I29" s="3">
        <v>-0.22905819118022919</v>
      </c>
      <c r="J29" s="3">
        <v>0.29809415340423584</v>
      </c>
      <c r="K29" s="3">
        <v>-0.32121983170509338</v>
      </c>
      <c r="L29" s="3">
        <v>9.2614047229290009E-2</v>
      </c>
      <c r="M29" s="3">
        <v>-0.11809646338224411</v>
      </c>
      <c r="N29" s="3">
        <v>0.23032286763191223</v>
      </c>
      <c r="O29" s="3">
        <v>-0.44367223978042603</v>
      </c>
      <c r="P29" s="3">
        <v>-8.9327774941921234E-2</v>
      </c>
      <c r="Q29" s="3">
        <v>0.13530993461608887</v>
      </c>
      <c r="R29" s="3">
        <v>-6.7528724670410156E-2</v>
      </c>
      <c r="S29" s="3"/>
      <c r="T29" s="3"/>
      <c r="U29" s="1">
        <v>7</v>
      </c>
      <c r="V29" s="3">
        <v>-1.4369702787333569</v>
      </c>
      <c r="W29" s="3">
        <v>-9.4810429181656788E-2</v>
      </c>
      <c r="X29" s="3">
        <v>1.5322353720746336</v>
      </c>
      <c r="Y29" s="3">
        <v>-0.11988157125419216</v>
      </c>
      <c r="AA29" s="1">
        <v>1</v>
      </c>
      <c r="AB29" s="3">
        <v>3.5018890455012844E-2</v>
      </c>
      <c r="AC29" s="3">
        <v>4.3275513620170958E-2</v>
      </c>
      <c r="AD29" s="3">
        <v>0.5466799641074449</v>
      </c>
      <c r="AE29" s="3">
        <v>4.0863992487656223E-2</v>
      </c>
      <c r="AF29" s="10">
        <f>SUM($AB29:$AE29)</f>
        <v>0.66583836067028501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1.1073729991912842</v>
      </c>
      <c r="AW29" s="3">
        <v>-2.0604003220796585E-2</v>
      </c>
      <c r="AY29" s="25">
        <v>23</v>
      </c>
      <c r="AZ29" s="3">
        <v>-0.3960404098033905</v>
      </c>
      <c r="BA29" s="3">
        <v>-6.4472496509552002E-2</v>
      </c>
      <c r="BB29" s="3">
        <v>8.17123893648386E-3</v>
      </c>
      <c r="BC29" s="3">
        <v>-0.14495125412940979</v>
      </c>
      <c r="BD29" s="3">
        <v>-5.0321038812398911E-2</v>
      </c>
      <c r="BE29" s="3">
        <v>5.2327703684568405E-2</v>
      </c>
      <c r="BF29" s="3">
        <v>0.11511499434709549</v>
      </c>
      <c r="BG29" s="3">
        <v>0.1752389520406723</v>
      </c>
      <c r="BH29" s="3">
        <v>3.6695953458547592E-2</v>
      </c>
      <c r="BI29" s="3">
        <v>-0.16503836214542389</v>
      </c>
      <c r="BJ29" s="3">
        <v>-1.7185525968670845E-2</v>
      </c>
      <c r="BK29" s="3">
        <v>-0.10954241454601288</v>
      </c>
      <c r="BL29" s="3">
        <v>3.2800931483507156E-2</v>
      </c>
      <c r="BM29" s="3">
        <v>-0.15180197358131409</v>
      </c>
      <c r="BN29" s="3">
        <v>-0.37784779071807861</v>
      </c>
      <c r="BO29" s="3">
        <v>0.27836662530899048</v>
      </c>
      <c r="BP29" s="3">
        <v>-0.18697899580001831</v>
      </c>
      <c r="BR29" s="1">
        <v>1</v>
      </c>
      <c r="BS29" s="3">
        <v>-1.3076918283884507</v>
      </c>
      <c r="BT29" s="3">
        <v>0.41482795422693874</v>
      </c>
      <c r="BU29" s="3">
        <v>0.24117798140795113</v>
      </c>
      <c r="BV29" s="3">
        <v>-1.1255195257287669</v>
      </c>
      <c r="BW29" s="3">
        <v>-1.099207946579067</v>
      </c>
      <c r="BX29" s="3">
        <v>0.62569981287361776</v>
      </c>
      <c r="BY29" s="3">
        <v>-0.8169856855180454</v>
      </c>
      <c r="BZ29" s="3">
        <v>-0.65559406387926833</v>
      </c>
      <c r="CA29" s="3">
        <v>-1.5642588854426049</v>
      </c>
      <c r="CB29" s="3">
        <v>-1.7977072318180793</v>
      </c>
      <c r="CC29" s="3">
        <v>-0.61755586135244567</v>
      </c>
      <c r="CD29" s="3">
        <v>-1.6661240553021557</v>
      </c>
      <c r="CE29" s="3">
        <v>-1.0945652488799276</v>
      </c>
      <c r="CF29" s="3">
        <v>-0.12962401110349553</v>
      </c>
      <c r="CG29" s="3">
        <v>-1.6481765251944327</v>
      </c>
      <c r="CH29" s="3">
        <v>-2.8016005202093242E-2</v>
      </c>
      <c r="CI29" s="3">
        <v>-1.1639264047437874</v>
      </c>
      <c r="CJ29" s="3">
        <v>2.9425757553933618E-2</v>
      </c>
      <c r="CK29" s="3">
        <v>-0.92828226933865343</v>
      </c>
      <c r="CL29" s="3">
        <v>-0.99211352853180279</v>
      </c>
      <c r="CM29" s="3">
        <v>0.39210866925760257</v>
      </c>
      <c r="CN29" s="3">
        <v>-0.82068967636325296</v>
      </c>
      <c r="CO29" s="3">
        <v>0.10713178637300355</v>
      </c>
      <c r="CP29" s="3">
        <v>-1.1748029057175127</v>
      </c>
      <c r="CQ29" s="3">
        <v>-0.72587090453971603</v>
      </c>
      <c r="CR29" s="3">
        <v>-1.5581283572137794</v>
      </c>
      <c r="CS29" s="3">
        <v>-1.4376402255727805</v>
      </c>
      <c r="CT29" s="3">
        <v>0.41493220998982627</v>
      </c>
      <c r="CU29" s="3">
        <v>-1.3034416953880053</v>
      </c>
      <c r="CV29" s="3">
        <v>-1.4055195460292047</v>
      </c>
      <c r="CW29" s="3">
        <v>-0.24687396279535226</v>
      </c>
      <c r="CX29" s="3">
        <v>-0.54400095288092798</v>
      </c>
      <c r="CY29" s="3">
        <v>-0.15416974006488726</v>
      </c>
      <c r="CZ29" s="3">
        <v>1.2088568345929345</v>
      </c>
      <c r="DA29" s="3">
        <v>-0.20106393064994316</v>
      </c>
      <c r="DB29" s="3">
        <v>-1.014738445525027</v>
      </c>
      <c r="DC29" s="3">
        <v>-0.15031179476593665</v>
      </c>
      <c r="DD29" s="3">
        <v>-0.33095411633590338</v>
      </c>
      <c r="DE29" s="3">
        <v>-0.13220031949943289</v>
      </c>
      <c r="DF29" s="3">
        <v>-1.0252506363442684</v>
      </c>
      <c r="DG29" s="3">
        <v>-0.75515524454400207</v>
      </c>
      <c r="DH29" s="3">
        <v>-1.3877916498313225</v>
      </c>
      <c r="DI29" s="3">
        <v>-0.91853457480790257</v>
      </c>
      <c r="DJ29" s="3">
        <v>0.45949424081339607</v>
      </c>
      <c r="DK29" s="3">
        <v>-1.3151453343426533</v>
      </c>
      <c r="DL29" s="3">
        <v>-0.56799034210320709</v>
      </c>
      <c r="DM29" s="3">
        <v>-0.36307214639807062</v>
      </c>
      <c r="DN29" s="3">
        <v>1.0464188714827054</v>
      </c>
      <c r="DO29" s="3">
        <v>-1.8575481921999093E-2</v>
      </c>
      <c r="DP29" s="3">
        <v>0.19161620654723399</v>
      </c>
      <c r="DQ29" s="3">
        <v>-9.8429898062361146E-2</v>
      </c>
      <c r="DR29" s="3">
        <v>-0.64197591187629488</v>
      </c>
      <c r="DS29" s="3">
        <v>-1.1216613929977359</v>
      </c>
      <c r="DT29" s="3">
        <v>-1.2599418827274598</v>
      </c>
      <c r="DU29" s="3">
        <v>-0.60381874191532736</v>
      </c>
      <c r="DV29" s="3">
        <v>-1.6229145788880115</v>
      </c>
      <c r="DW29" s="3">
        <v>0.10860281263232208</v>
      </c>
      <c r="DX29" s="3">
        <v>-1.0476214474402883</v>
      </c>
      <c r="DY29" s="3">
        <v>-0.52883267349182383</v>
      </c>
      <c r="DZ29" s="3">
        <v>-0.19645839704917636</v>
      </c>
      <c r="EA29" s="3">
        <v>-0.15367330631641657</v>
      </c>
      <c r="EB29" s="3">
        <v>-6.6510279756593738E-2</v>
      </c>
      <c r="EC29" s="3">
        <v>5.8670586402063629E-2</v>
      </c>
      <c r="ED29" s="3">
        <v>1.3013059586003284</v>
      </c>
      <c r="EH29" s="3"/>
      <c r="EI29" s="3"/>
    </row>
    <row r="30" spans="1:139">
      <c r="A30" s="25">
        <v>24</v>
      </c>
      <c r="B30" s="3">
        <v>9.6463069319725037E-2</v>
      </c>
      <c r="C30" s="3">
        <v>0.2909146249294281</v>
      </c>
      <c r="D30" s="3">
        <v>-0.20267321169376373</v>
      </c>
      <c r="E30" s="3">
        <v>0.10678692162036896</v>
      </c>
      <c r="F30" s="3">
        <v>-0.10448569059371948</v>
      </c>
      <c r="G30" s="3">
        <v>-0.15092664957046509</v>
      </c>
      <c r="H30" s="3">
        <v>0.35752511024475098</v>
      </c>
      <c r="I30" s="3">
        <v>0.27291414141654968</v>
      </c>
      <c r="J30" s="3">
        <v>-0.48328596353530884</v>
      </c>
      <c r="K30" s="3">
        <v>-2.5444582104682922E-2</v>
      </c>
      <c r="L30" s="3">
        <v>0.11441917717456818</v>
      </c>
      <c r="M30" s="3">
        <v>0.34595027565956116</v>
      </c>
      <c r="N30" s="3">
        <v>-0.29725643992424011</v>
      </c>
      <c r="O30" s="3">
        <v>0.16557410359382629</v>
      </c>
      <c r="P30" s="3">
        <v>0.14923889935016632</v>
      </c>
      <c r="Q30" s="3">
        <v>0.17204514145851135</v>
      </c>
      <c r="R30" s="3">
        <v>3.513752669095993E-2</v>
      </c>
      <c r="S30" s="3"/>
      <c r="T30" s="3"/>
      <c r="U30" s="1">
        <v>8</v>
      </c>
      <c r="V30" s="3">
        <v>-0.72474522169037803</v>
      </c>
      <c r="W30" s="3">
        <v>-0.93852837883805496</v>
      </c>
      <c r="X30" s="3">
        <v>-0.79797158487708952</v>
      </c>
      <c r="Y30" s="3">
        <v>-1.0581122020999658</v>
      </c>
      <c r="AA30" s="1">
        <v>2</v>
      </c>
      <c r="AB30" s="3">
        <v>3.0479351417166338E-2</v>
      </c>
      <c r="AC30" s="3">
        <v>5.977706226256143E-2</v>
      </c>
      <c r="AD30" s="3">
        <v>0.35851879456441349</v>
      </c>
      <c r="AE30" s="3">
        <v>5.5186918173085492E-2</v>
      </c>
      <c r="AF30" s="10">
        <f>SUM($AB30:$AE30)</f>
        <v>0.50396212641722671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1.0441114902496338</v>
      </c>
      <c r="AW30" s="3">
        <v>8.1668943166732788E-2</v>
      </c>
      <c r="AY30" s="25">
        <v>24</v>
      </c>
      <c r="AZ30" s="3">
        <v>-0.18973295390605927</v>
      </c>
      <c r="BA30" s="3">
        <v>0.16020409762859344</v>
      </c>
      <c r="BB30" s="3">
        <v>-0.13327150046825409</v>
      </c>
      <c r="BC30" s="3">
        <v>-4.2078733444213867E-2</v>
      </c>
      <c r="BD30" s="3">
        <v>-0.20035220682621002</v>
      </c>
      <c r="BE30" s="3">
        <v>8.0234542489051819E-2</v>
      </c>
      <c r="BF30" s="3">
        <v>-3.639771044254303E-2</v>
      </c>
      <c r="BG30" s="3">
        <v>5.070505291223526E-2</v>
      </c>
      <c r="BH30" s="3">
        <v>-0.12212536484003067</v>
      </c>
      <c r="BI30" s="3">
        <v>-1.2579609174281359E-3</v>
      </c>
      <c r="BJ30" s="3">
        <v>-2.9928769916296005E-2</v>
      </c>
      <c r="BK30" s="3">
        <v>0.11835134774446487</v>
      </c>
      <c r="BL30" s="3">
        <v>-7.1058511734008789E-2</v>
      </c>
      <c r="BM30" s="3">
        <v>-5.2744388580322266E-2</v>
      </c>
      <c r="BN30" s="3">
        <v>-0.22667057812213898</v>
      </c>
      <c r="BO30" s="3">
        <v>2.2643927484750748E-2</v>
      </c>
      <c r="BP30" s="3">
        <v>-0.35927200317382813</v>
      </c>
      <c r="BR30" s="1">
        <v>2</v>
      </c>
      <c r="BS30" s="3">
        <v>0.3638111685847526</v>
      </c>
      <c r="BT30" s="3">
        <v>0.78551617064387624</v>
      </c>
      <c r="BU30" s="3">
        <v>0.26424272754732481</v>
      </c>
      <c r="BV30" s="3">
        <v>-1.5246505520175377</v>
      </c>
      <c r="BW30" s="3">
        <v>-1.4120875440018972</v>
      </c>
      <c r="BX30" s="3">
        <v>0.97458348966279229</v>
      </c>
      <c r="BY30" s="3">
        <v>-0.78002049027979836</v>
      </c>
      <c r="BZ30" s="3">
        <v>-5.0336955896425478E-2</v>
      </c>
      <c r="CA30" s="3">
        <v>-1.8044235155091459</v>
      </c>
      <c r="CB30" s="3">
        <v>-1.3335193663371361</v>
      </c>
      <c r="CC30" s="3">
        <v>-1.2702992560446003</v>
      </c>
      <c r="CD30" s="3">
        <v>-1.2628823721554412</v>
      </c>
      <c r="CE30" s="3">
        <v>-0.8152409430284524</v>
      </c>
      <c r="CF30" s="3">
        <v>-0.90484914331068489</v>
      </c>
      <c r="CG30" s="3">
        <v>0.15366646638124459</v>
      </c>
      <c r="CH30" s="3">
        <v>-0.35405591544534698</v>
      </c>
      <c r="CI30" s="3">
        <v>-1.7645006525522187</v>
      </c>
      <c r="CJ30" s="3">
        <v>1.2219372142429421</v>
      </c>
      <c r="CK30" s="3">
        <v>-0.8711324591797176</v>
      </c>
      <c r="CL30" s="3">
        <v>-1.1660360573905515</v>
      </c>
      <c r="CM30" s="3">
        <v>0.66532943029836622</v>
      </c>
      <c r="CN30" s="3">
        <v>-0.86521664624638916</v>
      </c>
      <c r="CO30" s="3">
        <v>0.22542555197300931</v>
      </c>
      <c r="CP30" s="3">
        <v>0.11421618635742092</v>
      </c>
      <c r="CQ30" s="3">
        <v>-0.3916465758044782</v>
      </c>
      <c r="CR30" s="3">
        <v>-8.8412716039590888E-3</v>
      </c>
      <c r="CS30" s="3">
        <v>-1.4014097626272259</v>
      </c>
      <c r="CT30" s="3">
        <v>1.3081202725661634</v>
      </c>
      <c r="CU30" s="3">
        <v>-1.6346201875838666</v>
      </c>
      <c r="CV30" s="3">
        <v>-1.1822186109344777</v>
      </c>
      <c r="CW30" s="3">
        <v>-1.0207170128947862</v>
      </c>
      <c r="CX30" s="3">
        <v>-0.63072120925171404</v>
      </c>
      <c r="CY30" s="3">
        <v>0.53246498329626268</v>
      </c>
      <c r="CZ30" s="3">
        <v>0.39846299132609819</v>
      </c>
      <c r="DA30" s="3">
        <v>-0.29956060572092413</v>
      </c>
      <c r="DB30" s="3">
        <v>-1.5604597281338357</v>
      </c>
      <c r="DC30" s="3">
        <v>-1.2722342361304471</v>
      </c>
      <c r="DD30" s="3">
        <v>0.89407512796080191</v>
      </c>
      <c r="DE30" s="3">
        <v>0.53070270349312243</v>
      </c>
      <c r="DF30" s="3">
        <v>-1.1730997846550937</v>
      </c>
      <c r="DG30" s="3">
        <v>-0.26615743652612356</v>
      </c>
      <c r="DH30" s="3">
        <v>-6.6863262481867247E-2</v>
      </c>
      <c r="DI30" s="3">
        <v>-0.66657248928689183</v>
      </c>
      <c r="DJ30" s="3">
        <v>0.6657791428862565</v>
      </c>
      <c r="DK30" s="3">
        <v>-0.56192762075575531</v>
      </c>
      <c r="DL30" s="3">
        <v>-0.97018757418505208</v>
      </c>
      <c r="DM30" s="3">
        <v>-1.0064968044305198</v>
      </c>
      <c r="DN30" s="3">
        <v>1.0847840788412582</v>
      </c>
      <c r="DO30" s="3">
        <v>-1.5007787157950674</v>
      </c>
      <c r="DP30" s="3">
        <v>0.25487146135397909</v>
      </c>
      <c r="DQ30" s="3">
        <v>7.5431088827738885E-2</v>
      </c>
      <c r="DR30" s="3">
        <v>-0.4953727807749011</v>
      </c>
      <c r="DS30" s="3">
        <v>-1.029299535419312</v>
      </c>
      <c r="DT30" s="3">
        <v>-0.77480036184111556</v>
      </c>
      <c r="DU30" s="3">
        <v>-0.15534249035850395</v>
      </c>
      <c r="DV30" s="3">
        <v>-0.16753066832921215</v>
      </c>
      <c r="DW30" s="3">
        <v>-0.51374110970693321</v>
      </c>
      <c r="DX30" s="3">
        <v>0.37734357739903834</v>
      </c>
      <c r="DY30" s="3">
        <v>-0.54392526921280893</v>
      </c>
      <c r="DZ30" s="3">
        <v>-0.72198871463296421</v>
      </c>
      <c r="EA30" s="3">
        <v>-8.5625639071983228E-2</v>
      </c>
      <c r="EB30" s="3">
        <v>-0.66037840194117181</v>
      </c>
      <c r="EC30" s="3">
        <v>-0.65650507633473221</v>
      </c>
      <c r="ED30" s="3">
        <v>1.6929259636988228</v>
      </c>
      <c r="EH30" s="3"/>
      <c r="EI30" s="3"/>
    </row>
    <row r="31" spans="1:139">
      <c r="A31" s="25">
        <v>25</v>
      </c>
      <c r="B31" s="3">
        <v>0.17904862761497498</v>
      </c>
      <c r="C31" s="3">
        <v>-0.13162344694137573</v>
      </c>
      <c r="D31" s="3">
        <v>-0.45916071534156799</v>
      </c>
      <c r="E31" s="3">
        <v>-9.8939590156078339E-2</v>
      </c>
      <c r="F31" s="3">
        <v>2.3047037422657013E-2</v>
      </c>
      <c r="G31" s="3">
        <v>-0.17866653203964233</v>
      </c>
      <c r="H31" s="3">
        <v>0.33698368072509766</v>
      </c>
      <c r="I31" s="3">
        <v>-0.1529712975025177</v>
      </c>
      <c r="J31" s="3">
        <v>-1.1927586747333407E-3</v>
      </c>
      <c r="K31" s="3">
        <v>-0.15674161911010742</v>
      </c>
      <c r="L31" s="3">
        <v>-0.26132571697235107</v>
      </c>
      <c r="M31" s="3">
        <v>-0.16634906828403473</v>
      </c>
      <c r="N31" s="3">
        <v>-0.29039719700813293</v>
      </c>
      <c r="O31" s="3">
        <v>0.46850252151489258</v>
      </c>
      <c r="P31" s="3">
        <v>0.20587858557701111</v>
      </c>
      <c r="Q31" s="3">
        <v>-0.33639788627624512</v>
      </c>
      <c r="R31" s="3">
        <v>4.7852877527475357E-2</v>
      </c>
      <c r="S31" s="3"/>
      <c r="T31" s="3"/>
      <c r="U31" s="1">
        <v>9</v>
      </c>
      <c r="V31" s="3">
        <v>0.73500449769506715</v>
      </c>
      <c r="W31" s="3">
        <v>0.67501436992670394</v>
      </c>
      <c r="X31" s="3">
        <v>-0.7464596344677118</v>
      </c>
      <c r="Y31" s="3">
        <v>0.5927787981934437</v>
      </c>
      <c r="AA31" s="1">
        <v>3</v>
      </c>
      <c r="AB31" s="3">
        <v>4.4389816758410749E-2</v>
      </c>
      <c r="AC31" s="3">
        <v>4.854686143247823E-2</v>
      </c>
      <c r="AD31" s="3">
        <v>0.39583609332092845</v>
      </c>
      <c r="AE31" s="3">
        <v>4.5232700240875265E-2</v>
      </c>
      <c r="AF31" s="10">
        <f>SUM($AB31:$AE31)</f>
        <v>0.53400547175269264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0.99926829338073719</v>
      </c>
      <c r="AW31" s="3">
        <v>-8.9250586926937103E-2</v>
      </c>
      <c r="AY31" s="25">
        <v>25</v>
      </c>
      <c r="AZ31" s="3">
        <v>-5.9921145439147949E-2</v>
      </c>
      <c r="BA31" s="3">
        <v>-2.5331167504191399E-2</v>
      </c>
      <c r="BB31" s="3">
        <v>-0.36452761292457581</v>
      </c>
      <c r="BC31" s="3">
        <v>-0.22397257387638092</v>
      </c>
      <c r="BD31" s="3">
        <v>-6.3469730317592621E-2</v>
      </c>
      <c r="BE31" s="3">
        <v>0.17648524045944214</v>
      </c>
      <c r="BF31" s="3">
        <v>8.7530501186847687E-2</v>
      </c>
      <c r="BG31" s="3">
        <v>0.15488453209400177</v>
      </c>
      <c r="BH31" s="3">
        <v>0.18050359189510345</v>
      </c>
      <c r="BI31" s="3">
        <v>-0.14974252879619598</v>
      </c>
      <c r="BJ31" s="3">
        <v>0.28155431151390076</v>
      </c>
      <c r="BK31" s="3">
        <v>0.20999595522880554</v>
      </c>
      <c r="BL31" s="3">
        <v>0.15880474448204041</v>
      </c>
      <c r="BM31" s="3">
        <v>-0.10973302274942398</v>
      </c>
      <c r="BN31" s="3">
        <v>-0.3058333694934845</v>
      </c>
      <c r="BO31" s="3">
        <v>-0.18354275822639465</v>
      </c>
      <c r="BP31" s="3">
        <v>-0.44182777404785151</v>
      </c>
      <c r="BR31" s="1">
        <v>3</v>
      </c>
      <c r="BS31" s="3">
        <v>-1.3614179195089677</v>
      </c>
      <c r="BT31" s="3">
        <v>0.33089460486258104</v>
      </c>
      <c r="BU31" s="3">
        <v>0.45433736991908968</v>
      </c>
      <c r="BV31" s="3">
        <v>-1.0659285805958452</v>
      </c>
      <c r="BW31" s="3">
        <v>-1.3658076427037542</v>
      </c>
      <c r="BX31" s="3">
        <v>0.60778413595932479</v>
      </c>
      <c r="BY31" s="3">
        <v>-0.8301835759180376</v>
      </c>
      <c r="BZ31" s="3">
        <v>-0.83489337957026655</v>
      </c>
      <c r="CA31" s="3">
        <v>-1.6485765697812613</v>
      </c>
      <c r="CB31" s="3">
        <v>-1.6431336479022824</v>
      </c>
      <c r="CC31" s="3">
        <v>-0.94892510690840026</v>
      </c>
      <c r="CD31" s="3">
        <v>-1.4250357239207594</v>
      </c>
      <c r="CE31" s="3">
        <v>-1.0696338692784673</v>
      </c>
      <c r="CF31" s="3">
        <v>-0.2682778486227817</v>
      </c>
      <c r="CG31" s="3">
        <v>-1.6217718875993234</v>
      </c>
      <c r="CH31" s="3">
        <v>6.2975428578364107E-2</v>
      </c>
      <c r="CI31" s="3">
        <v>-1.0563288765539034</v>
      </c>
      <c r="CJ31" s="3">
        <v>8.0040757266374107E-2</v>
      </c>
      <c r="CK31" s="3">
        <v>-0.93054632694364425</v>
      </c>
      <c r="CL31" s="3">
        <v>-1.0054186382705472</v>
      </c>
      <c r="CM31" s="3">
        <v>0.36018188293788855</v>
      </c>
      <c r="CN31" s="3">
        <v>-0.86320796775701059</v>
      </c>
      <c r="CO31" s="3">
        <v>0.21673038520763852</v>
      </c>
      <c r="CP31" s="3">
        <v>-1.1316775342694434</v>
      </c>
      <c r="CQ31" s="3">
        <v>-0.7174463886897422</v>
      </c>
      <c r="CR31" s="3">
        <v>-1.2381683771775212</v>
      </c>
      <c r="CS31" s="3">
        <v>-1.4689667311612153</v>
      </c>
      <c r="CT31" s="3">
        <v>0.50691566514724817</v>
      </c>
      <c r="CU31" s="3">
        <v>-1.2911702747625724</v>
      </c>
      <c r="CV31" s="3">
        <v>-1.2959656239893378</v>
      </c>
      <c r="CW31" s="3">
        <v>-0.50868169354284332</v>
      </c>
      <c r="CX31" s="3">
        <v>-0.68367465527707039</v>
      </c>
      <c r="CY31" s="3">
        <v>-6.4809192341448635E-2</v>
      </c>
      <c r="CZ31" s="3">
        <v>1.3820915145051424</v>
      </c>
      <c r="DA31" s="3">
        <v>-0.16542387364225369</v>
      </c>
      <c r="DB31" s="3">
        <v>-1.0796334115861721</v>
      </c>
      <c r="DC31" s="3">
        <v>-0.17446238667612382</v>
      </c>
      <c r="DD31" s="3">
        <v>-0.24325937003923623</v>
      </c>
      <c r="DE31" s="3">
        <v>-0.1876602696387438</v>
      </c>
      <c r="DF31" s="3">
        <v>-1.0808586030429126</v>
      </c>
      <c r="DG31" s="3">
        <v>-0.72950268789379602</v>
      </c>
      <c r="DH31" s="3">
        <v>-1.2459273868914909</v>
      </c>
      <c r="DI31" s="3">
        <v>-1.0093891534998964</v>
      </c>
      <c r="DJ31" s="3">
        <v>0.55656993811582023</v>
      </c>
      <c r="DK31" s="3">
        <v>-0.97408512868574038</v>
      </c>
      <c r="DL31" s="3">
        <v>-0.44085881258758597</v>
      </c>
      <c r="DM31" s="3">
        <v>-0.43821566710088294</v>
      </c>
      <c r="DN31" s="3">
        <v>1.0626566119576246</v>
      </c>
      <c r="DO31" s="3">
        <v>-0.33679870801964568</v>
      </c>
      <c r="DP31" s="3">
        <v>0.55169234444288806</v>
      </c>
      <c r="DQ31" s="3">
        <v>0.14753635723093117</v>
      </c>
      <c r="DR31" s="3">
        <v>-0.5576832531041328</v>
      </c>
      <c r="DS31" s="3">
        <v>-1.3415672548104296</v>
      </c>
      <c r="DT31" s="3">
        <v>-1.3642557868812009</v>
      </c>
      <c r="DU31" s="3">
        <v>-0.69825375690873404</v>
      </c>
      <c r="DV31" s="3">
        <v>-1.5780744977774184</v>
      </c>
      <c r="DW31" s="3">
        <v>0.18071190535748105</v>
      </c>
      <c r="DX31" s="3">
        <v>-0.97721168323417895</v>
      </c>
      <c r="DY31" s="3">
        <v>-0.509223133540331</v>
      </c>
      <c r="DZ31" s="3">
        <v>-0.26789573227942343</v>
      </c>
      <c r="EA31" s="3">
        <v>-0.11611600113733189</v>
      </c>
      <c r="EB31" s="3">
        <v>-1.8642636875945556E-2</v>
      </c>
      <c r="EC31" s="3">
        <v>-0.24729344556816829</v>
      </c>
      <c r="ED31" s="3">
        <v>1.3568923758433049</v>
      </c>
      <c r="EH31" s="3"/>
      <c r="EI31" s="3"/>
    </row>
    <row r="32" spans="1:139" ht="18">
      <c r="A32" s="25">
        <v>26</v>
      </c>
      <c r="B32" s="3">
        <v>0.40587189793586731</v>
      </c>
      <c r="C32" s="3">
        <v>0.37567070126533508</v>
      </c>
      <c r="D32" s="3">
        <v>-9.7571536898612976E-2</v>
      </c>
      <c r="E32" s="3">
        <v>-0.29817429184913635</v>
      </c>
      <c r="F32" s="3">
        <v>-0.164793461561203</v>
      </c>
      <c r="G32" s="3">
        <v>0.31955748796463013</v>
      </c>
      <c r="H32" s="3">
        <v>0.14545354247093201</v>
      </c>
      <c r="I32" s="3">
        <v>-0.71323496103286743</v>
      </c>
      <c r="J32" s="3">
        <v>7.2277776896953583E-2</v>
      </c>
      <c r="K32" s="3">
        <v>2.5779057759791613E-3</v>
      </c>
      <c r="L32" s="3">
        <v>0.25150233507156372</v>
      </c>
      <c r="M32" s="3">
        <v>-0.24866385757923126</v>
      </c>
      <c r="N32" s="3">
        <v>0.3538079559803009</v>
      </c>
      <c r="O32" s="3">
        <v>-9.7100883722305298E-2</v>
      </c>
      <c r="P32" s="3">
        <v>0.1794135570526123</v>
      </c>
      <c r="Q32" s="3">
        <v>0.11189623922109604</v>
      </c>
      <c r="R32" s="3">
        <v>-3.6244384944438934E-2</v>
      </c>
      <c r="S32" s="3"/>
      <c r="T32" s="3"/>
      <c r="U32" s="1">
        <v>10</v>
      </c>
      <c r="V32" s="3">
        <v>-0.60054907443781558</v>
      </c>
      <c r="W32" s="3">
        <v>0.98522335772264702</v>
      </c>
      <c r="X32" s="3">
        <v>1.6518163573844111</v>
      </c>
      <c r="Y32" s="3">
        <v>1.1462179105101891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1.0178276300430298</v>
      </c>
      <c r="AW32" s="3">
        <v>0.11296890676021576</v>
      </c>
      <c r="AY32" s="25">
        <v>26</v>
      </c>
      <c r="AZ32" s="3">
        <v>-0.1557939201593399</v>
      </c>
      <c r="BA32" s="3">
        <v>-7.0117980241775513E-2</v>
      </c>
      <c r="BB32" s="3">
        <v>6.7333690822124481E-2</v>
      </c>
      <c r="BC32" s="3">
        <v>0.16244852542877197</v>
      </c>
      <c r="BD32" s="3">
        <v>-0.13752144575119019</v>
      </c>
      <c r="BE32" s="3">
        <v>0.11512801796197891</v>
      </c>
      <c r="BF32" s="3">
        <v>0.10796504467725754</v>
      </c>
      <c r="BG32" s="3">
        <v>0.49730944633483887</v>
      </c>
      <c r="BH32" s="3">
        <v>8.8779374957084656E-2</v>
      </c>
      <c r="BI32" s="3">
        <v>-2.3036781698465347E-2</v>
      </c>
      <c r="BJ32" s="3">
        <v>-0.19508518278598785</v>
      </c>
      <c r="BK32" s="3">
        <v>5.304291844367981E-2</v>
      </c>
      <c r="BL32" s="3">
        <v>0.28972914814949036</v>
      </c>
      <c r="BM32" s="3">
        <v>-3.727143257856369E-2</v>
      </c>
      <c r="BN32" s="3">
        <v>-0.20854836702346802</v>
      </c>
      <c r="BO32" s="3">
        <v>-0.14079563319683075</v>
      </c>
      <c r="BP32" s="3">
        <v>-0.25129544734954834</v>
      </c>
      <c r="EH32" s="3"/>
      <c r="EI32" s="3"/>
    </row>
    <row r="33" spans="1:139">
      <c r="A33" s="25">
        <v>27</v>
      </c>
      <c r="B33" s="3">
        <v>0.33413565158843994</v>
      </c>
      <c r="C33" s="3">
        <v>0.3317350447177887</v>
      </c>
      <c r="D33" s="3">
        <v>-0.34854903817176819</v>
      </c>
      <c r="E33" s="3">
        <v>-9.01016965508461E-2</v>
      </c>
      <c r="F33" s="3">
        <v>-0.22834561765193939</v>
      </c>
      <c r="G33" s="3">
        <v>-0.45588439702987671</v>
      </c>
      <c r="H33" s="3">
        <v>-0.40815255045890808</v>
      </c>
      <c r="I33" s="3">
        <v>-0.17354284226894379</v>
      </c>
      <c r="J33" s="3">
        <v>0.26010021567344666</v>
      </c>
      <c r="K33" s="3">
        <v>-0.22414372861385345</v>
      </c>
      <c r="L33" s="3">
        <v>-3.8559824228286743E-2</v>
      </c>
      <c r="M33" s="3">
        <v>8.1178218126296997E-2</v>
      </c>
      <c r="N33" s="3">
        <v>0.34339854121208191</v>
      </c>
      <c r="O33" s="3">
        <v>-0.28388038277626038</v>
      </c>
      <c r="P33" s="3">
        <v>0.50472092628479004</v>
      </c>
      <c r="Q33" s="3">
        <v>0.23798571527004242</v>
      </c>
      <c r="R33" s="3">
        <v>1.1901933699846268E-2</v>
      </c>
      <c r="S33" s="3"/>
      <c r="T33" s="3"/>
      <c r="U33" s="1">
        <v>11</v>
      </c>
      <c r="V33" s="3">
        <v>-1.6666627945544668</v>
      </c>
      <c r="W33" s="3">
        <v>-1.1111057621829932</v>
      </c>
      <c r="X33" s="3">
        <v>-1.3057742867003328</v>
      </c>
      <c r="Y33" s="3">
        <v>-0.9837260162912731</v>
      </c>
      <c r="AU33" s="25">
        <v>6</v>
      </c>
      <c r="AV33" s="3">
        <v>1.0626941919326782</v>
      </c>
      <c r="AW33" s="3">
        <v>-5.5477425456047058E-2</v>
      </c>
      <c r="AY33" s="25">
        <v>27</v>
      </c>
      <c r="AZ33" s="3">
        <v>-0.11794046312570572</v>
      </c>
      <c r="BA33" s="3">
        <v>0.14803169667720795</v>
      </c>
      <c r="BB33" s="3">
        <v>7.1067832410335541E-2</v>
      </c>
      <c r="BC33" s="3">
        <v>0.11793388426303864</v>
      </c>
      <c r="BD33" s="3">
        <v>-0.60910093784332275</v>
      </c>
      <c r="BE33" s="3">
        <v>0.28834694623947144</v>
      </c>
      <c r="BF33" s="3">
        <v>-3.31110879778862E-2</v>
      </c>
      <c r="BG33" s="3">
        <v>-6.6422626376152039E-2</v>
      </c>
      <c r="BH33" s="3">
        <v>0.22078005969524384</v>
      </c>
      <c r="BI33" s="3">
        <v>-0.17829619348049164</v>
      </c>
      <c r="BJ33" s="3">
        <v>0.17623384296894073</v>
      </c>
      <c r="BK33" s="3">
        <v>-0.26591786742210388</v>
      </c>
      <c r="BL33" s="3">
        <v>-0.15962891280651093</v>
      </c>
      <c r="BM33" s="3">
        <v>8.2814484834671021E-2</v>
      </c>
      <c r="BN33" s="3">
        <v>-0.38850352168083191</v>
      </c>
      <c r="BO33" s="3">
        <v>-7.3201335966587067E-2</v>
      </c>
      <c r="BP33" s="3">
        <v>-0.36818179488182068</v>
      </c>
      <c r="BS33" t="s">
        <v>177</v>
      </c>
      <c r="EH33" s="3"/>
      <c r="EI33" s="3"/>
    </row>
    <row r="34" spans="1:139">
      <c r="A34" s="25">
        <v>28</v>
      </c>
      <c r="B34" s="3">
        <v>0.27865615487098694</v>
      </c>
      <c r="C34" s="3">
        <v>-9.6549587324261665E-3</v>
      </c>
      <c r="D34" s="3">
        <v>-0.15621164441108704</v>
      </c>
      <c r="E34" s="3">
        <v>0.22123494744300842</v>
      </c>
      <c r="F34" s="3">
        <v>-0.28356954455375671</v>
      </c>
      <c r="G34" s="3">
        <v>-0.10448829829692841</v>
      </c>
      <c r="H34" s="3">
        <v>0.29882794618606567</v>
      </c>
      <c r="I34" s="3">
        <v>-0.20873413980007172</v>
      </c>
      <c r="J34" s="3">
        <v>-0.32180455327033997</v>
      </c>
      <c r="K34" s="3">
        <v>0.22466808557510376</v>
      </c>
      <c r="L34" s="3">
        <v>-0.1219034418463707</v>
      </c>
      <c r="M34" s="3">
        <v>0.56021255254745483</v>
      </c>
      <c r="N34" s="3">
        <v>-0.33396270871162415</v>
      </c>
      <c r="O34" s="3">
        <v>0.35913294553756714</v>
      </c>
      <c r="P34" s="3">
        <v>-8.5089653730392456E-3</v>
      </c>
      <c r="Q34" s="3">
        <v>-5.1143486052751541E-2</v>
      </c>
      <c r="R34" s="3">
        <v>2.0967816933989525E-2</v>
      </c>
      <c r="S34" s="3"/>
      <c r="T34" s="3"/>
      <c r="U34" s="1">
        <v>12</v>
      </c>
      <c r="V34" s="3">
        <v>0.89053767557836505</v>
      </c>
      <c r="W34" s="3">
        <v>0.79250649911834292</v>
      </c>
      <c r="X34" s="3">
        <v>-0.57365441190881794</v>
      </c>
      <c r="Y34" s="3">
        <v>0.89376613577545316</v>
      </c>
      <c r="AB34" s="4" t="s">
        <v>153</v>
      </c>
      <c r="AU34" s="25">
        <v>7</v>
      </c>
      <c r="AV34" s="3">
        <v>0.90230417251586925</v>
      </c>
      <c r="AW34" s="3">
        <v>0.15530802309513092</v>
      </c>
      <c r="AY34" s="25">
        <v>28</v>
      </c>
      <c r="AZ34" s="3">
        <v>-0.21107451617717743</v>
      </c>
      <c r="BA34" s="3">
        <v>5.6676235049962997E-2</v>
      </c>
      <c r="BB34" s="3">
        <v>0.12813103199005127</v>
      </c>
      <c r="BC34" s="3">
        <v>0.39713659882545471</v>
      </c>
      <c r="BD34" s="3">
        <v>-0.15025436878204346</v>
      </c>
      <c r="BE34" s="3">
        <v>-6.3217721879482269E-2</v>
      </c>
      <c r="BF34" s="3">
        <v>-0.10864284634590149</v>
      </c>
      <c r="BG34" s="3">
        <v>8.5695937275886536E-2</v>
      </c>
      <c r="BH34" s="3">
        <v>0.39982044696807861</v>
      </c>
      <c r="BI34" s="3">
        <v>0.15070296823978424</v>
      </c>
      <c r="BJ34" s="3">
        <v>-4.5603122562170029E-3</v>
      </c>
      <c r="BK34" s="3">
        <v>6.4501076936721802E-2</v>
      </c>
      <c r="BL34" s="3">
        <v>0.21188174188137054</v>
      </c>
      <c r="BM34" s="3">
        <v>-0.13907745480537415</v>
      </c>
      <c r="BN34" s="3">
        <v>9.537188708782196E-2</v>
      </c>
      <c r="BO34" s="3">
        <v>-0.26462554931640625</v>
      </c>
      <c r="BP34" s="3">
        <v>-0.31517976522445679</v>
      </c>
      <c r="EH34" s="3"/>
      <c r="EI34" s="3"/>
    </row>
    <row r="35" spans="1:139">
      <c r="A35" s="25">
        <v>29</v>
      </c>
      <c r="B35" s="3">
        <v>0.12292426824569702</v>
      </c>
      <c r="C35" s="3">
        <v>-0.12478679418563843</v>
      </c>
      <c r="D35" s="3">
        <v>-0.18570983409881592</v>
      </c>
      <c r="E35" s="3">
        <v>-8.204631507396698E-2</v>
      </c>
      <c r="F35" s="3">
        <v>0.15448203682899475</v>
      </c>
      <c r="G35" s="3">
        <v>-0.20004980266094208</v>
      </c>
      <c r="H35" s="3">
        <v>-3.9974305778741837E-2</v>
      </c>
      <c r="I35" s="3">
        <v>-8.8048756122589111E-2</v>
      </c>
      <c r="J35" s="3">
        <v>-0.20674183964729309</v>
      </c>
      <c r="K35" s="3">
        <v>-8.6685843765735626E-2</v>
      </c>
      <c r="L35" s="3">
        <v>-0.26035383343696594</v>
      </c>
      <c r="M35" s="3">
        <v>0.46962922811508179</v>
      </c>
      <c r="N35" s="3">
        <v>-3.2024640589952469E-2</v>
      </c>
      <c r="O35" s="3">
        <v>-5.9503950178623199E-2</v>
      </c>
      <c r="P35" s="3">
        <v>-8.0231182277202606E-2</v>
      </c>
      <c r="Q35" s="3">
        <v>0.21799705922603607</v>
      </c>
      <c r="R35" s="3">
        <v>-9.1788917779922485E-3</v>
      </c>
      <c r="S35" s="3"/>
      <c r="T35" s="3"/>
      <c r="U35" s="1">
        <v>13</v>
      </c>
      <c r="V35" s="3">
        <v>-3.8992863687928918E-2</v>
      </c>
      <c r="W35" s="3">
        <v>-0.25334309830071028</v>
      </c>
      <c r="X35" s="3">
        <v>-0.87258298540818635</v>
      </c>
      <c r="Y35" s="3">
        <v>-6.2694527961091345E-2</v>
      </c>
      <c r="AB35" s="22" t="s">
        <v>181</v>
      </c>
      <c r="AU35" s="25">
        <v>8</v>
      </c>
      <c r="AV35" s="3">
        <v>1.1229087114334106</v>
      </c>
      <c r="AW35" s="3">
        <v>4.1720658540725708E-2</v>
      </c>
      <c r="AY35" s="25">
        <v>29</v>
      </c>
      <c r="AZ35" s="3">
        <v>-0.14692142605781555</v>
      </c>
      <c r="BA35" s="3">
        <v>-7.6569527387619019E-2</v>
      </c>
      <c r="BB35" s="3">
        <v>0.1133827343583107</v>
      </c>
      <c r="BC35" s="3">
        <v>-7.7447064220905304E-2</v>
      </c>
      <c r="BD35" s="3">
        <v>-0.3293004035949707</v>
      </c>
      <c r="BE35" s="3">
        <v>-0.17705519497394562</v>
      </c>
      <c r="BF35" s="3">
        <v>-3.7846274673938751E-2</v>
      </c>
      <c r="BG35" s="3">
        <v>3.4699663519859314E-2</v>
      </c>
      <c r="BH35" s="3">
        <v>0.15851563215255737</v>
      </c>
      <c r="BI35" s="3">
        <v>-9.0602986514568329E-2</v>
      </c>
      <c r="BJ35" s="3">
        <v>-0.17043121159076691</v>
      </c>
      <c r="BK35" s="3">
        <v>8.0813094973564148E-2</v>
      </c>
      <c r="BL35" s="3">
        <v>0.36702069640159607</v>
      </c>
      <c r="BM35" s="3">
        <v>-8.9373067021369934E-2</v>
      </c>
      <c r="BN35" s="3">
        <v>-0.31412726640701294</v>
      </c>
      <c r="BO35" s="3">
        <v>-8.5770577192306519E-2</v>
      </c>
      <c r="BP35" s="3">
        <v>-0.27556654810905457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0.28313198685646057</v>
      </c>
      <c r="C36" s="3">
        <v>-0.16269178688526154</v>
      </c>
      <c r="D36" s="3">
        <v>-0.53142279386520386</v>
      </c>
      <c r="E36" s="3">
        <v>-1.772741787135601E-2</v>
      </c>
      <c r="F36" s="3">
        <v>0.28229087591171265</v>
      </c>
      <c r="G36" s="3">
        <v>0.15287283062934875</v>
      </c>
      <c r="H36" s="3">
        <v>0.57319009304046631</v>
      </c>
      <c r="I36" s="3">
        <v>0.14184406399726868</v>
      </c>
      <c r="J36" s="3">
        <v>-8.2084797322750092E-2</v>
      </c>
      <c r="K36" s="3">
        <v>-0.33193087577819824</v>
      </c>
      <c r="L36" s="3">
        <v>0.15460401773452759</v>
      </c>
      <c r="M36" s="3">
        <v>0.23159651458263397</v>
      </c>
      <c r="N36" s="3">
        <v>-0.27033597230911255</v>
      </c>
      <c r="O36" s="3">
        <v>0.32939913868904114</v>
      </c>
      <c r="P36" s="3">
        <v>0.29321715235710144</v>
      </c>
      <c r="Q36" s="3">
        <v>-0.16626602411270142</v>
      </c>
      <c r="R36" s="3">
        <v>-1.8703747540712357E-2</v>
      </c>
      <c r="S36" s="3"/>
      <c r="T36" s="3"/>
      <c r="U36" s="1">
        <v>14</v>
      </c>
      <c r="V36" s="3">
        <v>0.34945434972549633</v>
      </c>
      <c r="W36" s="3">
        <v>0.3254543281045833</v>
      </c>
      <c r="X36" s="3">
        <v>0.32745025565641195</v>
      </c>
      <c r="Y36" s="3">
        <v>0.43256235266414578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1.0868995189666748</v>
      </c>
      <c r="AW36" s="3">
        <v>-0.13960647583007813</v>
      </c>
      <c r="AY36" s="25">
        <v>30</v>
      </c>
      <c r="AZ36" s="3">
        <v>-0.48060658574104309</v>
      </c>
      <c r="BA36" s="3">
        <v>-1.9183887168765068E-2</v>
      </c>
      <c r="BB36" s="3">
        <v>-3.3664170652627945E-2</v>
      </c>
      <c r="BC36" s="3">
        <v>0.12297804653644562</v>
      </c>
      <c r="BD36" s="3">
        <v>-0.1972765326499939</v>
      </c>
      <c r="BE36" s="3">
        <v>-2.1355823264457285E-5</v>
      </c>
      <c r="BF36" s="3">
        <v>-0.31848841905593872</v>
      </c>
      <c r="BG36" s="3">
        <v>0.35115945339202881</v>
      </c>
      <c r="BH36" s="3">
        <v>0.18873818218708038</v>
      </c>
      <c r="BI36" s="3">
        <v>-9.4023443758487701E-2</v>
      </c>
      <c r="BJ36" s="3">
        <v>-0.32954695820808411</v>
      </c>
      <c r="BK36" s="3">
        <v>1.6572657972574234E-2</v>
      </c>
      <c r="BL36" s="3">
        <v>-0.27581486105918884</v>
      </c>
      <c r="BM36" s="3">
        <v>6.711568683385849E-2</v>
      </c>
      <c r="BN36" s="3">
        <v>0.14444340765476227</v>
      </c>
      <c r="BO36" s="3">
        <v>-0.13234329223632813</v>
      </c>
      <c r="BP36" s="3">
        <v>-0.22926145792007449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0.73748426429293346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0.40037089759072819</v>
      </c>
      <c r="CI36" s="19">
        <f t="shared" si="0"/>
        <v>0</v>
      </c>
      <c r="CJ36" s="19">
        <f t="shared" si="0"/>
        <v>1.3131843589645475E-3</v>
      </c>
      <c r="CK36" s="19">
        <f t="shared" si="0"/>
        <v>0</v>
      </c>
      <c r="CL36" s="19">
        <f t="shared" si="0"/>
        <v>0</v>
      </c>
      <c r="CM36" s="19">
        <f t="shared" si="0"/>
        <v>0.76321488206904742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0.36920894780639424</v>
      </c>
      <c r="CZ36" s="19">
        <f t="shared" si="0"/>
        <v>1.2188715568676043</v>
      </c>
      <c r="DA36" s="19">
        <f t="shared" si="0"/>
        <v>0.17865919743080649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0.13229987140403399</v>
      </c>
      <c r="DI36" s="19">
        <f t="shared" si="0"/>
        <v>0</v>
      </c>
      <c r="DJ36" s="19">
        <f t="shared" si="0"/>
        <v>0.70716774820253159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0.48056721190472396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4.6230812129403942E-2</v>
      </c>
      <c r="DW36" s="19">
        <f t="shared" si="0"/>
        <v>5.5534807300629208E-2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1.5111283292654987E-2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5.0186975859105587E-3</v>
      </c>
      <c r="C37" s="3">
        <v>2.4584241211414337E-2</v>
      </c>
      <c r="D37" s="3">
        <v>-0.1302972286939621</v>
      </c>
      <c r="E37" s="3">
        <v>-0.24241209030151367</v>
      </c>
      <c r="F37" s="3">
        <v>-3.5557769238948822E-2</v>
      </c>
      <c r="G37" s="3">
        <v>-4.2490720748901367E-2</v>
      </c>
      <c r="H37" s="3">
        <v>-0.29577463865280151</v>
      </c>
      <c r="I37" s="3">
        <v>0.32064169645309448</v>
      </c>
      <c r="J37" s="3">
        <v>0.22917704284191132</v>
      </c>
      <c r="K37" s="3">
        <v>5.2077967673540115E-2</v>
      </c>
      <c r="L37" s="3">
        <v>0.19954073429107666</v>
      </c>
      <c r="M37" s="3">
        <v>0.26446515321731567</v>
      </c>
      <c r="N37" s="3">
        <v>0.12401510030031204</v>
      </c>
      <c r="O37" s="3">
        <v>5.8611925691366196E-2</v>
      </c>
      <c r="P37" s="3">
        <v>0.17528665065765381</v>
      </c>
      <c r="Q37" s="3">
        <v>0.22934563457965851</v>
      </c>
      <c r="R37" s="3">
        <v>1.2676948681473732E-2</v>
      </c>
      <c r="S37" s="3"/>
      <c r="T37" s="3"/>
      <c r="U37" s="1">
        <v>15</v>
      </c>
      <c r="V37" s="3">
        <v>-5.4939101371094215E-2</v>
      </c>
      <c r="W37" s="3">
        <v>-0.84436930161969248</v>
      </c>
      <c r="X37" s="3">
        <v>0.10907589373584499</v>
      </c>
      <c r="Y37" s="3">
        <v>-0.72289418695898311</v>
      </c>
      <c r="AA37" s="1" cm="1">
        <f t="array" ref="AA37:AA40">AA28:AA31</f>
        <v>0</v>
      </c>
      <c r="AB37" s="3">
        <f>AB28/$AF28</f>
        <v>1.5759126006467641E-2</v>
      </c>
      <c r="AC37" s="3">
        <f>AC28/$AF28</f>
        <v>2.6340478372536946E-2</v>
      </c>
      <c r="AD37" s="3">
        <f>AD28/$AF28</f>
        <v>0.92733528809270704</v>
      </c>
      <c r="AE37" s="3">
        <f>AE28/$AF28</f>
        <v>3.0565107528288275E-2</v>
      </c>
      <c r="AF37" s="16">
        <f>SUM($AB37:$AE37)</f>
        <v>0.99999999999999989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1.1454379558563232</v>
      </c>
      <c r="AW37" s="3">
        <v>2.370576374232769E-2</v>
      </c>
      <c r="AY37" s="25">
        <v>31</v>
      </c>
      <c r="AZ37" s="3">
        <v>-0.17169290781021118</v>
      </c>
      <c r="BA37" s="3">
        <v>0.18136240541934967</v>
      </c>
      <c r="BB37" s="3">
        <v>0.13613425195217133</v>
      </c>
      <c r="BC37" s="3">
        <v>5.3918519988656044E-3</v>
      </c>
      <c r="BD37" s="3">
        <v>5.6582190096378326E-2</v>
      </c>
      <c r="BE37" s="3">
        <v>-0.26131066679954529</v>
      </c>
      <c r="BF37" s="3">
        <v>-0.198822021484375</v>
      </c>
      <c r="BG37" s="3">
        <v>3.286438062787056E-2</v>
      </c>
      <c r="BH37" s="3">
        <v>-5.2769973874092102E-2</v>
      </c>
      <c r="BI37" s="3">
        <v>-6.2856107950210571E-2</v>
      </c>
      <c r="BJ37" s="3">
        <v>0.29103782773017883</v>
      </c>
      <c r="BK37" s="3">
        <v>-0.1002812534570694</v>
      </c>
      <c r="BL37" s="3">
        <v>8.1713050603866577E-3</v>
      </c>
      <c r="BM37" s="3">
        <v>0.19397416710853577</v>
      </c>
      <c r="BN37" s="3">
        <v>-3.5674519836902618E-2</v>
      </c>
      <c r="BO37" s="3">
        <v>7.3224832303822041E-3</v>
      </c>
      <c r="BP37" s="3">
        <v>-0.43440526723861694</v>
      </c>
      <c r="BR37" s="1">
        <v>1</v>
      </c>
      <c r="BS37" s="19">
        <f>MAX(0,BS29)</f>
        <v>0</v>
      </c>
      <c r="BT37" s="19">
        <f t="shared" ref="BT37:CH37" si="1">MAX(0,BT29)</f>
        <v>0.41482795422693874</v>
      </c>
      <c r="BU37" s="19">
        <f t="shared" si="1"/>
        <v>0.24117798140795113</v>
      </c>
      <c r="BV37" s="19">
        <f t="shared" si="1"/>
        <v>0</v>
      </c>
      <c r="BW37" s="19">
        <f t="shared" si="1"/>
        <v>0</v>
      </c>
      <c r="BX37" s="19">
        <f t="shared" si="1"/>
        <v>0.62569981287361776</v>
      </c>
      <c r="BY37" s="19">
        <f t="shared" si="1"/>
        <v>0</v>
      </c>
      <c r="BZ37" s="19">
        <f t="shared" si="1"/>
        <v>0</v>
      </c>
      <c r="CA37" s="19">
        <f t="shared" si="1"/>
        <v>0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0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2.9425757553933618E-2</v>
      </c>
      <c r="CK37" s="19">
        <f t="shared" si="0"/>
        <v>0</v>
      </c>
      <c r="CL37" s="19">
        <f t="shared" si="0"/>
        <v>0</v>
      </c>
      <c r="CM37" s="19">
        <f t="shared" si="0"/>
        <v>0.39210866925760257</v>
      </c>
      <c r="CN37" s="19">
        <f t="shared" si="0"/>
        <v>0</v>
      </c>
      <c r="CO37" s="19">
        <f t="shared" si="0"/>
        <v>0.10713178637300355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0.41493220998982627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1.2088568345929345</v>
      </c>
      <c r="DA37" s="19">
        <f t="shared" si="0"/>
        <v>0</v>
      </c>
      <c r="DB37" s="19">
        <f t="shared" si="0"/>
        <v>0</v>
      </c>
      <c r="DC37" s="19">
        <f t="shared" si="0"/>
        <v>0</v>
      </c>
      <c r="DD37" s="19">
        <f t="shared" si="0"/>
        <v>0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0.45949424081339607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1.0464188714827054</v>
      </c>
      <c r="DO37" s="19">
        <f t="shared" si="0"/>
        <v>0</v>
      </c>
      <c r="DP37" s="19">
        <f t="shared" si="0"/>
        <v>0.19161620654723399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0.10860281263232208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5.8670586402063629E-2</v>
      </c>
      <c r="ED37" s="19">
        <f t="shared" si="0"/>
        <v>1.3013059586003284</v>
      </c>
      <c r="EH37" s="3"/>
      <c r="EI37" s="3"/>
    </row>
    <row r="38" spans="1:139">
      <c r="A38" s="26">
        <v>32</v>
      </c>
      <c r="B38" s="3">
        <v>0.11847259104251862</v>
      </c>
      <c r="C38" s="3">
        <v>-0.28076711297035217</v>
      </c>
      <c r="D38" s="3">
        <v>-1.7865633592009544E-2</v>
      </c>
      <c r="E38" s="3">
        <v>-8.6414098739624023E-2</v>
      </c>
      <c r="F38" s="3">
        <v>-7.2500124573707581E-2</v>
      </c>
      <c r="G38" s="3">
        <v>-0.17997263371944427</v>
      </c>
      <c r="H38" s="3">
        <v>0.29579228162765503</v>
      </c>
      <c r="I38" s="3">
        <v>-0.18438604474067688</v>
      </c>
      <c r="J38" s="3">
        <v>-5.5061548948287964E-2</v>
      </c>
      <c r="K38" s="3">
        <v>-0.18818943202495575</v>
      </c>
      <c r="L38" s="3">
        <v>-5.7861246168613434E-2</v>
      </c>
      <c r="M38" s="3">
        <v>7.2043634951114655E-2</v>
      </c>
      <c r="N38" s="3">
        <v>-9.9887338365078904E-6</v>
      </c>
      <c r="O38" s="3">
        <v>0.18527205288410187</v>
      </c>
      <c r="P38" s="3">
        <v>0.12327107042074203</v>
      </c>
      <c r="Q38" s="3">
        <v>0.27516260743141174</v>
      </c>
      <c r="R38" s="3">
        <v>-7.8823797404766083E-2</v>
      </c>
      <c r="S38" s="3"/>
      <c r="T38" s="21" t="s">
        <v>151</v>
      </c>
      <c r="U38" s="6">
        <v>0</v>
      </c>
      <c r="V38" s="5">
        <v>-0.12862999983522516</v>
      </c>
      <c r="W38" s="5">
        <v>7.1122597717363151E-2</v>
      </c>
      <c r="X38" s="5">
        <v>-7.8907229311098045E-2</v>
      </c>
      <c r="Y38" s="5">
        <v>0.11253248637755306</v>
      </c>
      <c r="AA38" s="1">
        <v>1</v>
      </c>
      <c r="AB38" s="3">
        <f t="shared" ref="AB38:AE40" si="2">AB29/$AF29</f>
        <v>5.2593681174752514E-2</v>
      </c>
      <c r="AC38" s="3">
        <f t="shared" si="2"/>
        <v>6.4994022838525609E-2</v>
      </c>
      <c r="AD38" s="3">
        <f t="shared" si="2"/>
        <v>0.82104005476211084</v>
      </c>
      <c r="AE38" s="3">
        <f t="shared" si="2"/>
        <v>6.1372241224610921E-2</v>
      </c>
      <c r="AF38" s="16">
        <f>SUM($AB38:$AE38)</f>
        <v>0.99999999999999989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1.0077043771743774</v>
      </c>
      <c r="AW38" s="3">
        <v>5.121249333024025E-2</v>
      </c>
      <c r="AY38" s="25">
        <v>32</v>
      </c>
      <c r="AZ38" s="3">
        <v>0.13065560162067413</v>
      </c>
      <c r="BA38" s="3">
        <v>9.9150128662586212E-2</v>
      </c>
      <c r="BB38" s="3">
        <v>4.7871571034193039E-2</v>
      </c>
      <c r="BC38" s="3">
        <v>5.0173375755548477E-2</v>
      </c>
      <c r="BD38" s="3">
        <v>-0.11462200433015823</v>
      </c>
      <c r="BE38" s="3">
        <v>5.5129986256361008E-2</v>
      </c>
      <c r="BF38" s="3">
        <v>-0.19797846674919128</v>
      </c>
      <c r="BG38" s="3">
        <v>0.19515034556388855</v>
      </c>
      <c r="BH38" s="3">
        <v>0.23266899585723877</v>
      </c>
      <c r="BI38" s="3">
        <v>0.13489292562007904</v>
      </c>
      <c r="BJ38" s="3">
        <v>0.27593231201171875</v>
      </c>
      <c r="BK38" s="3">
        <v>0.16994953155517578</v>
      </c>
      <c r="BL38" s="3">
        <v>-0.10584297776222229</v>
      </c>
      <c r="BM38" s="3">
        <v>2.3481203243136406E-2</v>
      </c>
      <c r="BN38" s="3">
        <v>0.2041313648223877</v>
      </c>
      <c r="BO38" s="3">
        <v>0.2496008574962616</v>
      </c>
      <c r="BP38" s="3">
        <v>-0.22577458620071411</v>
      </c>
      <c r="BR38" s="1">
        <v>2</v>
      </c>
      <c r="BS38" s="19">
        <f>MAX(0,BS30)</f>
        <v>0.3638111685847526</v>
      </c>
      <c r="BT38" s="19">
        <f t="shared" si="0"/>
        <v>0.78551617064387624</v>
      </c>
      <c r="BU38" s="19">
        <f t="shared" si="0"/>
        <v>0.26424272754732481</v>
      </c>
      <c r="BV38" s="19">
        <f t="shared" si="0"/>
        <v>0</v>
      </c>
      <c r="BW38" s="19">
        <f t="shared" si="0"/>
        <v>0</v>
      </c>
      <c r="BX38" s="19">
        <f t="shared" si="0"/>
        <v>0.97458348966279229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0.15366646638124459</v>
      </c>
      <c r="CH38" s="19">
        <f t="shared" si="0"/>
        <v>0</v>
      </c>
      <c r="CI38" s="19">
        <f t="shared" si="0"/>
        <v>0</v>
      </c>
      <c r="CJ38" s="19">
        <f t="shared" si="0"/>
        <v>1.2219372142429421</v>
      </c>
      <c r="CK38" s="19">
        <f t="shared" si="0"/>
        <v>0</v>
      </c>
      <c r="CL38" s="19">
        <f t="shared" si="0"/>
        <v>0</v>
      </c>
      <c r="CM38" s="19">
        <f t="shared" si="0"/>
        <v>0.66532943029836622</v>
      </c>
      <c r="CN38" s="19">
        <f t="shared" si="0"/>
        <v>0</v>
      </c>
      <c r="CO38" s="19">
        <f t="shared" si="0"/>
        <v>0.22542555197300931</v>
      </c>
      <c r="CP38" s="19">
        <f t="shared" si="0"/>
        <v>0.11421618635742092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1.3081202725661634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0.53246498329626268</v>
      </c>
      <c r="CZ38" s="19">
        <f t="shared" si="0"/>
        <v>0.39846299132609819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0.89407512796080191</v>
      </c>
      <c r="DE38" s="19">
        <f t="shared" si="0"/>
        <v>0.53070270349312243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0.6657791428862565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1.0847840788412582</v>
      </c>
      <c r="DO38" s="19">
        <f t="shared" si="0"/>
        <v>0</v>
      </c>
      <c r="DP38" s="19">
        <f t="shared" si="0"/>
        <v>0.25487146135397909</v>
      </c>
      <c r="DQ38" s="19">
        <f t="shared" si="0"/>
        <v>7.5431088827738885E-2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0.37734357739903834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1.6929259636988228</v>
      </c>
      <c r="EH38" s="3"/>
      <c r="EI38" s="3"/>
    </row>
    <row r="39" spans="1:139">
      <c r="A39" s="25">
        <v>33</v>
      </c>
      <c r="B39" s="3">
        <v>5.8879945427179337E-2</v>
      </c>
      <c r="C39" s="3">
        <v>-0.28046080470085144</v>
      </c>
      <c r="D39" s="3">
        <v>-0.11225488036870956</v>
      </c>
      <c r="E39" s="3">
        <v>0.32640379667282104</v>
      </c>
      <c r="F39" s="3">
        <v>3.2624654471874237E-2</v>
      </c>
      <c r="G39" s="3">
        <v>0.2080083042383194</v>
      </c>
      <c r="H39" s="3">
        <v>6.0620591044425964E-2</v>
      </c>
      <c r="I39" s="3">
        <v>-4.0823724120855331E-2</v>
      </c>
      <c r="J39" s="3">
        <v>-4.0501020848751068E-2</v>
      </c>
      <c r="K39" s="3">
        <v>0.16225491464138031</v>
      </c>
      <c r="L39" s="3">
        <v>-0.10550538450479507</v>
      </c>
      <c r="M39" s="3">
        <v>0.1898394376039505</v>
      </c>
      <c r="N39" s="3">
        <v>0.13449932634830475</v>
      </c>
      <c r="O39" s="3">
        <v>-3.9672628045082092E-2</v>
      </c>
      <c r="P39" s="3">
        <v>-0.1270267516374588</v>
      </c>
      <c r="Q39" s="3">
        <v>0.15744279325008392</v>
      </c>
      <c r="R39" s="3">
        <v>9.4553589820861816E-2</v>
      </c>
      <c r="S39" s="3"/>
      <c r="T39" s="3"/>
      <c r="U39" s="1">
        <v>1</v>
      </c>
      <c r="V39" s="3">
        <v>0.85194118292512844</v>
      </c>
      <c r="W39" s="3">
        <v>0.49385127091162173</v>
      </c>
      <c r="X39" s="3">
        <v>-0.11694634174765978</v>
      </c>
      <c r="Y39" s="3">
        <v>0.71874303204953705</v>
      </c>
      <c r="AA39" s="1">
        <v>2</v>
      </c>
      <c r="AB39" s="3">
        <f t="shared" si="2"/>
        <v>6.0479448393970577E-2</v>
      </c>
      <c r="AC39" s="3">
        <f t="shared" si="2"/>
        <v>0.1186141956490445</v>
      </c>
      <c r="AD39" s="3">
        <f t="shared" si="2"/>
        <v>0.71140027349515211</v>
      </c>
      <c r="AE39" s="3">
        <f t="shared" si="2"/>
        <v>0.10950608246183291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1.135723352432251</v>
      </c>
      <c r="AW39" s="3">
        <v>5.0965305417776108E-2</v>
      </c>
      <c r="AY39" s="25">
        <v>33</v>
      </c>
      <c r="AZ39" s="3">
        <v>-4.2097378522157669E-2</v>
      </c>
      <c r="BA39" s="3">
        <v>4.0287040174007416E-2</v>
      </c>
      <c r="BB39" s="3">
        <v>-0.38329917192459106</v>
      </c>
      <c r="BC39" s="3">
        <v>0.40277063846588135</v>
      </c>
      <c r="BD39" s="3">
        <v>-0.26859921216964722</v>
      </c>
      <c r="BE39" s="3">
        <v>0.22612112760543823</v>
      </c>
      <c r="BF39" s="3">
        <v>-0.23451460897922516</v>
      </c>
      <c r="BG39" s="3">
        <v>-5.2933212369680405E-2</v>
      </c>
      <c r="BH39" s="3">
        <v>2.2582951933145523E-3</v>
      </c>
      <c r="BI39" s="3">
        <v>0.23643346130847931</v>
      </c>
      <c r="BJ39" s="3">
        <v>0.26721104979515076</v>
      </c>
      <c r="BK39" s="3">
        <v>0.24597072601318359</v>
      </c>
      <c r="BL39" s="3">
        <v>-0.21077127754688263</v>
      </c>
      <c r="BM39" s="3">
        <v>0.53870731592178345</v>
      </c>
      <c r="BN39" s="3">
        <v>-0.2813791036605835</v>
      </c>
      <c r="BO39" s="3">
        <v>0.10345997661352158</v>
      </c>
      <c r="BP39" s="3">
        <v>-0.15770354866981506</v>
      </c>
      <c r="BR39" s="1">
        <v>3</v>
      </c>
      <c r="BS39" s="19">
        <f>MAX(0,BS31)</f>
        <v>0</v>
      </c>
      <c r="BT39" s="19">
        <f t="shared" si="0"/>
        <v>0.33089460486258104</v>
      </c>
      <c r="BU39" s="19">
        <f t="shared" si="0"/>
        <v>0.45433736991908968</v>
      </c>
      <c r="BV39" s="19">
        <f t="shared" si="0"/>
        <v>0</v>
      </c>
      <c r="BW39" s="19">
        <f t="shared" si="0"/>
        <v>0</v>
      </c>
      <c r="BX39" s="19">
        <f t="shared" si="0"/>
        <v>0.60778413595932479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0</v>
      </c>
      <c r="CH39" s="19">
        <f t="shared" si="0"/>
        <v>6.2975428578364107E-2</v>
      </c>
      <c r="CI39" s="19">
        <f t="shared" si="0"/>
        <v>0</v>
      </c>
      <c r="CJ39" s="19">
        <f t="shared" si="0"/>
        <v>8.0040757266374107E-2</v>
      </c>
      <c r="CK39" s="19">
        <f t="shared" si="0"/>
        <v>0</v>
      </c>
      <c r="CL39" s="19">
        <f t="shared" si="0"/>
        <v>0</v>
      </c>
      <c r="CM39" s="19">
        <f t="shared" si="0"/>
        <v>0.36018188293788855</v>
      </c>
      <c r="CN39" s="19">
        <f t="shared" si="0"/>
        <v>0</v>
      </c>
      <c r="CO39" s="19">
        <f t="shared" si="0"/>
        <v>0.21673038520763852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0.50691566514724817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1.3820915145051424</v>
      </c>
      <c r="DA39" s="19">
        <f t="shared" si="0"/>
        <v>0</v>
      </c>
      <c r="DB39" s="19">
        <f t="shared" si="0"/>
        <v>0</v>
      </c>
      <c r="DC39" s="19">
        <f t="shared" si="0"/>
        <v>0</v>
      </c>
      <c r="DD39" s="19">
        <f t="shared" si="0"/>
        <v>0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0.55656993811582023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1.0626566119576246</v>
      </c>
      <c r="DO39" s="19">
        <f t="shared" si="0"/>
        <v>0</v>
      </c>
      <c r="DP39" s="19">
        <f t="shared" si="0"/>
        <v>0.55169234444288806</v>
      </c>
      <c r="DQ39" s="19">
        <f t="shared" si="0"/>
        <v>0.14753635723093117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0.18071190535748105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1.3568923758433049</v>
      </c>
      <c r="EH39" s="3"/>
      <c r="EI39" s="3"/>
    </row>
    <row r="40" spans="1:139">
      <c r="A40" s="25">
        <v>34</v>
      </c>
      <c r="B40" s="3">
        <v>-2.5162773206830025E-2</v>
      </c>
      <c r="C40" s="3">
        <v>-6.520359218120575E-2</v>
      </c>
      <c r="D40" s="3">
        <v>7.2262905538082123E-2</v>
      </c>
      <c r="E40" s="3">
        <v>-3.4557778388261795E-2</v>
      </c>
      <c r="F40" s="3">
        <v>-0.2018858790397644</v>
      </c>
      <c r="G40" s="3">
        <v>0.19540144503116608</v>
      </c>
      <c r="H40" s="3">
        <v>-8.5436530411243439E-2</v>
      </c>
      <c r="I40" s="3">
        <v>-3.7619099020957947E-2</v>
      </c>
      <c r="J40" s="3">
        <v>-8.3832882344722748E-2</v>
      </c>
      <c r="K40" s="3">
        <v>-2.1237207110971212E-3</v>
      </c>
      <c r="L40" s="3">
        <v>3.8306538015604019E-2</v>
      </c>
      <c r="M40" s="3">
        <v>-0.21559678018093109</v>
      </c>
      <c r="N40" s="3">
        <v>-0.40673094987869263</v>
      </c>
      <c r="O40" s="3">
        <v>6.26240074634552E-2</v>
      </c>
      <c r="P40" s="3">
        <v>-0.3124091625213623</v>
      </c>
      <c r="Q40" s="3">
        <v>-0.11614750325679779</v>
      </c>
      <c r="R40" s="3">
        <v>-0.15220536291599274</v>
      </c>
      <c r="S40" s="3"/>
      <c r="T40" s="3"/>
      <c r="U40" s="1">
        <v>2</v>
      </c>
      <c r="V40" s="3">
        <v>0.85789090239296195</v>
      </c>
      <c r="W40" s="3">
        <v>1.032841908850713</v>
      </c>
      <c r="X40" s="3">
        <v>1.4183396791707894</v>
      </c>
      <c r="Y40" s="3">
        <v>1.053171791527469</v>
      </c>
      <c r="AA40" s="1">
        <v>3</v>
      </c>
      <c r="AB40" s="3">
        <f t="shared" si="2"/>
        <v>8.3126145903928972E-2</v>
      </c>
      <c r="AC40" s="3">
        <f t="shared" si="2"/>
        <v>9.0910793990817265E-2</v>
      </c>
      <c r="AD40" s="3">
        <f t="shared" si="2"/>
        <v>0.74125849688717638</v>
      </c>
      <c r="AE40" s="3">
        <f t="shared" si="2"/>
        <v>8.4704563218077525E-2</v>
      </c>
      <c r="AF40" s="16">
        <f>SUM($AB40:$AE40)</f>
        <v>1.0000000000000002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1.0809817314147949</v>
      </c>
      <c r="AW40" s="3">
        <v>0.1343071460723877</v>
      </c>
      <c r="AY40" s="25">
        <v>34</v>
      </c>
      <c r="AZ40" s="3">
        <v>3.2306306064128876E-2</v>
      </c>
      <c r="BA40" s="3">
        <v>3.0358770862221718E-2</v>
      </c>
      <c r="BB40" s="3">
        <v>0.13964046537876129</v>
      </c>
      <c r="BC40" s="3">
        <v>6.1226949095726013E-2</v>
      </c>
      <c r="BD40" s="3">
        <v>-0.18064945936203003</v>
      </c>
      <c r="BE40" s="3">
        <v>5.5812545120716095E-2</v>
      </c>
      <c r="BF40" s="3">
        <v>-0.19105258584022522</v>
      </c>
      <c r="BG40" s="3">
        <v>2.2203743457794189E-2</v>
      </c>
      <c r="BH40" s="3">
        <v>0.32294723391532898</v>
      </c>
      <c r="BI40" s="3">
        <v>0.29936254024505615</v>
      </c>
      <c r="BJ40" s="3">
        <v>0.13090687990188599</v>
      </c>
      <c r="BK40" s="3">
        <v>6.5737195312976837E-2</v>
      </c>
      <c r="BL40" s="3">
        <v>8.7270356714725494E-2</v>
      </c>
      <c r="BM40" s="3">
        <v>0.22038380801677704</v>
      </c>
      <c r="BN40" s="3">
        <v>0.15443249046802521</v>
      </c>
      <c r="BO40" s="3">
        <v>0.10748143494129181</v>
      </c>
      <c r="BP40" s="3">
        <v>-0.5010828971862793</v>
      </c>
      <c r="EH40" s="3"/>
      <c r="EI40" s="3"/>
    </row>
    <row r="41" spans="1:139">
      <c r="A41" s="25">
        <v>35</v>
      </c>
      <c r="B41" s="3">
        <v>-2.1791398525238037E-2</v>
      </c>
      <c r="C41" s="3">
        <v>-4.2857630178332329E-3</v>
      </c>
      <c r="D41" s="3">
        <v>-0.11016660183668137</v>
      </c>
      <c r="E41" s="3">
        <v>-2.7841446921229362E-2</v>
      </c>
      <c r="F41" s="3">
        <v>-0.23831836879253387</v>
      </c>
      <c r="G41" s="3">
        <v>-9.953615814447403E-2</v>
      </c>
      <c r="H41" s="3">
        <v>-2.6228452101349831E-2</v>
      </c>
      <c r="I41" s="3">
        <v>-0.11280630528926849</v>
      </c>
      <c r="J41" s="3">
        <v>-0.19932974874973297</v>
      </c>
      <c r="K41" s="3">
        <v>2.9788579791784286E-2</v>
      </c>
      <c r="L41" s="3">
        <v>0.14661642909049988</v>
      </c>
      <c r="M41" s="3">
        <v>0.26462286710739136</v>
      </c>
      <c r="N41" s="3">
        <v>-0.19527921080589294</v>
      </c>
      <c r="O41" s="3">
        <v>-9.1516353189945221E-2</v>
      </c>
      <c r="P41" s="3">
        <v>-0.24927578866481781</v>
      </c>
      <c r="Q41" s="3">
        <v>0.11502502113580704</v>
      </c>
      <c r="R41" s="3">
        <v>0.24612706899642944</v>
      </c>
      <c r="S41" s="3"/>
      <c r="T41" s="3"/>
      <c r="U41" s="1">
        <v>3</v>
      </c>
      <c r="V41" s="3">
        <v>0.26207348177429191</v>
      </c>
      <c r="W41" s="3">
        <v>-7.6334637453448373E-2</v>
      </c>
      <c r="X41" s="3">
        <v>0.68534403138045552</v>
      </c>
      <c r="Y41" s="3">
        <v>0.14275107171515244</v>
      </c>
      <c r="AU41" s="25">
        <v>14</v>
      </c>
      <c r="AV41" s="3">
        <v>0.91515529155731201</v>
      </c>
      <c r="AW41" s="3">
        <v>-0.1832500547170639</v>
      </c>
      <c r="AY41" s="25">
        <v>35</v>
      </c>
      <c r="AZ41" s="3">
        <v>-0.20987096428871155</v>
      </c>
      <c r="BA41" s="3">
        <v>2.9976747930049896E-2</v>
      </c>
      <c r="BB41" s="3">
        <v>-0.20161111652851105</v>
      </c>
      <c r="BC41" s="3">
        <v>0.41966760158538818</v>
      </c>
      <c r="BD41" s="3">
        <v>-0.23385129868984222</v>
      </c>
      <c r="BE41" s="3">
        <v>-5.2242692559957504E-2</v>
      </c>
      <c r="BF41" s="3">
        <v>-4.0176883339881897E-2</v>
      </c>
      <c r="BG41" s="3">
        <v>6.9660760462284088E-2</v>
      </c>
      <c r="BH41" s="3">
        <v>-0.19208820164203644</v>
      </c>
      <c r="BI41" s="3">
        <v>5.6592300534248352E-2</v>
      </c>
      <c r="BJ41" s="3">
        <v>3.4143194556236267E-2</v>
      </c>
      <c r="BK41" s="3">
        <v>0.2429223358631134</v>
      </c>
      <c r="BL41" s="3">
        <v>8.281659334897995E-2</v>
      </c>
      <c r="BM41" s="3">
        <v>-0.12639978528022766</v>
      </c>
      <c r="BN41" s="3">
        <v>0.20519514381885529</v>
      </c>
      <c r="BO41" s="3">
        <v>0.10729213804006577</v>
      </c>
      <c r="BP41" s="3">
        <v>-0.19983851909637451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0.21540801227092743</v>
      </c>
      <c r="C42" s="3">
        <v>0.16863624751567841</v>
      </c>
      <c r="D42" s="3">
        <v>1.6062287613749504E-2</v>
      </c>
      <c r="E42" s="3">
        <v>-0.16886207461357117</v>
      </c>
      <c r="F42" s="3">
        <v>-8.7043710052967072E-2</v>
      </c>
      <c r="G42" s="3">
        <v>0.1136457696557045</v>
      </c>
      <c r="H42" s="3">
        <v>4.79549840092659E-2</v>
      </c>
      <c r="I42" s="3">
        <v>-0.12634754180908203</v>
      </c>
      <c r="J42" s="3">
        <v>-0.26321011781692505</v>
      </c>
      <c r="K42" s="3">
        <v>0.2115667462348938</v>
      </c>
      <c r="L42" s="3">
        <v>0.18626861274242401</v>
      </c>
      <c r="M42" s="3">
        <v>0.24758389592170715</v>
      </c>
      <c r="N42" s="3">
        <v>0.14455530047416687</v>
      </c>
      <c r="O42" s="3">
        <v>-2.9538838192820549E-2</v>
      </c>
      <c r="P42" s="3">
        <v>-0.1350410133600235</v>
      </c>
      <c r="Q42" s="3">
        <v>-0.23571565747261047</v>
      </c>
      <c r="R42" s="3">
        <v>-0.10582686215639114</v>
      </c>
      <c r="S42" s="3"/>
      <c r="T42" s="3"/>
      <c r="U42" s="1">
        <v>4</v>
      </c>
      <c r="V42" s="3">
        <v>-0.33738972854872262</v>
      </c>
      <c r="W42" s="3">
        <v>-9.7906270004397694E-3</v>
      </c>
      <c r="X42" s="3">
        <v>0.30922215194766572</v>
      </c>
      <c r="Y42" s="3">
        <v>0.10996200205335938</v>
      </c>
      <c r="AB42" s="4" t="s">
        <v>156</v>
      </c>
      <c r="AC42" s="11"/>
      <c r="AU42" s="25">
        <v>15</v>
      </c>
      <c r="AV42" s="3">
        <v>1.0682121515274048</v>
      </c>
      <c r="AW42" s="3">
        <v>7.08036869764328E-2</v>
      </c>
      <c r="AY42" s="25">
        <v>36</v>
      </c>
      <c r="AZ42" s="3">
        <v>7.7537067234516144E-2</v>
      </c>
      <c r="BA42" s="3">
        <v>0.19385211169719696</v>
      </c>
      <c r="BB42" s="3">
        <v>-0.25039130449295044</v>
      </c>
      <c r="BC42" s="3">
        <v>0.16897681355476379</v>
      </c>
      <c r="BD42" s="3">
        <v>0.197895348072052</v>
      </c>
      <c r="BE42" s="3">
        <v>0.14839483797550201</v>
      </c>
      <c r="BF42" s="3">
        <v>-7.5502477586269379E-2</v>
      </c>
      <c r="BG42" s="3">
        <v>-5.0555810332298279E-2</v>
      </c>
      <c r="BH42" s="3">
        <v>-0.14744876325130463</v>
      </c>
      <c r="BI42" s="3">
        <v>6.1944019980728626E-3</v>
      </c>
      <c r="BJ42" s="3">
        <v>-9.4190932810306549E-2</v>
      </c>
      <c r="BK42" s="3">
        <v>0.40539863705635071</v>
      </c>
      <c r="BL42" s="3">
        <v>0.10632016509771347</v>
      </c>
      <c r="BM42" s="3">
        <v>2.1004514768719673E-2</v>
      </c>
      <c r="BN42" s="3">
        <v>0.19357657432556152</v>
      </c>
      <c r="BO42" s="3">
        <v>2.3019375279545784E-2</v>
      </c>
      <c r="BP42" s="3">
        <v>-0.40972587466239929</v>
      </c>
      <c r="EH42" s="3"/>
      <c r="EI42" s="3"/>
    </row>
    <row r="43" spans="1:139">
      <c r="A43" s="25">
        <v>37</v>
      </c>
      <c r="B43" s="3">
        <v>0.27216827869415283</v>
      </c>
      <c r="C43" s="3">
        <v>9.9880874156951904E-2</v>
      </c>
      <c r="D43" s="3">
        <v>-8.6610943078994751E-2</v>
      </c>
      <c r="E43" s="3">
        <v>1.182264182716608E-2</v>
      </c>
      <c r="F43" s="3">
        <v>-0.12947775423526764</v>
      </c>
      <c r="G43" s="3">
        <v>-0.28812858462333679</v>
      </c>
      <c r="H43" s="3">
        <v>-0.15977919101715088</v>
      </c>
      <c r="I43" s="3">
        <v>0.11673125624656677</v>
      </c>
      <c r="J43" s="3">
        <v>0.16030143201351166</v>
      </c>
      <c r="K43" s="3">
        <v>8.3538554608821869E-2</v>
      </c>
      <c r="L43" s="3">
        <v>-0.26300942897796631</v>
      </c>
      <c r="M43" s="3">
        <v>2.3221470415592194E-2</v>
      </c>
      <c r="N43" s="3">
        <v>-0.14688773453235626</v>
      </c>
      <c r="O43" s="3">
        <v>0.28657746315002441</v>
      </c>
      <c r="P43" s="3">
        <v>-0.19813337922096252</v>
      </c>
      <c r="Q43" s="3">
        <v>-0.25756490230560303</v>
      </c>
      <c r="R43" s="3">
        <v>9.0599328279495239E-2</v>
      </c>
      <c r="S43" s="3"/>
      <c r="T43" s="3"/>
      <c r="U43" s="1">
        <v>5</v>
      </c>
      <c r="V43" s="3">
        <v>0.30643481337300993</v>
      </c>
      <c r="W43" s="3">
        <v>0.20632438586264135</v>
      </c>
      <c r="X43" s="3">
        <v>-0.8550511944181729</v>
      </c>
      <c r="Y43" s="3">
        <v>0.27802709485553395</v>
      </c>
      <c r="AB43" s="24" t="s">
        <v>187</v>
      </c>
      <c r="AV43" s="3"/>
      <c r="AW43" s="3"/>
      <c r="AY43" s="25">
        <v>37</v>
      </c>
      <c r="AZ43" s="3">
        <v>-1.1839336715638638E-2</v>
      </c>
      <c r="BA43" s="3">
        <v>7.1107998490333557E-2</v>
      </c>
      <c r="BB43" s="3">
        <v>0.23048815131187439</v>
      </c>
      <c r="BC43" s="3">
        <v>-3.0225835740566254E-2</v>
      </c>
      <c r="BD43" s="3">
        <v>-0.33775237202644348</v>
      </c>
      <c r="BE43" s="3">
        <v>0.24032916128635406</v>
      </c>
      <c r="BF43" s="3">
        <v>0.14804571866989136</v>
      </c>
      <c r="BG43" s="3">
        <v>-2.7689151465892792E-2</v>
      </c>
      <c r="BH43" s="3">
        <v>8.6954757571220398E-2</v>
      </c>
      <c r="BI43" s="3">
        <v>-0.1477336585521698</v>
      </c>
      <c r="BJ43" s="3">
        <v>0.24010708928108215</v>
      </c>
      <c r="BK43" s="3">
        <v>-3.8310285657644272E-2</v>
      </c>
      <c r="BL43" s="3">
        <v>1.052592508494854E-2</v>
      </c>
      <c r="BM43" s="3">
        <v>-6.6647522151470184E-2</v>
      </c>
      <c r="BN43" s="3">
        <v>-0.23694312572479248</v>
      </c>
      <c r="BO43" s="3">
        <v>-6.5349802374839783E-2</v>
      </c>
      <c r="BP43" s="3">
        <v>-0.46588051319122314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-0.1808149516582489</v>
      </c>
      <c r="C44" s="3">
        <v>-5.2185989916324615E-2</v>
      </c>
      <c r="D44" s="3">
        <v>0.24683777987957001</v>
      </c>
      <c r="E44" s="3">
        <v>-7.4020130559802055E-3</v>
      </c>
      <c r="F44" s="3">
        <v>4.8523377627134323E-2</v>
      </c>
      <c r="G44" s="3">
        <v>0.14608296751976013</v>
      </c>
      <c r="H44" s="3">
        <v>0.32850572466850281</v>
      </c>
      <c r="I44" s="3">
        <v>4.2252596467733383E-2</v>
      </c>
      <c r="J44" s="3">
        <v>0.21294949948787689</v>
      </c>
      <c r="K44" s="3">
        <v>-0.21186694502830505</v>
      </c>
      <c r="L44" s="3">
        <v>-0.22780898213386536</v>
      </c>
      <c r="M44" s="3">
        <v>-8.8789865374565125E-2</v>
      </c>
      <c r="N44" s="3">
        <v>-0.23971900343894958</v>
      </c>
      <c r="O44" s="3">
        <v>-1.1817589402198792E-2</v>
      </c>
      <c r="P44" s="3">
        <v>2.0705001428723335E-2</v>
      </c>
      <c r="Q44" s="3">
        <v>0.12541422247886658</v>
      </c>
      <c r="R44" s="3">
        <v>-5.0484783947467811E-2</v>
      </c>
      <c r="S44" s="3"/>
      <c r="T44" s="3"/>
      <c r="U44" s="1">
        <v>6</v>
      </c>
      <c r="V44" s="3">
        <v>0.21729304749268585</v>
      </c>
      <c r="W44" s="3">
        <v>0.3316765963576217</v>
      </c>
      <c r="X44" s="3">
        <v>0.74309263370240952</v>
      </c>
      <c r="Y44" s="3">
        <v>0.17439449105844551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4.1380133479833603E-3</v>
      </c>
      <c r="BA44" s="3">
        <v>0.34836208820343018</v>
      </c>
      <c r="BB44" s="3">
        <v>0.11282841116189957</v>
      </c>
      <c r="BC44" s="3">
        <v>-0.4721129834651947</v>
      </c>
      <c r="BD44" s="3">
        <v>-0.16005811095237732</v>
      </c>
      <c r="BE44" s="3">
        <v>0.19229508936405182</v>
      </c>
      <c r="BF44" s="3">
        <v>6.7796453833580017E-2</v>
      </c>
      <c r="BG44" s="3">
        <v>-2.0532581955194473E-2</v>
      </c>
      <c r="BH44" s="3">
        <v>0.10824418812990189</v>
      </c>
      <c r="BI44" s="3">
        <v>-4.5256804674863815E-2</v>
      </c>
      <c r="BJ44" s="3">
        <v>-0.21312722563743591</v>
      </c>
      <c r="BK44" s="3">
        <v>-8.7732493877410889E-2</v>
      </c>
      <c r="BL44" s="3">
        <v>-0.10789918154478073</v>
      </c>
      <c r="BM44" s="3">
        <v>5.6174948811531067E-2</v>
      </c>
      <c r="BN44" s="3">
        <v>-0.24780891835689545</v>
      </c>
      <c r="BO44" s="3">
        <v>-0.11408644169569016</v>
      </c>
      <c r="BP44" s="3">
        <v>-0.3887215256690979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0.73748426429293346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0.40037089759072819</v>
      </c>
      <c r="CI44" s="3">
        <v>0</v>
      </c>
      <c r="CJ44" s="3">
        <v>1.3131843589645475E-3</v>
      </c>
      <c r="CK44" s="3">
        <v>0</v>
      </c>
      <c r="CL44" s="3">
        <v>0</v>
      </c>
      <c r="CM44" s="3">
        <v>0.76321488206904742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0.36920894780639424</v>
      </c>
      <c r="CZ44" s="3">
        <v>1.2188715568676043</v>
      </c>
      <c r="DA44" s="3">
        <v>0.17865919743080649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0.13229987140403399</v>
      </c>
      <c r="DI44" s="3">
        <v>0</v>
      </c>
      <c r="DJ44" s="3">
        <v>0.70716774820253159</v>
      </c>
      <c r="DK44" s="3">
        <v>0</v>
      </c>
      <c r="DL44" s="3">
        <v>0</v>
      </c>
      <c r="DM44" s="3">
        <v>0</v>
      </c>
      <c r="DN44" s="3">
        <v>0.48056721190472396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4.6230812129403942E-2</v>
      </c>
      <c r="DW44" s="3">
        <v>5.5534807300629208E-2</v>
      </c>
      <c r="DX44" s="3">
        <v>0</v>
      </c>
      <c r="DY44" s="3">
        <v>0</v>
      </c>
      <c r="DZ44" s="3">
        <v>0</v>
      </c>
      <c r="EA44" s="3">
        <v>1.5111283292654987E-2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-0.11612554639577866</v>
      </c>
      <c r="C45" s="3">
        <v>-3.0810533091425896E-2</v>
      </c>
      <c r="D45" s="3">
        <v>-2.0241257734596729E-3</v>
      </c>
      <c r="E45" s="3">
        <v>1.4610841171815991E-3</v>
      </c>
      <c r="F45" s="3">
        <v>-0.10091859102249146</v>
      </c>
      <c r="G45" s="3">
        <v>0.15375125408172607</v>
      </c>
      <c r="H45" s="3">
        <v>-0.11622580885887146</v>
      </c>
      <c r="I45" s="3">
        <v>-6.7459769546985626E-2</v>
      </c>
      <c r="J45" s="3">
        <v>-0.2175271213054657</v>
      </c>
      <c r="K45" s="3">
        <v>0.24050645530223846</v>
      </c>
      <c r="L45" s="3">
        <v>-0.17601969838142395</v>
      </c>
      <c r="M45" s="3">
        <v>0.10872184485197067</v>
      </c>
      <c r="N45" s="3">
        <v>0.12009965628385544</v>
      </c>
      <c r="O45" s="3">
        <v>0.35214370489120483</v>
      </c>
      <c r="P45" s="3">
        <v>-0.1893693208694458</v>
      </c>
      <c r="Q45" s="3">
        <v>-0.19065093994140625</v>
      </c>
      <c r="R45" s="3">
        <v>2.5900155305862427E-2</v>
      </c>
      <c r="S45" s="3"/>
      <c r="T45" s="3"/>
      <c r="U45" s="1">
        <v>7</v>
      </c>
      <c r="V45" s="3">
        <v>0.26680801336350862</v>
      </c>
      <c r="W45" s="3">
        <v>0.85953743396023652</v>
      </c>
      <c r="X45" s="3">
        <v>-0.66000738181973495</v>
      </c>
      <c r="Y45" s="3">
        <v>0.75099147731234794</v>
      </c>
      <c r="AA45" s="1" cm="1">
        <f t="array" ref="AA45:AA48">_xlfn.ANCHORARRAY(AA37)</f>
        <v>0</v>
      </c>
      <c r="AB45" s="3" cm="1">
        <f t="array" ref="AB45:AE48">AB37:AE40</f>
        <v>1.5759126006467641E-2</v>
      </c>
      <c r="AC45" s="3">
        <v>2.6340478372536946E-2</v>
      </c>
      <c r="AD45" s="3">
        <v>0.92733528809270704</v>
      </c>
      <c r="AE45" s="3">
        <v>3.0565107528288275E-2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-0.25004422664642334</v>
      </c>
      <c r="BA45" s="3">
        <v>-3.075699508190155E-2</v>
      </c>
      <c r="BB45" s="3">
        <v>0.19461292028427124</v>
      </c>
      <c r="BC45" s="3">
        <v>-6.6930219531059265E-2</v>
      </c>
      <c r="BD45" s="3">
        <v>-0.17497235536575317</v>
      </c>
      <c r="BE45" s="3">
        <v>-4.67023104429245E-2</v>
      </c>
      <c r="BF45" s="3">
        <v>-9.7476188093423843E-3</v>
      </c>
      <c r="BG45" s="3">
        <v>0.27705967426300049</v>
      </c>
      <c r="BH45" s="3">
        <v>1.5603744424879551E-2</v>
      </c>
      <c r="BI45" s="3">
        <v>0.10868874937295914</v>
      </c>
      <c r="BJ45" s="3">
        <v>-0.28325510025024414</v>
      </c>
      <c r="BK45" s="3">
        <v>4.8588007688522339E-2</v>
      </c>
      <c r="BL45" s="3">
        <v>0.2389642745256424</v>
      </c>
      <c r="BM45" s="3">
        <v>9.4027206301689148E-2</v>
      </c>
      <c r="BN45" s="3">
        <v>-0.40503165125846863</v>
      </c>
      <c r="BO45" s="3">
        <v>-6.1154436320066452E-2</v>
      </c>
      <c r="BP45" s="3">
        <v>-0.14477187395095825</v>
      </c>
      <c r="BR45" s="1">
        <v>1</v>
      </c>
      <c r="BS45" s="3">
        <v>0</v>
      </c>
      <c r="BT45" s="3">
        <v>0.41482795422693874</v>
      </c>
      <c r="BU45" s="3">
        <v>0.24117798140795113</v>
      </c>
      <c r="BV45" s="3">
        <v>0</v>
      </c>
      <c r="BW45" s="3">
        <v>0</v>
      </c>
      <c r="BX45" s="3">
        <v>0.62569981287361776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2.9425757553933618E-2</v>
      </c>
      <c r="CK45" s="3">
        <v>0</v>
      </c>
      <c r="CL45" s="3">
        <v>0</v>
      </c>
      <c r="CM45" s="3">
        <v>0.39210866925760257</v>
      </c>
      <c r="CN45" s="3">
        <v>0</v>
      </c>
      <c r="CO45" s="3">
        <v>0.10713178637300355</v>
      </c>
      <c r="CP45" s="3">
        <v>0</v>
      </c>
      <c r="CQ45" s="3">
        <v>0</v>
      </c>
      <c r="CR45" s="3">
        <v>0</v>
      </c>
      <c r="CS45" s="3">
        <v>0</v>
      </c>
      <c r="CT45" s="3">
        <v>0.41493220998982627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1.2088568345929345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0.45949424081339607</v>
      </c>
      <c r="DK45" s="3">
        <v>0</v>
      </c>
      <c r="DL45" s="3">
        <v>0</v>
      </c>
      <c r="DM45" s="3">
        <v>0</v>
      </c>
      <c r="DN45" s="3">
        <v>1.0464188714827054</v>
      </c>
      <c r="DO45" s="3">
        <v>0</v>
      </c>
      <c r="DP45" s="3">
        <v>0.19161620654723399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0.10860281263232208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5.8670586402063629E-2</v>
      </c>
      <c r="ED45" s="3">
        <v>1.3013059586003284</v>
      </c>
      <c r="EE45" s="7">
        <v>1</v>
      </c>
      <c r="EH45" s="3"/>
      <c r="EI45" s="3"/>
    </row>
    <row r="46" spans="1:139">
      <c r="A46" s="25">
        <v>40</v>
      </c>
      <c r="B46" s="3">
        <v>-0.27068355679512024</v>
      </c>
      <c r="C46" s="3">
        <v>-4.9146488308906555E-2</v>
      </c>
      <c r="D46" s="3">
        <v>0.22353476285934448</v>
      </c>
      <c r="E46" s="3">
        <v>6.5684966742992401E-2</v>
      </c>
      <c r="F46" s="3">
        <v>-0.33775496482849121</v>
      </c>
      <c r="G46" s="3">
        <v>4.1329793632030487E-2</v>
      </c>
      <c r="H46" s="3">
        <v>-8.0343037843704224E-2</v>
      </c>
      <c r="I46" s="3">
        <v>-0.1995118260383606</v>
      </c>
      <c r="J46" s="3">
        <v>-0.15809828042984009</v>
      </c>
      <c r="K46" s="3">
        <v>-0.29377546906471252</v>
      </c>
      <c r="L46" s="3">
        <v>0.14347207546234131</v>
      </c>
      <c r="M46" s="3">
        <v>-0.3994280993938446</v>
      </c>
      <c r="N46" s="3">
        <v>9.0898387134075165E-2</v>
      </c>
      <c r="O46" s="3">
        <v>-0.32885843515396118</v>
      </c>
      <c r="P46" s="3">
        <v>-0.10007552802562714</v>
      </c>
      <c r="Q46" s="3">
        <v>-1.0657412000000477E-2</v>
      </c>
      <c r="R46" s="3">
        <v>-4.1560132056474686E-2</v>
      </c>
      <c r="S46" s="3"/>
      <c r="T46" s="3"/>
      <c r="U46" s="1">
        <v>8</v>
      </c>
      <c r="V46" s="3">
        <v>-1.2809003120793907</v>
      </c>
      <c r="W46" s="3">
        <v>0.12252509609033391</v>
      </c>
      <c r="X46" s="3">
        <v>0.81138633465316923</v>
      </c>
      <c r="Y46" s="3">
        <v>-2.1458306411376828E-2</v>
      </c>
      <c r="AA46" s="1">
        <v>1</v>
      </c>
      <c r="AB46" s="3">
        <v>5.2593681174752514E-2</v>
      </c>
      <c r="AC46" s="3">
        <v>6.4994022838525609E-2</v>
      </c>
      <c r="AD46" s="3">
        <v>0.82104005476211084</v>
      </c>
      <c r="AE46" s="3">
        <v>6.1372241224610921E-2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-0.17971505224704742</v>
      </c>
      <c r="BA46" s="3">
        <v>2.337820827960968E-2</v>
      </c>
      <c r="BB46" s="3">
        <v>4.1538968682289124E-2</v>
      </c>
      <c r="BC46" s="3">
        <v>-7.6166942715644836E-2</v>
      </c>
      <c r="BD46" s="3">
        <v>-0.17245034873485565</v>
      </c>
      <c r="BE46" s="3">
        <v>1.6247270628809929E-2</v>
      </c>
      <c r="BF46" s="3">
        <v>2.40463986992836E-2</v>
      </c>
      <c r="BG46" s="3">
        <v>4.5414742082357407E-2</v>
      </c>
      <c r="BH46" s="3">
        <v>5.5687461048364639E-2</v>
      </c>
      <c r="BI46" s="3">
        <v>-1.0184254497289658E-2</v>
      </c>
      <c r="BJ46" s="3">
        <v>5.5887512862682343E-2</v>
      </c>
      <c r="BK46" s="3">
        <v>7.2262957692146301E-2</v>
      </c>
      <c r="BL46" s="3">
        <v>7.5604818761348724E-2</v>
      </c>
      <c r="BM46" s="3">
        <v>3.6330077797174454E-2</v>
      </c>
      <c r="BN46" s="3">
        <v>-0.16170786321163177</v>
      </c>
      <c r="BO46" s="3">
        <v>4.1216935962438583E-2</v>
      </c>
      <c r="BP46" s="3">
        <v>-0.29395222663879395</v>
      </c>
      <c r="BR46" s="1">
        <v>2</v>
      </c>
      <c r="BS46" s="3">
        <v>0.3638111685847526</v>
      </c>
      <c r="BT46" s="3">
        <v>0.78551617064387624</v>
      </c>
      <c r="BU46" s="3">
        <v>0.26424272754732481</v>
      </c>
      <c r="BV46" s="3">
        <v>0</v>
      </c>
      <c r="BW46" s="3">
        <v>0</v>
      </c>
      <c r="BX46" s="3">
        <v>0.97458348966279229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0.15366646638124459</v>
      </c>
      <c r="CH46" s="3">
        <v>0</v>
      </c>
      <c r="CI46" s="3">
        <v>0</v>
      </c>
      <c r="CJ46" s="3">
        <v>1.2219372142429421</v>
      </c>
      <c r="CK46" s="3">
        <v>0</v>
      </c>
      <c r="CL46" s="3">
        <v>0</v>
      </c>
      <c r="CM46" s="3">
        <v>0.66532943029836622</v>
      </c>
      <c r="CN46" s="3">
        <v>0</v>
      </c>
      <c r="CO46" s="3">
        <v>0.22542555197300931</v>
      </c>
      <c r="CP46" s="3">
        <v>0.11421618635742092</v>
      </c>
      <c r="CQ46" s="3">
        <v>0</v>
      </c>
      <c r="CR46" s="3">
        <v>0</v>
      </c>
      <c r="CS46" s="3">
        <v>0</v>
      </c>
      <c r="CT46" s="3">
        <v>1.3081202725661634</v>
      </c>
      <c r="CU46" s="3">
        <v>0</v>
      </c>
      <c r="CV46" s="3">
        <v>0</v>
      </c>
      <c r="CW46" s="3">
        <v>0</v>
      </c>
      <c r="CX46" s="3">
        <v>0</v>
      </c>
      <c r="CY46" s="3">
        <v>0.53246498329626268</v>
      </c>
      <c r="CZ46" s="3">
        <v>0.39846299132609819</v>
      </c>
      <c r="DA46" s="3">
        <v>0</v>
      </c>
      <c r="DB46" s="3">
        <v>0</v>
      </c>
      <c r="DC46" s="3">
        <v>0</v>
      </c>
      <c r="DD46" s="3">
        <v>0.89407512796080191</v>
      </c>
      <c r="DE46" s="3">
        <v>0.53070270349312243</v>
      </c>
      <c r="DF46" s="3">
        <v>0</v>
      </c>
      <c r="DG46" s="3">
        <v>0</v>
      </c>
      <c r="DH46" s="3">
        <v>0</v>
      </c>
      <c r="DI46" s="3">
        <v>0</v>
      </c>
      <c r="DJ46" s="3">
        <v>0.6657791428862565</v>
      </c>
      <c r="DK46" s="3">
        <v>0</v>
      </c>
      <c r="DL46" s="3">
        <v>0</v>
      </c>
      <c r="DM46" s="3">
        <v>0</v>
      </c>
      <c r="DN46" s="3">
        <v>1.0847840788412582</v>
      </c>
      <c r="DO46" s="3">
        <v>0</v>
      </c>
      <c r="DP46" s="3">
        <v>0.25487146135397909</v>
      </c>
      <c r="DQ46" s="3">
        <v>7.5431088827738885E-2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0.37734357739903834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1.6929259636988228</v>
      </c>
      <c r="EE46" s="7">
        <v>1</v>
      </c>
      <c r="EH46" s="3"/>
      <c r="EI46" s="3"/>
    </row>
    <row r="47" spans="1:139">
      <c r="A47" s="25">
        <v>41</v>
      </c>
      <c r="B47" s="3">
        <v>-5.5980261415243149E-2</v>
      </c>
      <c r="C47" s="3">
        <v>0.1882215142250061</v>
      </c>
      <c r="D47" s="3">
        <v>0.17251671850681305</v>
      </c>
      <c r="E47" s="3">
        <v>0.14735785126686096</v>
      </c>
      <c r="F47" s="3">
        <v>1.0963203385472298E-2</v>
      </c>
      <c r="G47" s="3">
        <v>0.1007654070854187</v>
      </c>
      <c r="H47" s="3">
        <v>-0.13256329298019409</v>
      </c>
      <c r="I47" s="3">
        <v>-0.17326626181602478</v>
      </c>
      <c r="J47" s="3">
        <v>-9.6044339239597321E-2</v>
      </c>
      <c r="K47" s="3">
        <v>0.2316986471414566</v>
      </c>
      <c r="L47" s="3">
        <v>-0.16055738925933838</v>
      </c>
      <c r="M47" s="3">
        <v>-7.698647677898407E-2</v>
      </c>
      <c r="N47" s="3">
        <v>4.2208880186080933E-2</v>
      </c>
      <c r="O47" s="3">
        <v>-0.19427850842475891</v>
      </c>
      <c r="P47" s="3">
        <v>-0.1930115669965744</v>
      </c>
      <c r="Q47" s="3">
        <v>9.7262769937515259E-2</v>
      </c>
      <c r="R47" s="3">
        <v>-7.0932656526565552E-2</v>
      </c>
      <c r="S47" s="3"/>
      <c r="T47" s="3"/>
      <c r="U47" s="1">
        <v>9</v>
      </c>
      <c r="V47" s="3">
        <v>0.11314569236207786</v>
      </c>
      <c r="W47" s="3">
        <v>0.19138783522221536</v>
      </c>
      <c r="X47" s="3">
        <v>-0.22633115543809165</v>
      </c>
      <c r="Y47" s="3">
        <v>0.16707767095736842</v>
      </c>
      <c r="AA47" s="1">
        <v>2</v>
      </c>
      <c r="AB47" s="3">
        <v>6.0479448393970577E-2</v>
      </c>
      <c r="AC47" s="3">
        <v>0.1186141956490445</v>
      </c>
      <c r="AD47" s="3">
        <v>0.71140027349515211</v>
      </c>
      <c r="AE47" s="3">
        <v>0.10950608246183291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-7.3069311678409576E-2</v>
      </c>
      <c r="BA47" s="3">
        <v>0.11748472601175308</v>
      </c>
      <c r="BB47" s="3">
        <v>-2.6729287579655647E-2</v>
      </c>
      <c r="BC47" s="3">
        <v>0.17811277508735657</v>
      </c>
      <c r="BD47" s="3">
        <v>-8.9018248021602631E-2</v>
      </c>
      <c r="BE47" s="3">
        <v>-8.8804356753826141E-2</v>
      </c>
      <c r="BF47" s="3">
        <v>0.13482648134231567</v>
      </c>
      <c r="BG47" s="3">
        <v>5.6401968002319336E-2</v>
      </c>
      <c r="BH47" s="3">
        <v>5.2861586213111877E-2</v>
      </c>
      <c r="BI47" s="3">
        <v>0.29762265086174011</v>
      </c>
      <c r="BJ47" s="3">
        <v>0.23784522712230682</v>
      </c>
      <c r="BK47" s="3">
        <v>-0.36977890133857727</v>
      </c>
      <c r="BL47" s="3">
        <v>-0.23585331439971924</v>
      </c>
      <c r="BM47" s="3">
        <v>-0.20804627239704132</v>
      </c>
      <c r="BN47" s="3">
        <v>-0.36752417683601379</v>
      </c>
      <c r="BO47" s="3">
        <v>-5.0330393016338348E-2</v>
      </c>
      <c r="BP47" s="3">
        <v>-0.45784080028533936</v>
      </c>
      <c r="BR47" s="1">
        <v>3</v>
      </c>
      <c r="BS47" s="3">
        <v>0</v>
      </c>
      <c r="BT47" s="3">
        <v>0.33089460486258104</v>
      </c>
      <c r="BU47" s="3">
        <v>0.45433736991908968</v>
      </c>
      <c r="BV47" s="3">
        <v>0</v>
      </c>
      <c r="BW47" s="3">
        <v>0</v>
      </c>
      <c r="BX47" s="3">
        <v>0.60778413595932479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6.2975428578364107E-2</v>
      </c>
      <c r="CI47" s="3">
        <v>0</v>
      </c>
      <c r="CJ47" s="3">
        <v>8.0040757266374107E-2</v>
      </c>
      <c r="CK47" s="3">
        <v>0</v>
      </c>
      <c r="CL47" s="3">
        <v>0</v>
      </c>
      <c r="CM47" s="3">
        <v>0.36018188293788855</v>
      </c>
      <c r="CN47" s="3">
        <v>0</v>
      </c>
      <c r="CO47" s="3">
        <v>0.21673038520763852</v>
      </c>
      <c r="CP47" s="3">
        <v>0</v>
      </c>
      <c r="CQ47" s="3">
        <v>0</v>
      </c>
      <c r="CR47" s="3">
        <v>0</v>
      </c>
      <c r="CS47" s="3">
        <v>0</v>
      </c>
      <c r="CT47" s="3">
        <v>0.50691566514724817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1.3820915145051424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0.55656993811582023</v>
      </c>
      <c r="DK47" s="3">
        <v>0</v>
      </c>
      <c r="DL47" s="3">
        <v>0</v>
      </c>
      <c r="DM47" s="3">
        <v>0</v>
      </c>
      <c r="DN47" s="3">
        <v>1.0626566119576246</v>
      </c>
      <c r="DO47" s="3">
        <v>0</v>
      </c>
      <c r="DP47" s="3">
        <v>0.55169234444288806</v>
      </c>
      <c r="DQ47" s="3">
        <v>0.14753635723093117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0.18071190535748105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1.3568923758433049</v>
      </c>
      <c r="EE47" s="7">
        <v>1</v>
      </c>
      <c r="EH47" s="3"/>
      <c r="EI47" s="3"/>
    </row>
    <row r="48" spans="1:139">
      <c r="A48" s="25">
        <v>42</v>
      </c>
      <c r="B48" s="3">
        <v>-9.153178334236145E-2</v>
      </c>
      <c r="C48" s="3">
        <v>4.8559829592704773E-2</v>
      </c>
      <c r="D48" s="3">
        <v>0.22187976539134979</v>
      </c>
      <c r="E48" s="3">
        <v>-6.203044205904007E-2</v>
      </c>
      <c r="F48" s="3">
        <v>-0.42618891596794128</v>
      </c>
      <c r="G48" s="3">
        <v>-3.1435810029506683E-2</v>
      </c>
      <c r="H48" s="3">
        <v>0.23790957033634186</v>
      </c>
      <c r="I48" s="3">
        <v>5.0416383892297745E-2</v>
      </c>
      <c r="J48" s="3">
        <v>-0.20021876692771912</v>
      </c>
      <c r="K48" s="3">
        <v>7.0571757853031158E-2</v>
      </c>
      <c r="L48" s="3">
        <v>-4.9127381294965744E-2</v>
      </c>
      <c r="M48" s="3">
        <v>9.9427297711372375E-2</v>
      </c>
      <c r="N48" s="3">
        <v>-0.3041137158870697</v>
      </c>
      <c r="O48" s="3">
        <v>-0.13121224939823151</v>
      </c>
      <c r="P48" s="3">
        <v>-2.6737295091152191E-2</v>
      </c>
      <c r="Q48" s="3">
        <v>-9.056314080953598E-2</v>
      </c>
      <c r="R48" s="3">
        <v>-8.6881257593631744E-2</v>
      </c>
      <c r="S48" s="3"/>
      <c r="T48" s="3"/>
      <c r="U48" s="1">
        <v>10</v>
      </c>
      <c r="V48" s="3">
        <v>5.6549107278425714E-2</v>
      </c>
      <c r="W48" s="3">
        <v>-0.30376412873169217</v>
      </c>
      <c r="X48" s="3">
        <v>0.53767854316199248</v>
      </c>
      <c r="Y48" s="3">
        <v>-0.4405385044246925</v>
      </c>
      <c r="AA48" s="1">
        <v>3</v>
      </c>
      <c r="AB48" s="3">
        <v>8.3126145903928972E-2</v>
      </c>
      <c r="AC48" s="3">
        <v>9.0910793990817265E-2</v>
      </c>
      <c r="AD48" s="3">
        <v>0.74125849688717638</v>
      </c>
      <c r="AE48" s="3">
        <v>8.4704563218077525E-2</v>
      </c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-0.21503202617168427</v>
      </c>
      <c r="BA48" s="3">
        <v>0.11955193430185318</v>
      </c>
      <c r="BB48" s="3">
        <v>6.6826403141021729E-2</v>
      </c>
      <c r="BC48" s="3">
        <v>-9.9052660167217255E-2</v>
      </c>
      <c r="BD48" s="3">
        <v>2.3785864934325218E-2</v>
      </c>
      <c r="BE48" s="3">
        <v>-0.35136225819587708</v>
      </c>
      <c r="BF48" s="3">
        <v>6.5941579639911652E-2</v>
      </c>
      <c r="BG48" s="3">
        <v>0.20404292643070221</v>
      </c>
      <c r="BH48" s="3">
        <v>0.3588445782661438</v>
      </c>
      <c r="BI48" s="3">
        <v>-0.12038261443376541</v>
      </c>
      <c r="BJ48" s="3">
        <v>-2.8015756979584694E-2</v>
      </c>
      <c r="BK48" s="3">
        <v>0.12268777191638947</v>
      </c>
      <c r="BL48" s="3">
        <v>-0.26692500710487366</v>
      </c>
      <c r="BM48" s="3">
        <v>0.22956612706184387</v>
      </c>
      <c r="BN48" s="3">
        <v>8.3708927035331726E-2</v>
      </c>
      <c r="BO48" s="3">
        <v>4.2559299618005753E-2</v>
      </c>
      <c r="BP48" s="3">
        <v>-0.22771693766117096</v>
      </c>
      <c r="EH48" s="3"/>
      <c r="EI48" s="3"/>
    </row>
    <row r="49" spans="1:139">
      <c r="A49" s="25">
        <v>43</v>
      </c>
      <c r="B49" s="3">
        <v>-0.20571354031562805</v>
      </c>
      <c r="C49" s="3">
        <v>0.18171058595180511</v>
      </c>
      <c r="D49" s="3">
        <v>0.24548958241939545</v>
      </c>
      <c r="E49" s="3">
        <v>-0.27535444498062134</v>
      </c>
      <c r="F49" s="3">
        <v>-0.18766385316848755</v>
      </c>
      <c r="G49" s="3">
        <v>-0.38021311163902283</v>
      </c>
      <c r="H49" s="3">
        <v>-4.9110360443592072E-2</v>
      </c>
      <c r="I49" s="3">
        <v>-0.13500542938709259</v>
      </c>
      <c r="J49" s="3">
        <v>9.741499088704586E-3</v>
      </c>
      <c r="K49" s="3">
        <v>-7.7030323445796967E-2</v>
      </c>
      <c r="L49" s="3">
        <v>9.2984631657600403E-2</v>
      </c>
      <c r="M49" s="3">
        <v>0.12516570091247559</v>
      </c>
      <c r="N49" s="3">
        <v>-5.8468874543905258E-2</v>
      </c>
      <c r="O49" s="3">
        <v>-7.7953845262527466E-2</v>
      </c>
      <c r="P49" s="3">
        <v>-2.947408938780427E-4</v>
      </c>
      <c r="Q49" s="3">
        <v>-9.197051078081131E-2</v>
      </c>
      <c r="R49" s="3">
        <v>-1.9257398322224617E-2</v>
      </c>
      <c r="S49" s="3"/>
      <c r="T49" s="3"/>
      <c r="U49" s="1">
        <v>11</v>
      </c>
      <c r="V49" s="3">
        <v>-1.0029322070358599</v>
      </c>
      <c r="W49" s="3">
        <v>-0.87527676744485605</v>
      </c>
      <c r="X49" s="3">
        <v>-0.16863104873825555</v>
      </c>
      <c r="Y49" s="3">
        <v>-0.99824068976686409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-3.0567733570933342E-2</v>
      </c>
      <c r="BA49" s="3">
        <v>-0.27748095989227295</v>
      </c>
      <c r="BB49" s="3">
        <v>0.14292310178279877</v>
      </c>
      <c r="BC49" s="3">
        <v>-0.14269600808620453</v>
      </c>
      <c r="BD49" s="3">
        <v>-0.14514659345149994</v>
      </c>
      <c r="BE49" s="3">
        <v>0.14274650812149048</v>
      </c>
      <c r="BF49" s="3">
        <v>-8.0637693405151367E-2</v>
      </c>
      <c r="BG49" s="3">
        <v>1.795249804854393E-2</v>
      </c>
      <c r="BH49" s="3">
        <v>0.26004132628440857</v>
      </c>
      <c r="BI49" s="3">
        <v>8.1865832209587097E-2</v>
      </c>
      <c r="BJ49" s="3">
        <v>-0.18198598921298981</v>
      </c>
      <c r="BK49" s="3">
        <v>-0.22749263048171997</v>
      </c>
      <c r="BL49" s="3">
        <v>-0.10312420129776001</v>
      </c>
      <c r="BM49" s="3">
        <v>8.1029079854488373E-2</v>
      </c>
      <c r="BN49" s="3">
        <v>-0.29867389798164368</v>
      </c>
      <c r="BO49" s="3">
        <v>-0.2195371687412262</v>
      </c>
      <c r="BP49" s="3">
        <v>-0.23279321193695068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-0.33960127830505371</v>
      </c>
      <c r="C50" s="3">
        <v>-8.4735646843910217E-2</v>
      </c>
      <c r="D50" s="3">
        <v>8.5685282945632935E-2</v>
      </c>
      <c r="E50" s="3">
        <v>0.35900664329528809</v>
      </c>
      <c r="F50" s="3">
        <v>3.6923788487911224E-2</v>
      </c>
      <c r="G50" s="3">
        <v>0.1567283570766449</v>
      </c>
      <c r="H50" s="3">
        <v>0.22527468204498291</v>
      </c>
      <c r="I50" s="3">
        <v>-0.14982104301452637</v>
      </c>
      <c r="J50" s="3">
        <v>-2.704864926636219E-2</v>
      </c>
      <c r="K50" s="3">
        <v>0.13811397552490234</v>
      </c>
      <c r="L50" s="3">
        <v>0.14559182524681091</v>
      </c>
      <c r="M50" s="3">
        <v>-0.29296582937240601</v>
      </c>
      <c r="N50" s="3">
        <v>-0.22091609239578247</v>
      </c>
      <c r="O50" s="3">
        <v>0.12603120505809784</v>
      </c>
      <c r="P50" s="3">
        <v>-1.0985825210809708E-2</v>
      </c>
      <c r="Q50" s="3">
        <v>0.14286345243453979</v>
      </c>
      <c r="R50" s="3">
        <v>-6.4450286328792572E-2</v>
      </c>
      <c r="S50" s="3"/>
      <c r="T50" s="3"/>
      <c r="U50" s="1">
        <v>12</v>
      </c>
      <c r="V50" s="3">
        <v>0.84479240972838365</v>
      </c>
      <c r="W50" s="3">
        <v>0.41664469437002388</v>
      </c>
      <c r="X50" s="3">
        <v>0.27611462361495898</v>
      </c>
      <c r="Y50" s="3">
        <v>0.27163843414369188</v>
      </c>
      <c r="AV50" s="3"/>
      <c r="AW50" s="3"/>
      <c r="AY50" s="25">
        <v>44</v>
      </c>
      <c r="AZ50" s="3">
        <v>-1.5793893486261368E-2</v>
      </c>
      <c r="BA50" s="3">
        <v>0.27073240280151367</v>
      </c>
      <c r="BB50" s="3">
        <v>-0.43269789218902588</v>
      </c>
      <c r="BC50" s="3">
        <v>0.19907313585281372</v>
      </c>
      <c r="BD50" s="3">
        <v>0.12137915194034576</v>
      </c>
      <c r="BE50" s="3">
        <v>0.17543008923530579</v>
      </c>
      <c r="BF50" s="3">
        <v>2.2311288863420486E-2</v>
      </c>
      <c r="BG50" s="3">
        <v>5.5894974619150162E-2</v>
      </c>
      <c r="BH50" s="3">
        <v>0.47108697891235352</v>
      </c>
      <c r="BI50" s="3">
        <v>-0.1351226270198822</v>
      </c>
      <c r="BJ50" s="3">
        <v>0.23469887673854828</v>
      </c>
      <c r="BK50" s="3">
        <v>0.36142277717590332</v>
      </c>
      <c r="BL50" s="3">
        <v>7.400909811258316E-2</v>
      </c>
      <c r="BM50" s="3">
        <v>-0.14540743827819824</v>
      </c>
      <c r="BN50" s="3">
        <v>-0.11530225723981857</v>
      </c>
      <c r="BO50" s="3">
        <v>-0.11374338716268539</v>
      </c>
      <c r="BP50" s="3">
        <v>-0.42542293667793274</v>
      </c>
      <c r="EH50" s="3"/>
      <c r="EI50" s="3"/>
    </row>
    <row r="51" spans="1:139">
      <c r="A51" s="25">
        <v>45</v>
      </c>
      <c r="B51" s="3">
        <v>0.11278770118951797</v>
      </c>
      <c r="C51" s="3">
        <v>2.540784515440464E-2</v>
      </c>
      <c r="D51" s="3">
        <v>-6.1799917370080948E-2</v>
      </c>
      <c r="E51" s="3">
        <v>-0.21965889632701874</v>
      </c>
      <c r="F51" s="3">
        <v>-0.18259045481681824</v>
      </c>
      <c r="G51" s="3">
        <v>-1.6648555174469948E-2</v>
      </c>
      <c r="H51" s="3">
        <v>-6.1582762748003006E-2</v>
      </c>
      <c r="I51" s="3">
        <v>1.1292193084955215E-2</v>
      </c>
      <c r="J51" s="3">
        <v>9.2644467949867249E-3</v>
      </c>
      <c r="K51" s="3">
        <v>-7.8278712928295135E-2</v>
      </c>
      <c r="L51" s="3">
        <v>-0.14141029119491577</v>
      </c>
      <c r="M51" s="3">
        <v>-3.0770252924412489E-3</v>
      </c>
      <c r="N51" s="3">
        <v>0.2683391273021698</v>
      </c>
      <c r="O51" s="3">
        <v>-0.18245160579681396</v>
      </c>
      <c r="P51" s="3">
        <v>2.5431806221604347E-2</v>
      </c>
      <c r="Q51" s="3">
        <v>-0.13944299519062042</v>
      </c>
      <c r="R51" s="3">
        <v>0.12976478040218353</v>
      </c>
      <c r="S51" s="3"/>
      <c r="T51" s="3"/>
      <c r="U51" s="1">
        <v>13</v>
      </c>
      <c r="V51" s="3">
        <v>-0.68175671396827919</v>
      </c>
      <c r="W51" s="3">
        <v>-0.26546180628111055</v>
      </c>
      <c r="X51" s="3">
        <v>-4.2408622195934442E-2</v>
      </c>
      <c r="Y51" s="3">
        <v>-0.23110291062776012</v>
      </c>
      <c r="AB51" s="4" t="s">
        <v>155</v>
      </c>
      <c r="AC51" s="11"/>
      <c r="AV51" s="3"/>
      <c r="AW51" s="3"/>
      <c r="AY51" s="25">
        <v>45</v>
      </c>
      <c r="AZ51" s="3">
        <v>0.11655517667531967</v>
      </c>
      <c r="BA51" s="3">
        <v>0.34022858738899231</v>
      </c>
      <c r="BB51" s="3">
        <v>-0.21517828106880188</v>
      </c>
      <c r="BC51" s="3">
        <v>0.36899453401565552</v>
      </c>
      <c r="BD51" s="3">
        <v>0.13664884865283966</v>
      </c>
      <c r="BE51" s="3">
        <v>0.11861514300107956</v>
      </c>
      <c r="BF51" s="3">
        <v>-0.25634711980819702</v>
      </c>
      <c r="BG51" s="3">
        <v>-0.12077674269676208</v>
      </c>
      <c r="BH51" s="3">
        <v>2.5687478482723236E-2</v>
      </c>
      <c r="BI51" s="3">
        <v>0.12353968620300293</v>
      </c>
      <c r="BJ51" s="3">
        <v>0.10447552055120468</v>
      </c>
      <c r="BK51" s="3">
        <v>-7.04069584608078E-2</v>
      </c>
      <c r="BL51" s="3">
        <v>0.13102820515632629</v>
      </c>
      <c r="BM51" s="3">
        <v>-0.27646458148956299</v>
      </c>
      <c r="BN51" s="3">
        <v>-8.902374655008316E-2</v>
      </c>
      <c r="BO51" s="3">
        <v>-0.14979451894760132</v>
      </c>
      <c r="BP51" s="3">
        <v>-0.50778937339782715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0.20609956979751587</v>
      </c>
      <c r="C52" s="3">
        <v>-4.3590322136878967E-2</v>
      </c>
      <c r="D52" s="3">
        <v>-2.4854417890310287E-2</v>
      </c>
      <c r="E52" s="3">
        <v>-0.22808893024921417</v>
      </c>
      <c r="F52" s="3">
        <v>-5.2935224026441574E-2</v>
      </c>
      <c r="G52" s="3">
        <v>0.2759535014629364</v>
      </c>
      <c r="H52" s="3">
        <v>0.15749193727970123</v>
      </c>
      <c r="I52" s="3">
        <v>0.28356239199638367</v>
      </c>
      <c r="J52" s="3">
        <v>0.16884703934192657</v>
      </c>
      <c r="K52" s="3">
        <v>8.2293242216110229E-2</v>
      </c>
      <c r="L52" s="3">
        <v>0.11803371459245682</v>
      </c>
      <c r="M52" s="3">
        <v>0.37806394696235657</v>
      </c>
      <c r="N52" s="3">
        <v>-0.11148165911436081</v>
      </c>
      <c r="O52" s="3">
        <v>0.14747735857963562</v>
      </c>
      <c r="P52" s="3">
        <v>0.24477306008338928</v>
      </c>
      <c r="Q52" s="3">
        <v>-0.2354566752910614</v>
      </c>
      <c r="R52" s="3">
        <v>2.6977872475981712E-2</v>
      </c>
      <c r="S52" s="3"/>
      <c r="T52" s="3"/>
      <c r="U52" s="1">
        <v>14</v>
      </c>
      <c r="V52" s="3">
        <v>0.93746429067401882</v>
      </c>
      <c r="W52" s="3">
        <v>0.43292190100813288</v>
      </c>
      <c r="X52" s="3">
        <v>1.1626592196682304</v>
      </c>
      <c r="Y52" s="3">
        <v>0.48588642296212542</v>
      </c>
      <c r="AB52" s="22" t="s">
        <v>186</v>
      </c>
      <c r="AV52" s="3"/>
      <c r="AW52" s="3"/>
      <c r="AY52" s="25">
        <v>46</v>
      </c>
      <c r="AZ52" s="3">
        <v>-0.34935975074768066</v>
      </c>
      <c r="BA52" s="3">
        <v>8.7815478444099426E-2</v>
      </c>
      <c r="BB52" s="3">
        <v>6.8388711661100388E-3</v>
      </c>
      <c r="BC52" s="3">
        <v>0.20414325594902039</v>
      </c>
      <c r="BD52" s="3">
        <v>-1.2798487208783627E-2</v>
      </c>
      <c r="BE52" s="3">
        <v>-3.0972074717283249E-2</v>
      </c>
      <c r="BF52" s="3">
        <v>6.3877701759338379E-2</v>
      </c>
      <c r="BG52" s="3">
        <v>-0.13469929993152618</v>
      </c>
      <c r="BH52" s="3">
        <v>4.5897558331489563E-2</v>
      </c>
      <c r="BI52" s="3">
        <v>-0.20220117270946503</v>
      </c>
      <c r="BJ52" s="3">
        <v>-0.1187506765127182</v>
      </c>
      <c r="BK52" s="3">
        <v>0.2507263720035553</v>
      </c>
      <c r="BL52" s="3">
        <v>-4.5075211673974991E-2</v>
      </c>
      <c r="BM52" s="3">
        <v>4.5651983469724655E-2</v>
      </c>
      <c r="BN52" s="3">
        <v>-9.0352483093738556E-2</v>
      </c>
      <c r="BO52" s="3">
        <v>-8.2783348858356476E-2</v>
      </c>
      <c r="BP52" s="3">
        <v>-0.28348958492279053</v>
      </c>
      <c r="BR52" s="1" cm="1">
        <f t="array" ref="BR52:BR55">_xlfn.ANCHORARRAY(BR44)</f>
        <v>0</v>
      </c>
      <c r="BS52" s="3" cm="1">
        <f t="array" ref="BS52:CH55">TRANSPOSE(MMULT(BS6:EE21,TRANSPOSE(BS44:EE47)))</f>
        <v>-0.36930302391339448</v>
      </c>
      <c r="BT52" s="3">
        <v>-0.24769323268178189</v>
      </c>
      <c r="BU52" s="3">
        <v>-3.6299037891288917E-2</v>
      </c>
      <c r="BV52" s="3">
        <v>0.78561299135783003</v>
      </c>
      <c r="BW52" s="3">
        <v>-0.80922574904377009</v>
      </c>
      <c r="BX52" s="3">
        <v>-0.59121510676613021</v>
      </c>
      <c r="BY52" s="3">
        <v>1.1196234865572231E-2</v>
      </c>
      <c r="BZ52" s="3">
        <v>0.34905865464531971</v>
      </c>
      <c r="CA52" s="3">
        <v>-0.32207763530249167</v>
      </c>
      <c r="CB52" s="3">
        <v>-0.44394637983540397</v>
      </c>
      <c r="CC52" s="3">
        <v>-0.14562383891251535</v>
      </c>
      <c r="CD52" s="3">
        <v>0.68902709726506361</v>
      </c>
      <c r="CE52" s="3">
        <v>0.12283263352225142</v>
      </c>
      <c r="CF52" s="3">
        <v>0.46333591092141435</v>
      </c>
      <c r="CG52" s="3">
        <v>-0.5910486811545812</v>
      </c>
      <c r="CH52" s="3">
        <v>0.43753374023465963</v>
      </c>
      <c r="EH52" s="3"/>
      <c r="EI52" s="3"/>
    </row>
    <row r="53" spans="1:139">
      <c r="A53" s="25">
        <v>47</v>
      </c>
      <c r="B53" s="3">
        <v>-0.22217187285423279</v>
      </c>
      <c r="C53" s="3">
        <v>-0.23857785761356354</v>
      </c>
      <c r="D53" s="3">
        <v>2.4610985070466995E-2</v>
      </c>
      <c r="E53" s="3">
        <v>-7.139742374420166E-3</v>
      </c>
      <c r="F53" s="3">
        <v>9.4556957483291626E-2</v>
      </c>
      <c r="G53" s="3">
        <v>-3.4029796719551086E-2</v>
      </c>
      <c r="H53" s="3">
        <v>-0.13534346222877502</v>
      </c>
      <c r="I53" s="3">
        <v>0.15724635124206543</v>
      </c>
      <c r="J53" s="3">
        <v>0.21253266930580139</v>
      </c>
      <c r="K53" s="3">
        <v>0.10642845183610916</v>
      </c>
      <c r="L53" s="3">
        <v>9.9660651758313179E-3</v>
      </c>
      <c r="M53" s="3">
        <v>0.16893826425075531</v>
      </c>
      <c r="N53" s="3">
        <v>2.9342396184802055E-2</v>
      </c>
      <c r="O53" s="3">
        <v>0.25803366303443909</v>
      </c>
      <c r="P53" s="3">
        <v>5.5475734174251556E-2</v>
      </c>
      <c r="Q53" s="3">
        <v>7.0893608033657074E-2</v>
      </c>
      <c r="R53" s="3">
        <v>0.10947097837924956</v>
      </c>
      <c r="S53" s="3"/>
      <c r="T53" s="3"/>
      <c r="U53" s="1">
        <v>15</v>
      </c>
      <c r="V53" s="3">
        <v>0.79035493233424592</v>
      </c>
      <c r="W53" s="3">
        <v>5.6543363952075716E-2</v>
      </c>
      <c r="X53" s="3">
        <v>-0.27283646515638182</v>
      </c>
      <c r="Y53" s="3">
        <v>4.4162807438480223E-2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2.2925883531570435E-2</v>
      </c>
      <c r="BA53" s="3">
        <v>-5.5832680314779282E-2</v>
      </c>
      <c r="BB53" s="3">
        <v>-5.7867458090186119E-3</v>
      </c>
      <c r="BC53" s="3">
        <v>0.11277725547552109</v>
      </c>
      <c r="BD53" s="3">
        <v>2.2298829630017281E-2</v>
      </c>
      <c r="BE53" s="3">
        <v>0.29116976261138916</v>
      </c>
      <c r="BF53" s="3">
        <v>-0.15522530674934387</v>
      </c>
      <c r="BG53" s="3">
        <v>0.10723479092121124</v>
      </c>
      <c r="BH53" s="3">
        <v>5.194399505853653E-2</v>
      </c>
      <c r="BI53" s="3">
        <v>-7.0044316351413727E-2</v>
      </c>
      <c r="BJ53" s="3">
        <v>0.24628913402557373</v>
      </c>
      <c r="BK53" s="3">
        <v>-0.21216379106044769</v>
      </c>
      <c r="BL53" s="3">
        <v>-0.1738448441028595</v>
      </c>
      <c r="BM53" s="3">
        <v>0.21926957368850708</v>
      </c>
      <c r="BN53" s="3">
        <v>-0.16578486561775208</v>
      </c>
      <c r="BO53" s="3">
        <v>-0.1695113480091095</v>
      </c>
      <c r="BP53" s="3">
        <v>-0.26457655429840088</v>
      </c>
      <c r="BR53" s="1">
        <v>1</v>
      </c>
      <c r="BS53" s="3">
        <v>-1.012543147052781</v>
      </c>
      <c r="BT53" s="3">
        <v>0.1299773466100177</v>
      </c>
      <c r="BU53" s="3">
        <v>-0.35475978521970136</v>
      </c>
      <c r="BV53" s="3">
        <v>0.64879833890037153</v>
      </c>
      <c r="BW53" s="3">
        <v>-0.7904517187240736</v>
      </c>
      <c r="BX53" s="3">
        <v>-7.8930967389431061E-2</v>
      </c>
      <c r="BY53" s="3">
        <v>-0.26616479768480278</v>
      </c>
      <c r="BZ53" s="3">
        <v>0.83336430423032004</v>
      </c>
      <c r="CA53" s="3">
        <v>-0.14015931146103711</v>
      </c>
      <c r="CB53" s="3">
        <v>-0.714396321067856</v>
      </c>
      <c r="CC53" s="3">
        <v>0.10687832772671571</v>
      </c>
      <c r="CD53" s="3">
        <v>0.3877100658998992</v>
      </c>
      <c r="CE53" s="3">
        <v>6.3535731032068554E-2</v>
      </c>
      <c r="CF53" s="3">
        <v>0.23772939410448118</v>
      </c>
      <c r="CG53" s="3">
        <v>-0.84865559868069962</v>
      </c>
      <c r="CH53" s="3">
        <v>1.086286267072472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-6.9887583807891229E-2</v>
      </c>
      <c r="AC54" s="3">
        <v>-6.0045884283638551E-2</v>
      </c>
      <c r="AD54" s="3">
        <v>1.3881919048439038</v>
      </c>
      <c r="AE54" s="3">
        <v>0.64202626479488067</v>
      </c>
      <c r="AF54" s="3">
        <v>0.28453875673357631</v>
      </c>
      <c r="AG54" s="3">
        <v>-0.77415738979949711</v>
      </c>
      <c r="AH54" s="3">
        <v>0.70658727665433607</v>
      </c>
      <c r="AI54" s="3">
        <v>-0.56224871201449089</v>
      </c>
      <c r="AJ54" s="3">
        <v>0.73481280518112113</v>
      </c>
      <c r="AK54" s="3">
        <v>-0.19795379589668963</v>
      </c>
      <c r="AL54" s="3">
        <v>0.4780330520102456</v>
      </c>
      <c r="AM54" s="3">
        <v>-0.22574939997439047</v>
      </c>
      <c r="AN54" s="3">
        <v>0.28864130258030807</v>
      </c>
      <c r="AO54" s="3">
        <v>-6.4126978123383138E-2</v>
      </c>
      <c r="AP54" s="3">
        <v>1.1192030810428513</v>
      </c>
      <c r="AQ54" s="3">
        <v>-0.23771635883610218</v>
      </c>
      <c r="AR54" s="7">
        <v>1</v>
      </c>
      <c r="AV54" s="3"/>
      <c r="AW54" s="3"/>
      <c r="AY54" s="25">
        <v>48</v>
      </c>
      <c r="AZ54" s="3">
        <v>-0.2615780234336853</v>
      </c>
      <c r="BA54" s="3">
        <v>0.26080238819122314</v>
      </c>
      <c r="BB54" s="3">
        <v>0.19877775013446808</v>
      </c>
      <c r="BC54" s="3">
        <v>0.31190997362136841</v>
      </c>
      <c r="BD54" s="3">
        <v>0.13484898209571838</v>
      </c>
      <c r="BE54" s="3">
        <v>0.36312362551689148</v>
      </c>
      <c r="BF54" s="3">
        <v>0.10702915489673615</v>
      </c>
      <c r="BG54" s="3">
        <v>0.10542737692594528</v>
      </c>
      <c r="BH54" s="3">
        <v>-0.13444875180721283</v>
      </c>
      <c r="BI54" s="3">
        <v>-9.5759287476539612E-2</v>
      </c>
      <c r="BJ54" s="3">
        <v>-0.33105993270874023</v>
      </c>
      <c r="BK54" s="3">
        <v>4.669630154967308E-2</v>
      </c>
      <c r="BL54" s="3">
        <v>0.27699294686317444</v>
      </c>
      <c r="BM54" s="3">
        <v>8.9594237506389618E-2</v>
      </c>
      <c r="BN54" s="3">
        <v>-5.0454694777727127E-2</v>
      </c>
      <c r="BO54" s="3">
        <v>-0.12777021527290344</v>
      </c>
      <c r="BP54" s="3">
        <v>-0.32635354995727539</v>
      </c>
      <c r="BR54" s="1">
        <v>2</v>
      </c>
      <c r="BS54" s="3">
        <v>-0.90368685812628624</v>
      </c>
      <c r="BT54" s="3">
        <v>0.99397352902351566</v>
      </c>
      <c r="BU54" s="3">
        <v>-1.3189759206975999</v>
      </c>
      <c r="BV54" s="3">
        <v>0.94945669366184671</v>
      </c>
      <c r="BW54" s="3">
        <v>-0.56813367458207475</v>
      </c>
      <c r="BX54" s="3">
        <v>1.3587808302064062</v>
      </c>
      <c r="BY54" s="3">
        <v>-0.25524046117260557</v>
      </c>
      <c r="BZ54" s="3">
        <v>0.83965918913409998</v>
      </c>
      <c r="CA54" s="3">
        <v>0.19631434286349664</v>
      </c>
      <c r="CB54" s="3">
        <v>-0.70954034082051365</v>
      </c>
      <c r="CC54" s="3">
        <v>-0.16942134973849404</v>
      </c>
      <c r="CD54" s="3">
        <v>0.13784116366762791</v>
      </c>
      <c r="CE54" s="3">
        <v>-0.23172721271433488</v>
      </c>
      <c r="CF54" s="3">
        <v>-0.10040993331875514</v>
      </c>
      <c r="CG54" s="3">
        <v>-1.1275818319900945</v>
      </c>
      <c r="CH54" s="3">
        <v>1.7709520810904009</v>
      </c>
      <c r="EH54" s="3"/>
      <c r="EI54" s="3"/>
    </row>
    <row r="55" spans="1:139">
      <c r="B55" t="s">
        <v>146</v>
      </c>
      <c r="AA55" s="1">
        <v>1</v>
      </c>
      <c r="AB55" s="3">
        <v>-6.002220643560667E-2</v>
      </c>
      <c r="AC55" s="3">
        <v>2.4997343643595883E-2</v>
      </c>
      <c r="AD55" s="3">
        <v>1.3413973923138447</v>
      </c>
      <c r="AE55" s="3">
        <v>0.58027796823864353</v>
      </c>
      <c r="AF55" s="3">
        <v>0.24225148703453125</v>
      </c>
      <c r="AG55" s="3">
        <v>-0.65544174683476719</v>
      </c>
      <c r="AH55" s="3">
        <v>0.65379703498182207</v>
      </c>
      <c r="AI55" s="3">
        <v>-0.42590525560634351</v>
      </c>
      <c r="AJ55" s="3">
        <v>0.60545987254295897</v>
      </c>
      <c r="AK55" s="3">
        <v>-0.15718319932618441</v>
      </c>
      <c r="AL55" s="3">
        <v>0.39765005815845866</v>
      </c>
      <c r="AM55" s="3">
        <v>-0.30935276885332025</v>
      </c>
      <c r="AN55" s="3">
        <v>0.31488238263712909</v>
      </c>
      <c r="AO55" s="3">
        <v>-0.10211200702227766</v>
      </c>
      <c r="AP55" s="3">
        <v>1.0618517620817172</v>
      </c>
      <c r="AQ55" s="3">
        <v>-0.17605663980767733</v>
      </c>
      <c r="AR55" s="7">
        <v>1</v>
      </c>
      <c r="AV55" s="3"/>
      <c r="AW55" s="3"/>
      <c r="AY55" s="25">
        <v>49</v>
      </c>
      <c r="AZ55" s="3">
        <v>6.5274439752101898E-2</v>
      </c>
      <c r="BA55" s="3">
        <v>0.19035457074642181</v>
      </c>
      <c r="BB55" s="3">
        <v>-0.1990973949432373</v>
      </c>
      <c r="BC55" s="3">
        <v>0.37273097038269043</v>
      </c>
      <c r="BD55" s="3">
        <v>-1.6475850716233253E-2</v>
      </c>
      <c r="BE55" s="3">
        <v>0.29254072904586792</v>
      </c>
      <c r="BF55" s="3">
        <v>-0.17603369057178497</v>
      </c>
      <c r="BG55" s="3">
        <v>7.0613406598567963E-2</v>
      </c>
      <c r="BH55" s="3">
        <v>0.30708751082420349</v>
      </c>
      <c r="BI55" s="3">
        <v>-4.9536772072315216E-2</v>
      </c>
      <c r="BJ55" s="3">
        <v>0.17296448349952698</v>
      </c>
      <c r="BK55" s="3">
        <v>0.39261147379875183</v>
      </c>
      <c r="BL55" s="3">
        <v>4.3438631109893322E-3</v>
      </c>
      <c r="BM55" s="3">
        <v>0.14053440093994141</v>
      </c>
      <c r="BN55" s="3">
        <v>-0.50244301557540894</v>
      </c>
      <c r="BO55" s="3">
        <v>0.1248575821518898</v>
      </c>
      <c r="BP55" s="3">
        <v>-0.38048443198204041</v>
      </c>
      <c r="BR55" s="1">
        <v>3</v>
      </c>
      <c r="BS55" s="3">
        <v>-1.0729918976030102</v>
      </c>
      <c r="BT55" s="3">
        <v>-7.9012064901679793E-2</v>
      </c>
      <c r="BU55" s="3">
        <v>-0.28627325514791102</v>
      </c>
      <c r="BV55" s="3">
        <v>0.75791820138201293</v>
      </c>
      <c r="BW55" s="3">
        <v>-0.94117188589222778</v>
      </c>
      <c r="BX55" s="3">
        <v>-0.24499821238803021</v>
      </c>
      <c r="BY55" s="3">
        <v>-0.21403316519970761</v>
      </c>
      <c r="BZ55" s="3">
        <v>0.81894534405809871</v>
      </c>
      <c r="CA55" s="3">
        <v>-0.11525878632472131</v>
      </c>
      <c r="CB55" s="3">
        <v>-0.90936500640391216</v>
      </c>
      <c r="CC55" s="3">
        <v>7.4694135605515133E-2</v>
      </c>
      <c r="CD55" s="3">
        <v>0.6155027776099522</v>
      </c>
      <c r="CE55" s="3">
        <v>0.20403892500417323</v>
      </c>
      <c r="CF55" s="3">
        <v>0.24340955224067243</v>
      </c>
      <c r="CG55" s="3">
        <v>-0.98798986587905957</v>
      </c>
      <c r="CH55" s="3">
        <v>1.2347219897525576</v>
      </c>
      <c r="EH55" s="3"/>
      <c r="EI55" s="3"/>
    </row>
    <row r="56" spans="1:139">
      <c r="AA56" s="1">
        <v>2</v>
      </c>
      <c r="AB56" s="3">
        <v>-4.3154954495999764E-2</v>
      </c>
      <c r="AC56" s="3">
        <v>0.10561377830980066</v>
      </c>
      <c r="AD56" s="3">
        <v>1.2987304335304923</v>
      </c>
      <c r="AE56" s="3">
        <v>0.50998172998777491</v>
      </c>
      <c r="AF56" s="3">
        <v>0.21045577950787711</v>
      </c>
      <c r="AG56" s="3">
        <v>-0.53483198603218141</v>
      </c>
      <c r="AH56" s="3">
        <v>0.60021687671163704</v>
      </c>
      <c r="AI56" s="3">
        <v>-0.26920155445792571</v>
      </c>
      <c r="AJ56" s="3">
        <v>0.5119357167084686</v>
      </c>
      <c r="AK56" s="3">
        <v>-0.1131717214716363</v>
      </c>
      <c r="AL56" s="3">
        <v>0.30165233788360163</v>
      </c>
      <c r="AM56" s="3">
        <v>-0.39375463788138021</v>
      </c>
      <c r="AN56" s="3">
        <v>0.32668663376676327</v>
      </c>
      <c r="AO56" s="3">
        <v>-0.12819648844437734</v>
      </c>
      <c r="AP56" s="3">
        <v>0.98837161180955924</v>
      </c>
      <c r="AQ56" s="3">
        <v>-0.13475276392110055</v>
      </c>
      <c r="AR56" s="7">
        <v>1</v>
      </c>
      <c r="AV56" s="3"/>
      <c r="AW56" s="3"/>
      <c r="AY56" s="25">
        <v>50</v>
      </c>
      <c r="AZ56" s="3">
        <v>0.23890244960784912</v>
      </c>
      <c r="BA56" s="3">
        <v>0.20382414758205414</v>
      </c>
      <c r="BB56" s="3">
        <v>-0.17880678176879883</v>
      </c>
      <c r="BC56" s="3">
        <v>5.3791072219610214E-2</v>
      </c>
      <c r="BD56" s="3">
        <v>-0.36248400807380676</v>
      </c>
      <c r="BE56" s="3">
        <v>-9.4502046704292297E-2</v>
      </c>
      <c r="BF56" s="3">
        <v>-0.5187646746635437</v>
      </c>
      <c r="BG56" s="3">
        <v>2.1556410938501358E-3</v>
      </c>
      <c r="BH56" s="3">
        <v>0.19431582093238831</v>
      </c>
      <c r="BI56" s="3">
        <v>0.17898134887218475</v>
      </c>
      <c r="BJ56" s="3">
        <v>0.26863878965377808</v>
      </c>
      <c r="BK56" s="3">
        <v>-0.18731756508350372</v>
      </c>
      <c r="BL56" s="3">
        <v>0.20969976484775543</v>
      </c>
      <c r="BM56" s="3">
        <v>7.6563283801078796E-2</v>
      </c>
      <c r="BN56" s="3">
        <v>-0.25593078136444092</v>
      </c>
      <c r="BO56" s="3">
        <v>-5.700460821390152E-2</v>
      </c>
      <c r="BP56" s="3">
        <v>-0.1560632586479187</v>
      </c>
      <c r="EH56" s="3"/>
      <c r="EI56" s="3"/>
    </row>
    <row r="57" spans="1:139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-5.3185343390971709E-2</v>
      </c>
      <c r="AC57" s="3">
        <v>8.9908343320818207E-2</v>
      </c>
      <c r="AD57" s="3">
        <v>1.3057744375750939</v>
      </c>
      <c r="AE57" s="3">
        <v>0.53495426971384508</v>
      </c>
      <c r="AF57" s="3">
        <v>0.20959184943535389</v>
      </c>
      <c r="AG57" s="3">
        <v>-0.56603394075854208</v>
      </c>
      <c r="AH57" s="3">
        <v>0.61381145419175542</v>
      </c>
      <c r="AI57" s="3">
        <v>-0.325303722282549</v>
      </c>
      <c r="AJ57" s="3">
        <v>0.50429194588690218</v>
      </c>
      <c r="AK57" s="3">
        <v>-0.12681306554491367</v>
      </c>
      <c r="AL57" s="3">
        <v>0.33832843832814308</v>
      </c>
      <c r="AM57" s="3">
        <v>-0.37249673419338231</v>
      </c>
      <c r="AN57" s="3">
        <v>0.33578316287363053</v>
      </c>
      <c r="AO57" s="3">
        <v>-0.13181637430672796</v>
      </c>
      <c r="AP57" s="3">
        <v>1.0202728899568458</v>
      </c>
      <c r="AQ57" s="3">
        <v>-0.12766199521036811</v>
      </c>
      <c r="AR57" s="7">
        <v>1</v>
      </c>
      <c r="AV57" s="3"/>
      <c r="AW57" s="3"/>
      <c r="AY57" s="25">
        <v>51</v>
      </c>
      <c r="AZ57" s="3">
        <v>-9.562268853187561E-2</v>
      </c>
      <c r="BA57" s="3">
        <v>0.26507580280303955</v>
      </c>
      <c r="BB57" s="3">
        <v>-0.42219120264053345</v>
      </c>
      <c r="BC57" s="3">
        <v>-1.9386959029361606E-3</v>
      </c>
      <c r="BD57" s="3">
        <v>-0.27931016683578491</v>
      </c>
      <c r="BE57" s="3">
        <v>-0.13855719566345215</v>
      </c>
      <c r="BF57" s="3">
        <v>-9.3872576951980591E-2</v>
      </c>
      <c r="BG57" s="3">
        <v>-0.18153947591781616</v>
      </c>
      <c r="BH57" s="3">
        <v>0.16703400015830994</v>
      </c>
      <c r="BI57" s="3">
        <v>3.9053034037351608E-2</v>
      </c>
      <c r="BJ57" s="3">
        <v>0.16958984732627869</v>
      </c>
      <c r="BK57" s="3">
        <v>4.699306096881628E-3</v>
      </c>
      <c r="BL57" s="3">
        <v>-0.18649975955486298</v>
      </c>
      <c r="BM57" s="3">
        <v>0.11623498052358627</v>
      </c>
      <c r="BN57" s="3">
        <v>3.2429639250040054E-2</v>
      </c>
      <c r="BO57" s="3">
        <v>-0.15941748023033142</v>
      </c>
      <c r="BP57" s="3">
        <v>-0.347208172082901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_xlfn.ANCHORARRAY('enc2'!A121)</f>
        <v>0</v>
      </c>
      <c r="B58" s="3" cm="1">
        <f t="array" ref="B58:Q61">'enc2'!B121:Q124</f>
        <v>0.6131905101079741</v>
      </c>
      <c r="C58" s="3">
        <v>-1.9923026855478072</v>
      </c>
      <c r="D58" s="3">
        <v>-0.14748538170912848</v>
      </c>
      <c r="E58" s="3">
        <v>-0.28831464979096927</v>
      </c>
      <c r="F58" s="3">
        <v>0.63810047304884532</v>
      </c>
      <c r="G58" s="3">
        <v>1.0351475242961488</v>
      </c>
      <c r="H58" s="3">
        <v>-0.39748205100736855</v>
      </c>
      <c r="I58" s="3">
        <v>-0.49883933060291286</v>
      </c>
      <c r="J58" s="3">
        <v>0.72718971261287524</v>
      </c>
      <c r="K58" s="3">
        <v>2.5948175475934181</v>
      </c>
      <c r="L58" s="3">
        <v>-0.2682975354670476</v>
      </c>
      <c r="M58" s="3">
        <v>-0.2293384282037797</v>
      </c>
      <c r="N58" s="3">
        <v>-2.3783579326791302</v>
      </c>
      <c r="O58" s="3">
        <v>-4.124774413866765E-2</v>
      </c>
      <c r="P58" s="3">
        <v>0.50358912827423541</v>
      </c>
      <c r="Q58" s="3">
        <v>8.6039635206380555E-2</v>
      </c>
      <c r="R58" s="7">
        <v>1</v>
      </c>
      <c r="AA58" s="20" t="s">
        <v>149</v>
      </c>
      <c r="AV58" s="3"/>
      <c r="AW58" s="3"/>
      <c r="AY58" s="25">
        <v>52</v>
      </c>
      <c r="AZ58" s="3">
        <v>-0.27376699447631836</v>
      </c>
      <c r="BA58" s="3">
        <v>0.29235503077507019</v>
      </c>
      <c r="BB58" s="3">
        <v>1.064874604344368E-2</v>
      </c>
      <c r="BC58" s="3">
        <v>7.7929295599460602E-2</v>
      </c>
      <c r="BD58" s="3">
        <v>0.17922438681125641</v>
      </c>
      <c r="BE58" s="3">
        <v>0.12639433145523071</v>
      </c>
      <c r="BF58" s="3">
        <v>8.1258013844490051E-2</v>
      </c>
      <c r="BG58" s="3">
        <v>0.16313505172729492</v>
      </c>
      <c r="BH58" s="3">
        <v>0.13265120983123779</v>
      </c>
      <c r="BI58" s="3">
        <v>-0.4495912492275238</v>
      </c>
      <c r="BJ58" s="3">
        <v>-0.17407551407814026</v>
      </c>
      <c r="BK58" s="3">
        <v>7.2666183114051819E-2</v>
      </c>
      <c r="BL58" s="3">
        <v>-1.3309009373188019E-2</v>
      </c>
      <c r="BM58" s="3">
        <v>-0.30687171220779419</v>
      </c>
      <c r="BN58" s="3">
        <v>0.30671170353889465</v>
      </c>
      <c r="BO58" s="3">
        <v>6.5324082970619202E-2</v>
      </c>
      <c r="BP58" s="3">
        <v>-0.50472742319107056</v>
      </c>
      <c r="EH58" s="3"/>
      <c r="EI58" s="3"/>
    </row>
    <row r="59" spans="1:139">
      <c r="A59" s="1">
        <v>1</v>
      </c>
      <c r="B59" s="3">
        <v>1.1439064875893445</v>
      </c>
      <c r="C59" s="3">
        <v>-0.7609207687749896</v>
      </c>
      <c r="D59" s="3">
        <v>1.110548382180812</v>
      </c>
      <c r="E59" s="3">
        <v>0.51086286687000904</v>
      </c>
      <c r="F59" s="3">
        <v>4.3183721582588368E-2</v>
      </c>
      <c r="G59" s="3">
        <v>2.3183788605791054</v>
      </c>
      <c r="H59" s="3">
        <v>-1.2852051266256737</v>
      </c>
      <c r="I59" s="3">
        <v>-1.6600457310491248</v>
      </c>
      <c r="J59" s="3">
        <v>-0.25694249956429421</v>
      </c>
      <c r="K59" s="3">
        <v>-0.75143129021457677</v>
      </c>
      <c r="L59" s="3">
        <v>-0.5373872196891869</v>
      </c>
      <c r="M59" s="3">
        <v>-0.11069467587061062</v>
      </c>
      <c r="N59" s="3">
        <v>-1.081022806838924</v>
      </c>
      <c r="O59" s="3">
        <v>1.3911929833854952</v>
      </c>
      <c r="P59" s="3">
        <v>0.38694873641102889</v>
      </c>
      <c r="Q59" s="3">
        <v>-0.45401487998058587</v>
      </c>
      <c r="R59" s="7">
        <v>1</v>
      </c>
      <c r="AV59" s="3"/>
      <c r="AW59" s="3"/>
      <c r="AY59" s="25">
        <v>53</v>
      </c>
      <c r="AZ59" s="3">
        <v>-0.30727612972259521</v>
      </c>
      <c r="BA59" s="3">
        <v>0.21739001572132111</v>
      </c>
      <c r="BB59" s="3">
        <v>-2.2677576169371605E-2</v>
      </c>
      <c r="BC59" s="3">
        <v>-0.35999071598052979</v>
      </c>
      <c r="BD59" s="3">
        <v>-8.6816929280757904E-2</v>
      </c>
      <c r="BE59" s="3">
        <v>0.13521672785282135</v>
      </c>
      <c r="BF59" s="3">
        <v>4.6120140701532364E-2</v>
      </c>
      <c r="BG59" s="3">
        <v>0.22814369201660156</v>
      </c>
      <c r="BH59" s="3">
        <v>-0.16145642101764679</v>
      </c>
      <c r="BI59" s="3">
        <v>0.26083505153656006</v>
      </c>
      <c r="BJ59" s="3">
        <v>2.9391590505838394E-2</v>
      </c>
      <c r="BK59" s="3">
        <v>1.6232669353485107E-2</v>
      </c>
      <c r="BL59" s="3">
        <v>0.27156040072441101</v>
      </c>
      <c r="BM59" s="3">
        <v>0.18746395409107208</v>
      </c>
      <c r="BN59" s="3">
        <v>-0.35218876600265503</v>
      </c>
      <c r="BO59" s="3">
        <v>-0.15796904265880585</v>
      </c>
      <c r="BP59" s="3">
        <v>-0.16106931865215302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0.9631661104805711</v>
      </c>
      <c r="C60" s="3">
        <v>-0.7830568255749456</v>
      </c>
      <c r="D60" s="3">
        <v>1.0011407924857947</v>
      </c>
      <c r="E60" s="3">
        <v>-1.3920289541461077</v>
      </c>
      <c r="F60" s="3">
        <v>-0.62484568951471464</v>
      </c>
      <c r="G60" s="3">
        <v>2.4358956812618153</v>
      </c>
      <c r="H60" s="3">
        <v>1.0959808560020691E-2</v>
      </c>
      <c r="I60" s="3">
        <v>-0.56756856442080594</v>
      </c>
      <c r="J60" s="3">
        <v>0.78370447218754646</v>
      </c>
      <c r="K60" s="3">
        <v>-0.54182042301401978</v>
      </c>
      <c r="L60" s="3">
        <v>1.7055420209489902</v>
      </c>
      <c r="M60" s="3">
        <v>-0.2740911863601373</v>
      </c>
      <c r="N60" s="3">
        <v>-1.6772759880141495</v>
      </c>
      <c r="O60" s="3">
        <v>-0.72582953797408689</v>
      </c>
      <c r="P60" s="3">
        <v>-0.46926483031582999</v>
      </c>
      <c r="Q60" s="3">
        <v>0.36585732998455667</v>
      </c>
      <c r="R60" s="7">
        <v>1</v>
      </c>
      <c r="AB60" t="s">
        <v>159</v>
      </c>
      <c r="AV60" s="3"/>
      <c r="AW60" s="3"/>
      <c r="AY60" s="25">
        <v>54</v>
      </c>
      <c r="AZ60" s="3">
        <v>-0.36254274845123291</v>
      </c>
      <c r="BA60" s="3">
        <v>-6.2598586082458496E-2</v>
      </c>
      <c r="BB60" s="3">
        <v>0.20400877296924591</v>
      </c>
      <c r="BC60" s="3">
        <v>-0.29998427629470825</v>
      </c>
      <c r="BD60" s="3">
        <v>-1.5659820288419724E-2</v>
      </c>
      <c r="BE60" s="3">
        <v>-0.44914692640304565</v>
      </c>
      <c r="BF60" s="3">
        <v>-0.18355539441108704</v>
      </c>
      <c r="BG60" s="3">
        <v>-4.6000521630048752E-2</v>
      </c>
      <c r="BH60" s="3">
        <v>0.24864517152309418</v>
      </c>
      <c r="BI60" s="3">
        <v>-0.25156155228614807</v>
      </c>
      <c r="BJ60" s="3">
        <v>0.18362598121166229</v>
      </c>
      <c r="BK60" s="3">
        <v>-1.8350517377257347E-2</v>
      </c>
      <c r="BL60" s="3">
        <v>-0.18758827447891235</v>
      </c>
      <c r="BM60" s="3">
        <v>0.22430267930030823</v>
      </c>
      <c r="BN60" s="3">
        <v>4.7312658280134201E-3</v>
      </c>
      <c r="BO60" s="3">
        <v>7.66740832477808E-3</v>
      </c>
      <c r="BP60" s="3">
        <v>-0.40835708379745478</v>
      </c>
      <c r="BR60" s="1" cm="1">
        <f t="array" ref="BR60:BR63">_xlfn.ANCHORARRAY(BR52)</f>
        <v>0</v>
      </c>
      <c r="BS60" s="3" cm="1">
        <f t="array" ref="BS60:CH63">_xlfn.ANCHORARRAY(BS52)</f>
        <v>-0.36930302391339448</v>
      </c>
      <c r="BT60" s="3">
        <v>-0.24769323268178189</v>
      </c>
      <c r="BU60" s="3">
        <v>-3.6299037891288917E-2</v>
      </c>
      <c r="BV60" s="3">
        <v>0.78561299135783003</v>
      </c>
      <c r="BW60" s="3">
        <v>-0.80922574904377009</v>
      </c>
      <c r="BX60" s="3">
        <v>-0.59121510676613021</v>
      </c>
      <c r="BY60" s="3">
        <v>1.1196234865572231E-2</v>
      </c>
      <c r="BZ60" s="3">
        <v>0.34905865464531971</v>
      </c>
      <c r="CA60" s="3">
        <v>-0.32207763530249167</v>
      </c>
      <c r="CB60" s="3">
        <v>-0.44394637983540397</v>
      </c>
      <c r="CC60" s="3">
        <v>-0.14562383891251535</v>
      </c>
      <c r="CD60" s="3">
        <v>0.68902709726506361</v>
      </c>
      <c r="CE60" s="3">
        <v>0.12283263352225142</v>
      </c>
      <c r="CF60" s="3">
        <v>0.46333591092141435</v>
      </c>
      <c r="CG60" s="3">
        <v>-0.5910486811545812</v>
      </c>
      <c r="CH60" s="3">
        <v>0.43753374023465963</v>
      </c>
      <c r="EH60" s="3"/>
      <c r="EI60" s="3"/>
    </row>
    <row r="61" spans="1:139">
      <c r="A61" s="1">
        <v>3</v>
      </c>
      <c r="B61" s="3">
        <v>1.4797062474214593</v>
      </c>
      <c r="C61" s="3">
        <v>-0.98030326194137385</v>
      </c>
      <c r="D61" s="3">
        <v>0.76543983993121101</v>
      </c>
      <c r="E61" s="3">
        <v>0.50025344620481971</v>
      </c>
      <c r="F61" s="3">
        <v>4.2239197869317749E-2</v>
      </c>
      <c r="G61" s="3">
        <v>2.3101775344605753</v>
      </c>
      <c r="H61" s="3">
        <v>-1.2726252624903616</v>
      </c>
      <c r="I61" s="3">
        <v>-1.772728891083706</v>
      </c>
      <c r="J61" s="3">
        <v>4.2302623563399547E-2</v>
      </c>
      <c r="K61" s="3">
        <v>-0.66049419580602553</v>
      </c>
      <c r="L61" s="3">
        <v>-0.30740698572750164</v>
      </c>
      <c r="M61" s="3">
        <v>0.10355251993173589</v>
      </c>
      <c r="N61" s="3">
        <v>-1.0663178945395819</v>
      </c>
      <c r="O61" s="3">
        <v>1.1603697400557869</v>
      </c>
      <c r="P61" s="3">
        <v>-4.4842236410717856E-2</v>
      </c>
      <c r="Q61" s="3">
        <v>-0.32913963136565405</v>
      </c>
      <c r="R61" s="7">
        <v>1</v>
      </c>
      <c r="AB61" s="22" t="s">
        <v>185</v>
      </c>
      <c r="AV61" s="3"/>
      <c r="AW61" s="3"/>
      <c r="AY61" s="25">
        <v>55</v>
      </c>
      <c r="AZ61" s="3">
        <v>4.0099572390317917E-2</v>
      </c>
      <c r="BA61" s="3">
        <v>0.13294093310832977</v>
      </c>
      <c r="BB61" s="3">
        <v>-0.13824102282524109</v>
      </c>
      <c r="BC61" s="3">
        <v>-6.6625937819480896E-2</v>
      </c>
      <c r="BD61" s="3">
        <v>-4.1979745030403137E-2</v>
      </c>
      <c r="BE61" s="3">
        <v>-9.3452863395214081E-2</v>
      </c>
      <c r="BF61" s="3">
        <v>-4.5716804452240467E-3</v>
      </c>
      <c r="BG61" s="3">
        <v>0.51814788579940796</v>
      </c>
      <c r="BH61" s="3">
        <v>-0.14290010929107666</v>
      </c>
      <c r="BI61" s="3">
        <v>0.19946873188018799</v>
      </c>
      <c r="BJ61" s="3">
        <v>0.16660292446613312</v>
      </c>
      <c r="BK61" s="3">
        <v>-0.15065790712833405</v>
      </c>
      <c r="BL61" s="3">
        <v>-0.1930166631937027</v>
      </c>
      <c r="BM61" s="3">
        <v>-0.23365917801856995</v>
      </c>
      <c r="BN61" s="3">
        <v>-0.17142124474048615</v>
      </c>
      <c r="BO61" s="3">
        <v>5.1319718360900879E-2</v>
      </c>
      <c r="BP61" s="3">
        <v>-0.1863456517457962</v>
      </c>
      <c r="BR61" s="1">
        <v>1</v>
      </c>
      <c r="BS61" s="3">
        <v>-1.012543147052781</v>
      </c>
      <c r="BT61" s="3">
        <v>0.1299773466100177</v>
      </c>
      <c r="BU61" s="3">
        <v>-0.35475978521970136</v>
      </c>
      <c r="BV61" s="3">
        <v>0.64879833890037153</v>
      </c>
      <c r="BW61" s="3">
        <v>-0.7904517187240736</v>
      </c>
      <c r="BX61" s="3">
        <v>-7.8930967389431061E-2</v>
      </c>
      <c r="BY61" s="3">
        <v>-0.26616479768480278</v>
      </c>
      <c r="BZ61" s="3">
        <v>0.83336430423032004</v>
      </c>
      <c r="CA61" s="3">
        <v>-0.14015931146103711</v>
      </c>
      <c r="CB61" s="3">
        <v>-0.714396321067856</v>
      </c>
      <c r="CC61" s="3">
        <v>0.10687832772671571</v>
      </c>
      <c r="CD61" s="3">
        <v>0.3877100658998992</v>
      </c>
      <c r="CE61" s="3">
        <v>6.3535731032068554E-2</v>
      </c>
      <c r="CF61" s="3">
        <v>0.23772939410448118</v>
      </c>
      <c r="CG61" s="3">
        <v>-0.84865559868069962</v>
      </c>
      <c r="CH61" s="3">
        <v>1.086286267072472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-1.6613911837339401E-2</v>
      </c>
      <c r="BA62" s="3">
        <v>0.30340108275413513</v>
      </c>
      <c r="BB62" s="3">
        <v>-0.28968960046768188</v>
      </c>
      <c r="BC62" s="3">
        <v>0.1300191730260849</v>
      </c>
      <c r="BD62" s="3">
        <v>-0.17193540930747986</v>
      </c>
      <c r="BE62" s="3">
        <v>-4.5732449740171432E-2</v>
      </c>
      <c r="BF62" s="3">
        <v>-0.26336425542831421</v>
      </c>
      <c r="BG62" s="3">
        <v>-0.16205999255180359</v>
      </c>
      <c r="BH62" s="3">
        <v>0.15036757290363312</v>
      </c>
      <c r="BI62" s="3">
        <v>0.14244705438613892</v>
      </c>
      <c r="BJ62" s="3">
        <v>0.15146389603614807</v>
      </c>
      <c r="BK62" s="3">
        <v>0.30096989870071411</v>
      </c>
      <c r="BL62" s="3">
        <v>-8.2523725926876068E-2</v>
      </c>
      <c r="BM62" s="3">
        <v>0.29296636581420898</v>
      </c>
      <c r="BN62" s="3">
        <v>9.2236980795860291E-2</v>
      </c>
      <c r="BO62" s="3">
        <v>0.13298977911472321</v>
      </c>
      <c r="BP62" s="3">
        <v>-0.31025823950767517</v>
      </c>
      <c r="BR62" s="1">
        <v>2</v>
      </c>
      <c r="BS62" s="3">
        <v>-0.90368685812628624</v>
      </c>
      <c r="BT62" s="3">
        <v>0.99397352902351566</v>
      </c>
      <c r="BU62" s="3">
        <v>-1.3189759206975999</v>
      </c>
      <c r="BV62" s="3">
        <v>0.94945669366184671</v>
      </c>
      <c r="BW62" s="3">
        <v>-0.56813367458207475</v>
      </c>
      <c r="BX62" s="3">
        <v>1.3587808302064062</v>
      </c>
      <c r="BY62" s="3">
        <v>-0.25524046117260557</v>
      </c>
      <c r="BZ62" s="3">
        <v>0.83965918913409998</v>
      </c>
      <c r="CA62" s="3">
        <v>0.19631434286349664</v>
      </c>
      <c r="CB62" s="3">
        <v>-0.70954034082051365</v>
      </c>
      <c r="CC62" s="3">
        <v>-0.16942134973849404</v>
      </c>
      <c r="CD62" s="3">
        <v>0.13784116366762791</v>
      </c>
      <c r="CE62" s="3">
        <v>-0.23172721271433488</v>
      </c>
      <c r="CF62" s="3">
        <v>-0.10040993331875514</v>
      </c>
      <c r="CG62" s="3">
        <v>-1.1275818319900945</v>
      </c>
      <c r="CH62" s="3">
        <v>1.7709520810904009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0.22481221224771622</v>
      </c>
      <c r="AC63" s="3">
        <v>0.24754189276618122</v>
      </c>
      <c r="AD63" s="3">
        <v>-0.25407640471851894</v>
      </c>
      <c r="AE63" s="3">
        <v>0.17005965415871696</v>
      </c>
      <c r="AF63" s="3">
        <v>0.32780745164571418</v>
      </c>
      <c r="AG63" s="3">
        <v>8.6756470412953562E-2</v>
      </c>
      <c r="AH63" s="3">
        <v>-0.44760517356294777</v>
      </c>
      <c r="AI63" s="3">
        <v>-0.13505323696332686</v>
      </c>
      <c r="AJ63" s="3">
        <v>-0.27182771528250682</v>
      </c>
      <c r="AK63" s="3">
        <v>-0.19161086449844389</v>
      </c>
      <c r="AL63" s="3">
        <v>0.10575355966400238</v>
      </c>
      <c r="AM63" s="3">
        <v>-0.16194236516879204</v>
      </c>
      <c r="AN63" s="3">
        <v>-0.61124176857857637</v>
      </c>
      <c r="AO63" s="3">
        <v>0.93449820256159255</v>
      </c>
      <c r="AP63" s="3">
        <v>-0.31364617948114859</v>
      </c>
      <c r="AQ63" s="3">
        <v>0.53320674684859681</v>
      </c>
      <c r="AR63" s="7"/>
      <c r="AV63" s="3"/>
      <c r="AW63" s="3"/>
      <c r="AY63" s="25">
        <v>57</v>
      </c>
      <c r="AZ63" s="3">
        <v>-0.20514807105064392</v>
      </c>
      <c r="BA63" s="3">
        <v>5.9067703783512115E-2</v>
      </c>
      <c r="BB63" s="3">
        <v>0.17192563414573669</v>
      </c>
      <c r="BC63" s="3">
        <v>-0.11615311354398727</v>
      </c>
      <c r="BD63" s="3">
        <v>5.2058720029890537E-3</v>
      </c>
      <c r="BE63" s="3">
        <v>7.0318631827831268E-2</v>
      </c>
      <c r="BF63" s="3">
        <v>0.20894603431224823</v>
      </c>
      <c r="BG63" s="3">
        <v>-8.8649064302444458E-2</v>
      </c>
      <c r="BH63" s="3">
        <v>0.28650772571563721</v>
      </c>
      <c r="BI63" s="3">
        <v>-0.12980696558952332</v>
      </c>
      <c r="BJ63" s="3">
        <v>0.23194926977157593</v>
      </c>
      <c r="BK63" s="3">
        <v>-6.1258517205715179E-2</v>
      </c>
      <c r="BL63" s="3">
        <v>-8.6684592068195343E-2</v>
      </c>
      <c r="BM63" s="3">
        <v>-0.17878729104995728</v>
      </c>
      <c r="BN63" s="3">
        <v>-9.1543756425380707E-2</v>
      </c>
      <c r="BO63" s="3">
        <v>-0.14911817014217377</v>
      </c>
      <c r="BP63" s="3">
        <v>-0.50198221206665039</v>
      </c>
      <c r="BR63" s="1">
        <v>3</v>
      </c>
      <c r="BS63" s="3">
        <v>-1.0729918976030102</v>
      </c>
      <c r="BT63" s="3">
        <v>-7.9012064901679793E-2</v>
      </c>
      <c r="BU63" s="3">
        <v>-0.28627325514791102</v>
      </c>
      <c r="BV63" s="3">
        <v>0.75791820138201293</v>
      </c>
      <c r="BW63" s="3">
        <v>-0.94117188589222778</v>
      </c>
      <c r="BX63" s="3">
        <v>-0.24499821238803021</v>
      </c>
      <c r="BY63" s="3">
        <v>-0.21403316519970761</v>
      </c>
      <c r="BZ63" s="3">
        <v>0.81894534405809871</v>
      </c>
      <c r="CA63" s="3">
        <v>-0.11525878632472131</v>
      </c>
      <c r="CB63" s="3">
        <v>-0.90936500640391216</v>
      </c>
      <c r="CC63" s="3">
        <v>7.4694135605515133E-2</v>
      </c>
      <c r="CD63" s="3">
        <v>0.6155027776099522</v>
      </c>
      <c r="CE63" s="3">
        <v>0.20403892500417323</v>
      </c>
      <c r="CF63" s="3">
        <v>0.24340955224067243</v>
      </c>
      <c r="CG63" s="3">
        <v>-0.98798986587905957</v>
      </c>
      <c r="CH63" s="3">
        <v>1.2347219897525576</v>
      </c>
      <c r="EH63" s="3"/>
      <c r="EI63" s="3"/>
    </row>
    <row r="64" spans="1:139">
      <c r="AA64" s="1">
        <v>1</v>
      </c>
      <c r="AB64" s="3">
        <v>0.26733988192563218</v>
      </c>
      <c r="AC64" s="3">
        <v>0.20355514935273961</v>
      </c>
      <c r="AD64" s="3">
        <v>-0.18606314099156415</v>
      </c>
      <c r="AE64" s="3">
        <v>0.16255586656303481</v>
      </c>
      <c r="AF64" s="3">
        <v>0.28013876907104163</v>
      </c>
      <c r="AG64" s="3">
        <v>4.7953051838377413E-2</v>
      </c>
      <c r="AH64" s="3">
        <v>-0.42361860246714328</v>
      </c>
      <c r="AI64" s="3">
        <v>-0.15518694038738395</v>
      </c>
      <c r="AJ64" s="3">
        <v>-0.11362922434125358</v>
      </c>
      <c r="AK64" s="3">
        <v>-0.19530099081004079</v>
      </c>
      <c r="AL64" s="3">
        <v>0.11510930336448506</v>
      </c>
      <c r="AM64" s="3">
        <v>-0.15340940533717645</v>
      </c>
      <c r="AN64" s="3">
        <v>-0.56284881782074525</v>
      </c>
      <c r="AO64" s="3">
        <v>0.85179999799867756</v>
      </c>
      <c r="AP64" s="3">
        <v>-0.29361169784179136</v>
      </c>
      <c r="AQ64" s="3">
        <v>0.50065518337367809</v>
      </c>
      <c r="AR64" s="7"/>
      <c r="AV64" s="3"/>
      <c r="AW64" s="3"/>
      <c r="AY64" s="25">
        <v>58</v>
      </c>
      <c r="AZ64" s="3">
        <v>-4.833570122718811E-2</v>
      </c>
      <c r="BA64" s="3">
        <v>0.3238273561000824</v>
      </c>
      <c r="BB64" s="3">
        <v>-0.15100947022438049</v>
      </c>
      <c r="BC64" s="3">
        <v>3.8279619067907333E-2</v>
      </c>
      <c r="BD64" s="3">
        <v>-0.11309788376092911</v>
      </c>
      <c r="BE64" s="3">
        <v>0.28640156984329224</v>
      </c>
      <c r="BF64" s="3">
        <v>-4.002346470952034E-2</v>
      </c>
      <c r="BG64" s="3">
        <v>0.39023298025131226</v>
      </c>
      <c r="BH64" s="3">
        <v>-0.15263478457927704</v>
      </c>
      <c r="BI64" s="3">
        <v>0.17288921773433685</v>
      </c>
      <c r="BJ64" s="3">
        <v>-3.57036292552948E-2</v>
      </c>
      <c r="BK64" s="3">
        <v>0.25859460234642029</v>
      </c>
      <c r="BL64" s="3">
        <v>-7.3091521859169006E-2</v>
      </c>
      <c r="BM64" s="3">
        <v>0.23146301507949829</v>
      </c>
      <c r="BN64" s="3">
        <v>-0.50262176990509033</v>
      </c>
      <c r="BO64" s="3">
        <v>-0.11879221349954605</v>
      </c>
      <c r="BP64" s="3">
        <v>-0.44048041105270386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0.31372214986989766</v>
      </c>
      <c r="AC65" s="3">
        <v>0.17577424867294364</v>
      </c>
      <c r="AD65" s="3">
        <v>-0.12478704566714782</v>
      </c>
      <c r="AE65" s="3">
        <v>0.16014543775903811</v>
      </c>
      <c r="AF65" s="3">
        <v>0.25012960304890597</v>
      </c>
      <c r="AG65" s="3">
        <v>3.0869588127476477E-3</v>
      </c>
      <c r="AH65" s="3">
        <v>-0.39064797131681239</v>
      </c>
      <c r="AI65" s="3">
        <v>-0.18418346715385114</v>
      </c>
      <c r="AJ65" s="3">
        <v>3.8858489016599329E-2</v>
      </c>
      <c r="AK65" s="3">
        <v>-0.20463143087823407</v>
      </c>
      <c r="AL65" s="3">
        <v>0.11919608564323232</v>
      </c>
      <c r="AM65" s="3">
        <v>-0.14590250100309016</v>
      </c>
      <c r="AN65" s="3">
        <v>-0.51307347890547639</v>
      </c>
      <c r="AO65" s="3">
        <v>0.75605836291050332</v>
      </c>
      <c r="AP65" s="3">
        <v>-0.2821991013311384</v>
      </c>
      <c r="AQ65" s="3">
        <v>0.46513112837822862</v>
      </c>
      <c r="AR65" s="7"/>
      <c r="AV65" s="3"/>
      <c r="AW65" s="3"/>
      <c r="AY65" s="25">
        <v>59</v>
      </c>
      <c r="AZ65" s="3">
        <v>-0.2387092113494873</v>
      </c>
      <c r="BA65" s="3">
        <v>-9.0241074562072754E-2</v>
      </c>
      <c r="BB65" s="3">
        <v>0.10242267698049545</v>
      </c>
      <c r="BC65" s="3">
        <v>-4.4016245752573013E-2</v>
      </c>
      <c r="BD65" s="3">
        <v>0.17399978637695313</v>
      </c>
      <c r="BE65" s="3">
        <v>8.2504212856292725E-2</v>
      </c>
      <c r="BF65" s="3">
        <v>-0.27971580624580383</v>
      </c>
      <c r="BG65" s="3">
        <v>0.37051799893379211</v>
      </c>
      <c r="BH65" s="3">
        <v>0.3274017870426178</v>
      </c>
      <c r="BI65" s="3">
        <v>-0.1401018351316452</v>
      </c>
      <c r="BJ65" s="3">
        <v>-0.19723047316074371</v>
      </c>
      <c r="BK65" s="3">
        <v>0.22505699098110199</v>
      </c>
      <c r="BL65" s="3">
        <v>0.11317665129899979</v>
      </c>
      <c r="BM65" s="3">
        <v>0.1151614636182785</v>
      </c>
      <c r="BN65" s="3">
        <v>4.6478104777634144E-3</v>
      </c>
      <c r="BO65" s="3">
        <v>-0.13073931634426117</v>
      </c>
      <c r="BP65" s="3">
        <v>-0.12495558708906174</v>
      </c>
      <c r="EH65" s="3"/>
      <c r="EI65" s="3"/>
    </row>
    <row r="66" spans="1:139">
      <c r="AA66" s="1">
        <v>3</v>
      </c>
      <c r="AB66" s="3">
        <v>0.29887643830850741</v>
      </c>
      <c r="AC66" s="3">
        <v>0.16853246364493651</v>
      </c>
      <c r="AD66" s="3">
        <v>-0.13408995759825801</v>
      </c>
      <c r="AE66" s="3">
        <v>0.15672628477267594</v>
      </c>
      <c r="AF66" s="3">
        <v>0.2424663111105731</v>
      </c>
      <c r="AG66" s="3">
        <v>1.9358365535170896E-2</v>
      </c>
      <c r="AH66" s="3">
        <v>-0.40630462651811033</v>
      </c>
      <c r="AI66" s="3">
        <v>-0.16977150800303065</v>
      </c>
      <c r="AJ66" s="3">
        <v>6.2402956115018907E-3</v>
      </c>
      <c r="AK66" s="3">
        <v>-0.1975727091584891</v>
      </c>
      <c r="AL66" s="3">
        <v>0.12277974337592171</v>
      </c>
      <c r="AM66" s="3">
        <v>-0.14689245880406387</v>
      </c>
      <c r="AN66" s="3">
        <v>-0.52641996671833158</v>
      </c>
      <c r="AO66" s="3">
        <v>0.79075893696702138</v>
      </c>
      <c r="AP66" s="3">
        <v>-0.27786577063919915</v>
      </c>
      <c r="AQ66" s="3">
        <v>0.47640860175226107</v>
      </c>
      <c r="AR66" s="7"/>
      <c r="AV66" s="3"/>
      <c r="AW66" s="3"/>
      <c r="AY66" s="25">
        <v>60</v>
      </c>
      <c r="AZ66" s="3">
        <v>-0.11544881016016006</v>
      </c>
      <c r="BA66" s="3">
        <v>-3.4168146550655365E-2</v>
      </c>
      <c r="BB66" s="3">
        <v>-9.3196872621774673E-3</v>
      </c>
      <c r="BC66" s="3">
        <v>0.17214740812778473</v>
      </c>
      <c r="BD66" s="3">
        <v>-0.37433901429176331</v>
      </c>
      <c r="BE66" s="3">
        <v>0.10952252894639969</v>
      </c>
      <c r="BF66" s="3">
        <v>-0.23346830904483795</v>
      </c>
      <c r="BG66" s="3">
        <v>5.8189108967781067E-2</v>
      </c>
      <c r="BH66" s="3">
        <v>0.34317868947982788</v>
      </c>
      <c r="BI66" s="3">
        <v>2.9823826625943184E-2</v>
      </c>
      <c r="BJ66" s="3">
        <v>-9.2772699892520905E-2</v>
      </c>
      <c r="BK66" s="3">
        <v>4.5302648097276688E-2</v>
      </c>
      <c r="BL66" s="3">
        <v>-0.16335077583789825</v>
      </c>
      <c r="BM66" s="3">
        <v>-4.1834503412246704E-2</v>
      </c>
      <c r="BN66" s="3">
        <v>0.16741639375686646</v>
      </c>
      <c r="BO66" s="3">
        <v>0.19465695321559906</v>
      </c>
      <c r="BP66" s="3">
        <v>-0.50203996896743774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0.29602596163749695</v>
      </c>
      <c r="BA67" s="3">
        <v>6.3652567565441132E-2</v>
      </c>
      <c r="BB67" s="3">
        <v>-0.2295413613319397</v>
      </c>
      <c r="BC67" s="3">
        <v>-0.20503218472003937</v>
      </c>
      <c r="BD67" s="3">
        <v>-8.7843716144561768E-2</v>
      </c>
      <c r="BE67" s="3">
        <v>-0.21979376673698425</v>
      </c>
      <c r="BF67" s="3">
        <v>0.11239416152238846</v>
      </c>
      <c r="BG67" s="3">
        <v>8.3130538463592529E-2</v>
      </c>
      <c r="BH67" s="3">
        <v>0.1203647181391716</v>
      </c>
      <c r="BI67" s="3">
        <v>-0.47542625665664673</v>
      </c>
      <c r="BJ67" s="3">
        <v>-0.12343107908964157</v>
      </c>
      <c r="BK67" s="3">
        <v>5.5195502936840057E-2</v>
      </c>
      <c r="BL67" s="3">
        <v>0.21771577000617981</v>
      </c>
      <c r="BM67" s="3">
        <v>0.46804377436637878</v>
      </c>
      <c r="BN67" s="3">
        <v>-7.9532362520694733E-2</v>
      </c>
      <c r="BO67" s="3">
        <v>2.4127306416630745E-2</v>
      </c>
      <c r="BP67" s="3">
        <v>-0.26559323072433472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0.83800272235569029</v>
      </c>
      <c r="C68" s="3">
        <v>-1.744760792781626</v>
      </c>
      <c r="D68" s="3">
        <v>-0.40156178642764739</v>
      </c>
      <c r="E68" s="3">
        <v>-0.11825499563225231</v>
      </c>
      <c r="F68" s="3">
        <v>0.96590792469455944</v>
      </c>
      <c r="G68" s="3">
        <v>1.1219039947091023</v>
      </c>
      <c r="H68" s="3">
        <v>-0.84508722457031626</v>
      </c>
      <c r="I68" s="3">
        <v>-0.63389256756623968</v>
      </c>
      <c r="J68" s="3">
        <v>0.45536199733036842</v>
      </c>
      <c r="K68" s="3">
        <v>2.4032066830949743</v>
      </c>
      <c r="L68" s="3">
        <v>-0.16254397580304522</v>
      </c>
      <c r="M68" s="3">
        <v>-0.39128079337257171</v>
      </c>
      <c r="N68" s="3">
        <v>-2.9895997012577067</v>
      </c>
      <c r="O68" s="3">
        <v>0.89325045842292494</v>
      </c>
      <c r="P68" s="3">
        <v>0.18994294879308682</v>
      </c>
      <c r="Q68" s="3">
        <v>0.6192463820549774</v>
      </c>
      <c r="R68" s="10">
        <f>AVERAGE(B68:Q68)</f>
        <v>1.2490079627767429E-2</v>
      </c>
      <c r="S68" s="3">
        <f>STDEV(B68:R68)</f>
        <v>1.2130602581024912</v>
      </c>
      <c r="AB68" s="13" t="s">
        <v>156</v>
      </c>
      <c r="AV68" s="3"/>
      <c r="AW68" s="3"/>
      <c r="AY68" s="25">
        <v>62</v>
      </c>
      <c r="AZ68" s="3">
        <v>-5.3056575357913971E-2</v>
      </c>
      <c r="BA68" s="3">
        <v>0.44140976667404175</v>
      </c>
      <c r="BB68" s="3">
        <v>0.11067735403776169</v>
      </c>
      <c r="BC68" s="3">
        <v>0.24631819128990173</v>
      </c>
      <c r="BD68" s="3">
        <v>-0.18420068919658661</v>
      </c>
      <c r="BE68" s="3">
        <v>-0.24098418653011322</v>
      </c>
      <c r="BF68" s="3">
        <v>-0.12380652874708176</v>
      </c>
      <c r="BG68" s="3">
        <v>0.24035653471946716</v>
      </c>
      <c r="BH68" s="3">
        <v>-0.16536997258663177</v>
      </c>
      <c r="BI68" s="3">
        <v>-0.273649662733078</v>
      </c>
      <c r="BJ68" s="3">
        <v>4.2666777968406677E-2</v>
      </c>
      <c r="BK68" s="3">
        <v>-3.7827380001544952E-2</v>
      </c>
      <c r="BL68" s="3">
        <v>-0.28975862264633179</v>
      </c>
      <c r="BM68" s="3">
        <v>0.26050931215286255</v>
      </c>
      <c r="BN68" s="3">
        <v>3.2866604626178741E-2</v>
      </c>
      <c r="BO68" s="3">
        <v>3.8109321147203445E-2</v>
      </c>
      <c r="BP68" s="3">
        <v>-0.2883753776550293</v>
      </c>
      <c r="EH68" s="3"/>
      <c r="EI68" s="3"/>
    </row>
    <row r="69" spans="1:139">
      <c r="A69" s="1">
        <v>1</v>
      </c>
      <c r="B69" s="3">
        <v>1.4112463695149766</v>
      </c>
      <c r="C69" s="3">
        <v>-0.55736561942225005</v>
      </c>
      <c r="D69" s="3">
        <v>0.9244852411892478</v>
      </c>
      <c r="E69" s="3">
        <v>0.67341873343304381</v>
      </c>
      <c r="F69" s="3">
        <v>0.32332249065363</v>
      </c>
      <c r="G69" s="3">
        <v>2.3663319124174826</v>
      </c>
      <c r="H69" s="3">
        <v>-1.708823729092817</v>
      </c>
      <c r="I69" s="3">
        <v>-1.8152326714365088</v>
      </c>
      <c r="J69" s="3">
        <v>-0.37057172390554782</v>
      </c>
      <c r="K69" s="3">
        <v>-0.94673228102461759</v>
      </c>
      <c r="L69" s="3">
        <v>-0.42227791632470185</v>
      </c>
      <c r="M69" s="3">
        <v>-0.26410408120778706</v>
      </c>
      <c r="N69" s="3">
        <v>-1.6438716246596692</v>
      </c>
      <c r="O69" s="3">
        <v>2.2429929813841727</v>
      </c>
      <c r="P69" s="3">
        <v>9.3337038569237529E-2</v>
      </c>
      <c r="Q69" s="3">
        <v>4.664030339309222E-2</v>
      </c>
      <c r="R69" s="10">
        <f>AVERAGE(B69:Q69)</f>
        <v>2.2049713967561457E-2</v>
      </c>
      <c r="S69" s="3">
        <f>STDEV(B69:R69)</f>
        <v>1.2386430422128938</v>
      </c>
      <c r="AV69" s="3"/>
      <c r="AW69" s="3"/>
      <c r="AY69" s="25">
        <v>63</v>
      </c>
      <c r="AZ69" s="3">
        <v>-4.1512932628393173E-2</v>
      </c>
      <c r="BA69" s="3">
        <v>2.1630562841892242E-2</v>
      </c>
      <c r="BB69" s="3">
        <v>0.21438769996166229</v>
      </c>
      <c r="BC69" s="3">
        <v>0.15975870192050934</v>
      </c>
      <c r="BD69" s="3">
        <v>-0.11904903501272202</v>
      </c>
      <c r="BE69" s="3">
        <v>0.21893687546253204</v>
      </c>
      <c r="BF69" s="3">
        <v>-0.16782529652118683</v>
      </c>
      <c r="BG69" s="3">
        <v>-8.096400648355484E-2</v>
      </c>
      <c r="BH69" s="3">
        <v>0.23376426100730896</v>
      </c>
      <c r="BI69" s="3">
        <v>-0.32744547724723816</v>
      </c>
      <c r="BJ69" s="3">
        <v>0.33606916666030884</v>
      </c>
      <c r="BK69" s="3">
        <v>-0.11989115178585052</v>
      </c>
      <c r="BL69" s="3">
        <v>-0.24598100781440735</v>
      </c>
      <c r="BM69" s="3">
        <v>0.23561975359916687</v>
      </c>
      <c r="BN69" s="3">
        <v>-0.19900989532470703</v>
      </c>
      <c r="BO69" s="3">
        <v>0.12372468411922455</v>
      </c>
      <c r="BP69" s="3">
        <v>-0.44278845191001892</v>
      </c>
      <c r="EH69" s="3"/>
      <c r="EI69" s="3"/>
    </row>
    <row r="70" spans="1:139">
      <c r="A70" s="1">
        <v>2</v>
      </c>
      <c r="B70" s="3">
        <v>1.2768882603504688</v>
      </c>
      <c r="C70" s="3">
        <v>-0.60728257690200194</v>
      </c>
      <c r="D70" s="3">
        <v>0.87635374681864686</v>
      </c>
      <c r="E70" s="3">
        <v>-1.2318835163870696</v>
      </c>
      <c r="F70" s="3">
        <v>-0.37471608646580867</v>
      </c>
      <c r="G70" s="3">
        <v>2.4389826400745629</v>
      </c>
      <c r="H70" s="3">
        <v>-0.37968816275679168</v>
      </c>
      <c r="I70" s="3">
        <v>-0.75175203157465709</v>
      </c>
      <c r="J70" s="3">
        <v>0.82256296120414585</v>
      </c>
      <c r="K70" s="3">
        <v>-0.74645185389225388</v>
      </c>
      <c r="L70" s="3">
        <v>1.8247381065922226</v>
      </c>
      <c r="M70" s="3">
        <v>-0.41999368736322745</v>
      </c>
      <c r="N70" s="3">
        <v>-2.190349466919626</v>
      </c>
      <c r="O70" s="3">
        <v>3.0228824936416432E-2</v>
      </c>
      <c r="P70" s="3">
        <v>-0.75146393164696845</v>
      </c>
      <c r="Q70" s="3">
        <v>0.83098845836278534</v>
      </c>
      <c r="R70" s="10">
        <f>AVERAGE(B70:Q70)</f>
        <v>4.044760527692777E-2</v>
      </c>
      <c r="S70" s="3">
        <f>STDEV(B70:R70)</f>
        <v>1.168615197165048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1.7785826857299667</v>
      </c>
      <c r="C71" s="3">
        <v>-0.81177079829643728</v>
      </c>
      <c r="D71" s="3">
        <v>0.63134988233295297</v>
      </c>
      <c r="E71" s="3">
        <v>0.65697973097749562</v>
      </c>
      <c r="F71" s="3">
        <v>0.28470550897989083</v>
      </c>
      <c r="G71" s="3">
        <v>2.3295358999957463</v>
      </c>
      <c r="H71" s="3">
        <v>-1.6789298890084718</v>
      </c>
      <c r="I71" s="3">
        <v>-1.9425003990867367</v>
      </c>
      <c r="J71" s="3">
        <v>4.8542919174901437E-2</v>
      </c>
      <c r="K71" s="3">
        <v>-0.85806690496451465</v>
      </c>
      <c r="L71" s="3">
        <v>-0.18462724235157993</v>
      </c>
      <c r="M71" s="3">
        <v>-4.3339938872327982E-2</v>
      </c>
      <c r="N71" s="3">
        <v>-1.5927378612579135</v>
      </c>
      <c r="O71" s="3">
        <v>1.9511286770228082</v>
      </c>
      <c r="P71" s="3">
        <v>-0.32270800704991698</v>
      </c>
      <c r="Q71" s="3">
        <v>0.14726897038660702</v>
      </c>
      <c r="R71" s="10">
        <f>AVERAGE(B71:Q71)</f>
        <v>2.4588327107029385E-2</v>
      </c>
      <c r="S71" s="3">
        <f>STDEV(B71:R71)</f>
        <v>1.2244114501753867</v>
      </c>
      <c r="AA71" s="1" cm="1">
        <f t="array" ref="AA71:AA74">_xlfn.ANCHORARRAY(AA63)</f>
        <v>0</v>
      </c>
      <c r="AB71" s="3" cm="1">
        <f t="array" ref="AB71:AQ74">_xlfn.ANCHORARRAY(AB63)</f>
        <v>0.22481221224771622</v>
      </c>
      <c r="AC71" s="3">
        <v>0.24754189276618122</v>
      </c>
      <c r="AD71" s="3">
        <v>-0.25407640471851894</v>
      </c>
      <c r="AE71" s="3">
        <v>0.17005965415871696</v>
      </c>
      <c r="AF71" s="3">
        <v>0.32780745164571418</v>
      </c>
      <c r="AG71" s="3">
        <v>8.6756470412953562E-2</v>
      </c>
      <c r="AH71" s="3">
        <v>-0.44760517356294777</v>
      </c>
      <c r="AI71" s="3">
        <v>-0.13505323696332686</v>
      </c>
      <c r="AJ71" s="3">
        <v>-0.27182771528250682</v>
      </c>
      <c r="AK71" s="3">
        <v>-0.19161086449844389</v>
      </c>
      <c r="AL71" s="3">
        <v>0.10575355966400238</v>
      </c>
      <c r="AM71" s="3">
        <v>-0.16194236516879204</v>
      </c>
      <c r="AN71" s="3">
        <v>-0.61124176857857637</v>
      </c>
      <c r="AO71" s="3">
        <v>0.93449820256159255</v>
      </c>
      <c r="AP71" s="3">
        <v>-0.31364617948114859</v>
      </c>
      <c r="AQ71" s="3">
        <v>0.53320674684859681</v>
      </c>
      <c r="AR71" s="7"/>
      <c r="AV71" s="3"/>
      <c r="AW71" s="3"/>
    </row>
    <row r="72" spans="1:139">
      <c r="AA72" s="1">
        <v>1</v>
      </c>
      <c r="AB72" s="3">
        <v>0.26733988192563218</v>
      </c>
      <c r="AC72" s="3">
        <v>0.20355514935273961</v>
      </c>
      <c r="AD72" s="3">
        <v>-0.18606314099156415</v>
      </c>
      <c r="AE72" s="3">
        <v>0.16255586656303481</v>
      </c>
      <c r="AF72" s="3">
        <v>0.28013876907104163</v>
      </c>
      <c r="AG72" s="3">
        <v>4.7953051838377413E-2</v>
      </c>
      <c r="AH72" s="3">
        <v>-0.42361860246714328</v>
      </c>
      <c r="AI72" s="3">
        <v>-0.15518694038738395</v>
      </c>
      <c r="AJ72" s="3">
        <v>-0.11362922434125358</v>
      </c>
      <c r="AK72" s="3">
        <v>-0.19530099081004079</v>
      </c>
      <c r="AL72" s="3">
        <v>0.11510930336448506</v>
      </c>
      <c r="AM72" s="3">
        <v>-0.15340940533717645</v>
      </c>
      <c r="AN72" s="3">
        <v>-0.56284881782074525</v>
      </c>
      <c r="AO72" s="3">
        <v>0.85179999799867756</v>
      </c>
      <c r="AP72" s="3">
        <v>-0.29361169784179136</v>
      </c>
      <c r="AQ72" s="3">
        <v>0.50065518337367809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0.31372214986989766</v>
      </c>
      <c r="AC73" s="3">
        <v>0.17577424867294364</v>
      </c>
      <c r="AD73" s="3">
        <v>-0.12478704566714782</v>
      </c>
      <c r="AE73" s="3">
        <v>0.16014543775903811</v>
      </c>
      <c r="AF73" s="3">
        <v>0.25012960304890597</v>
      </c>
      <c r="AG73" s="3">
        <v>3.0869588127476477E-3</v>
      </c>
      <c r="AH73" s="3">
        <v>-0.39064797131681239</v>
      </c>
      <c r="AI73" s="3">
        <v>-0.18418346715385114</v>
      </c>
      <c r="AJ73" s="3">
        <v>3.8858489016599329E-2</v>
      </c>
      <c r="AK73" s="3">
        <v>-0.20463143087823407</v>
      </c>
      <c r="AL73" s="3">
        <v>0.11919608564323232</v>
      </c>
      <c r="AM73" s="3">
        <v>-0.14590250100309016</v>
      </c>
      <c r="AN73" s="3">
        <v>-0.51307347890547639</v>
      </c>
      <c r="AO73" s="3">
        <v>0.75605836291050332</v>
      </c>
      <c r="AP73" s="3">
        <v>-0.2821991013311384</v>
      </c>
      <c r="AQ73" s="3">
        <v>0.46513112837822862</v>
      </c>
      <c r="AR73" s="7"/>
      <c r="AV73" s="3"/>
      <c r="AW73" s="3"/>
    </row>
    <row r="74" spans="1:139">
      <c r="AA74" s="1">
        <v>3</v>
      </c>
      <c r="AB74" s="3">
        <v>0.29887643830850741</v>
      </c>
      <c r="AC74" s="3">
        <v>0.16853246364493651</v>
      </c>
      <c r="AD74" s="3">
        <v>-0.13408995759825801</v>
      </c>
      <c r="AE74" s="3">
        <v>0.15672628477267594</v>
      </c>
      <c r="AF74" s="3">
        <v>0.2424663111105731</v>
      </c>
      <c r="AG74" s="3">
        <v>1.9358365535170896E-2</v>
      </c>
      <c r="AH74" s="3">
        <v>-0.40630462651811033</v>
      </c>
      <c r="AI74" s="3">
        <v>-0.16977150800303065</v>
      </c>
      <c r="AJ74" s="3">
        <v>6.2402956115018907E-3</v>
      </c>
      <c r="AK74" s="3">
        <v>-0.1975727091584891</v>
      </c>
      <c r="AL74" s="3">
        <v>0.12277974337592171</v>
      </c>
      <c r="AM74" s="3">
        <v>-0.14689245880406387</v>
      </c>
      <c r="AN74" s="3">
        <v>-0.52641996671833158</v>
      </c>
      <c r="AO74" s="3">
        <v>0.79075893696702138</v>
      </c>
      <c r="AP74" s="3">
        <v>-0.27786577063919915</v>
      </c>
      <c r="AQ74" s="3">
        <v>0.47640860175226107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0.6805207220449353</v>
      </c>
      <c r="C76" s="3">
        <v>-1.4486097130559228</v>
      </c>
      <c r="D76" s="3">
        <v>-0.34132835800184269</v>
      </c>
      <c r="E76" s="3">
        <v>-0.10778118760937358</v>
      </c>
      <c r="F76" s="3">
        <v>0.78596082816047375</v>
      </c>
      <c r="G76" s="3">
        <v>0.91455796006104162</v>
      </c>
      <c r="H76" s="3">
        <v>-0.70695358987321399</v>
      </c>
      <c r="I76" s="3">
        <v>-0.53285287591986574</v>
      </c>
      <c r="J76" s="3">
        <v>0.36508649487483485</v>
      </c>
      <c r="K76" s="3">
        <v>1.970814382466741</v>
      </c>
      <c r="L76" s="3">
        <v>-0.14429131138514642</v>
      </c>
      <c r="M76" s="3">
        <v>-0.33285310461982398</v>
      </c>
      <c r="N76" s="3">
        <v>-2.4748068043886313</v>
      </c>
      <c r="O76" s="3">
        <v>0.72606482069808465</v>
      </c>
      <c r="P76" s="3">
        <v>0.14628528795667331</v>
      </c>
      <c r="Q76" s="3">
        <v>0.50018644859103556</v>
      </c>
      <c r="R76" s="16">
        <f>AVERAGE(B76:Q76)</f>
        <v>0</v>
      </c>
      <c r="S76" s="7">
        <f>STDEV(B76:R76)</f>
        <v>1</v>
      </c>
      <c r="AV76" s="3"/>
      <c r="AW76" s="3"/>
    </row>
    <row r="77" spans="1:139">
      <c r="A77" s="1">
        <v>1</v>
      </c>
      <c r="B77" s="3">
        <v>1.1215472159481479</v>
      </c>
      <c r="C77" s="3">
        <v>-0.46778233408929415</v>
      </c>
      <c r="D77" s="3">
        <v>0.72856787344434837</v>
      </c>
      <c r="E77" s="3">
        <v>0.52587307017991325</v>
      </c>
      <c r="F77" s="3">
        <v>0.24322808623526487</v>
      </c>
      <c r="G77" s="3">
        <v>1.8926212948823022</v>
      </c>
      <c r="H77" s="3">
        <v>-1.3973948781628742</v>
      </c>
      <c r="I77" s="3">
        <v>-1.4833025518971787</v>
      </c>
      <c r="J77" s="3">
        <v>-0.31697706642881768</v>
      </c>
      <c r="K77" s="3">
        <v>-0.78213170540352339</v>
      </c>
      <c r="L77" s="3">
        <v>-0.35872129027459854</v>
      </c>
      <c r="M77" s="3">
        <v>-0.23102200183849686</v>
      </c>
      <c r="N77" s="3">
        <v>-1.3449567646631948</v>
      </c>
      <c r="O77" s="3">
        <v>1.7930454470957122</v>
      </c>
      <c r="P77" s="3">
        <v>5.7552759085715222E-2</v>
      </c>
      <c r="Q77" s="3">
        <v>1.9852845886574814E-2</v>
      </c>
      <c r="R77" s="16">
        <f>AVERAGE(B77:Q77)</f>
        <v>4.4669129506402783E-17</v>
      </c>
      <c r="S77" s="7">
        <f>STDEV(B77:R77)</f>
        <v>0.99999999999999989</v>
      </c>
      <c r="AV77" s="3"/>
      <c r="AW77" s="3"/>
    </row>
    <row r="78" spans="1:139">
      <c r="A78" s="1">
        <v>2</v>
      </c>
      <c r="B78" s="3">
        <v>1.0580391715536741</v>
      </c>
      <c r="C78" s="3">
        <v>-0.55427157181445441</v>
      </c>
      <c r="D78" s="3">
        <v>0.71529631273797378</v>
      </c>
      <c r="E78" s="3">
        <v>-1.0887511344628709</v>
      </c>
      <c r="F78" s="3">
        <v>-0.35526124660186259</v>
      </c>
      <c r="G78" s="3">
        <v>2.0524592189253217</v>
      </c>
      <c r="H78" s="3">
        <v>-0.35951592025581203</v>
      </c>
      <c r="I78" s="3">
        <v>-0.67789605917618367</v>
      </c>
      <c r="J78" s="3">
        <v>0.66926680213004008</v>
      </c>
      <c r="K78" s="3">
        <v>-0.67336062467622082</v>
      </c>
      <c r="L78" s="3">
        <v>1.5268417744727416</v>
      </c>
      <c r="M78" s="3">
        <v>-0.39400590866620855</v>
      </c>
      <c r="N78" s="3">
        <v>-1.9089235512324845</v>
      </c>
      <c r="O78" s="3">
        <v>-8.744350035239273E-3</v>
      </c>
      <c r="P78" s="3">
        <v>-0.67764952812953327</v>
      </c>
      <c r="Q78" s="3">
        <v>0.67647661523111824</v>
      </c>
      <c r="R78" s="16">
        <f>AVERAGE(B78:Q78)</f>
        <v>0</v>
      </c>
      <c r="S78" s="7">
        <f>STDEV(B78:R78)</f>
        <v>1</v>
      </c>
      <c r="AV78" s="3"/>
      <c r="AW78" s="3"/>
    </row>
    <row r="79" spans="1:139">
      <c r="A79" s="1">
        <v>3</v>
      </c>
      <c r="B79" s="3">
        <v>1.4325203822389054</v>
      </c>
      <c r="C79" s="3">
        <v>-0.68307032352863517</v>
      </c>
      <c r="D79" s="3">
        <v>0.49555364345785075</v>
      </c>
      <c r="E79" s="3">
        <v>0.5164860258207169</v>
      </c>
      <c r="F79" s="3">
        <v>0.21244262444262654</v>
      </c>
      <c r="G79" s="3">
        <v>1.8824942976142149</v>
      </c>
      <c r="H79" s="3">
        <v>-1.3912955615299796</v>
      </c>
      <c r="I79" s="3">
        <v>-1.6065585844627612</v>
      </c>
      <c r="J79" s="3">
        <v>1.9564168617045158E-2</v>
      </c>
      <c r="K79" s="3">
        <v>-0.7208812298717977</v>
      </c>
      <c r="L79" s="3">
        <v>-0.17087031440994849</v>
      </c>
      <c r="M79" s="3">
        <v>-5.5478300182203628E-2</v>
      </c>
      <c r="N79" s="3">
        <v>-1.3209009015174387</v>
      </c>
      <c r="O79" s="3">
        <v>1.5734419582892811</v>
      </c>
      <c r="P79" s="3">
        <v>-0.2836434877403336</v>
      </c>
      <c r="Q79" s="3">
        <v>0.10019560276245756</v>
      </c>
      <c r="R79" s="16">
        <f>AVERAGE(B79:Q79)</f>
        <v>3.9898639947466563E-17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0.95557856559753418</v>
      </c>
      <c r="C84" s="3">
        <v>1.0109076499938965</v>
      </c>
      <c r="D84" s="3">
        <v>1.0553691387176514</v>
      </c>
      <c r="E84" s="3">
        <v>0.98022127151489258</v>
      </c>
      <c r="F84" s="3">
        <v>1.0299931764602659</v>
      </c>
      <c r="G84" s="3">
        <v>1.0330489873886108</v>
      </c>
      <c r="H84" s="3">
        <v>1.0770901441574097</v>
      </c>
      <c r="I84" s="3">
        <v>0.98477554321289063</v>
      </c>
      <c r="J84" s="3">
        <v>0.932692050933838</v>
      </c>
      <c r="K84" s="3">
        <v>1.1434221267700195</v>
      </c>
      <c r="L84" s="3">
        <v>1.0452836751937866</v>
      </c>
      <c r="M84" s="3">
        <v>0.97936552762985241</v>
      </c>
      <c r="N84" s="3">
        <v>0.98707282543182362</v>
      </c>
      <c r="O84" s="3">
        <v>1.0214387178421021</v>
      </c>
      <c r="P84" s="3">
        <v>1.0268012285232544</v>
      </c>
      <c r="Q84" s="3">
        <v>0.98210579156875599</v>
      </c>
      <c r="AV84" s="3"/>
      <c r="AW84" s="3"/>
    </row>
    <row r="85" spans="1:49">
      <c r="A85" s="25" t="str">
        <f>$AW$4</f>
        <v>β</v>
      </c>
      <c r="B85" s="3">
        <v>9.6135921776294722E-2</v>
      </c>
      <c r="C85" s="3">
        <v>-8.5683487355709076E-2</v>
      </c>
      <c r="D85" s="3">
        <v>7.2427570819854736E-2</v>
      </c>
      <c r="E85" s="3">
        <v>-6.8576037883758545E-2</v>
      </c>
      <c r="F85" s="3">
        <v>4.3655857443809509E-2</v>
      </c>
      <c r="G85" s="3">
        <v>-4.9384810030460358E-2</v>
      </c>
      <c r="H85" s="3">
        <v>9.6763055771589279E-3</v>
      </c>
      <c r="I85" s="3">
        <v>-4.9322657287120819E-2</v>
      </c>
      <c r="J85" s="3">
        <v>-0.13802152872085571</v>
      </c>
      <c r="K85" s="3">
        <v>4.9513906240463257E-2</v>
      </c>
      <c r="L85" s="3">
        <v>-6.3841141760349274E-2</v>
      </c>
      <c r="M85" s="3">
        <v>-0.11951259523630142</v>
      </c>
      <c r="N85" s="3">
        <v>1.1340057477355003E-2</v>
      </c>
      <c r="O85" s="3">
        <v>-7.8507542610168457E-2</v>
      </c>
      <c r="P85" s="3">
        <v>5.7411350309848785E-2</v>
      </c>
      <c r="Q85" s="3">
        <v>9.8355203866958618E-2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0.74642693720739228</v>
      </c>
      <c r="C90" s="3">
        <f t="shared" si="3"/>
        <v>-1.5500941281394047</v>
      </c>
      <c r="D90" s="3">
        <f t="shared" si="3"/>
        <v>-0.28779984438446016</v>
      </c>
      <c r="E90" s="3">
        <f t="shared" si="3"/>
        <v>-0.17422545064760392</v>
      </c>
      <c r="F90" s="3">
        <f t="shared" si="3"/>
        <v>0.85319014741415711</v>
      </c>
      <c r="G90" s="3">
        <f t="shared" si="3"/>
        <v>0.89539836451879229</v>
      </c>
      <c r="H90" s="3">
        <f t="shared" si="3"/>
        <v>-0.75177643845197939</v>
      </c>
      <c r="I90" s="3">
        <f t="shared" si="3"/>
        <v>-0.57406313762365757</v>
      </c>
      <c r="J90" s="3">
        <f t="shared" si="3"/>
        <v>0.20249174295220013</v>
      </c>
      <c r="K90" s="3">
        <f t="shared" si="3"/>
        <v>2.302986678909527</v>
      </c>
      <c r="L90" s="3">
        <f t="shared" si="3"/>
        <v>-0.21466649402354618</v>
      </c>
      <c r="M90" s="3">
        <f t="shared" si="3"/>
        <v>-0.44549745166552979</v>
      </c>
      <c r="N90" s="3">
        <f t="shared" si="3"/>
        <v>-2.4314744873284337</v>
      </c>
      <c r="O90" s="3">
        <f t="shared" si="3"/>
        <v>0.66312317691393885</v>
      </c>
      <c r="P90" s="3">
        <f t="shared" si="3"/>
        <v>0.20761726369863898</v>
      </c>
      <c r="Q90" s="3">
        <f t="shared" si="3"/>
        <v>0.58959121189242247</v>
      </c>
      <c r="R90" s="7">
        <v>1</v>
      </c>
    </row>
    <row r="91" spans="1:49">
      <c r="A91" s="1">
        <v>1</v>
      </c>
      <c r="B91" s="3">
        <f t="shared" si="3"/>
        <v>1.1678624016419337</v>
      </c>
      <c r="C91" s="3">
        <f t="shared" si="3"/>
        <v>-0.55856822741857726</v>
      </c>
      <c r="D91" s="3">
        <f t="shared" si="3"/>
        <v>0.8413356199141675</v>
      </c>
      <c r="E91" s="3">
        <f t="shared" si="3"/>
        <v>0.44689593162343633</v>
      </c>
      <c r="F91" s="3">
        <f t="shared" si="3"/>
        <v>0.29417912658962148</v>
      </c>
      <c r="G91" s="3">
        <f t="shared" si="3"/>
        <v>1.9057857021578235</v>
      </c>
      <c r="H91" s="3">
        <f t="shared" si="3"/>
        <v>-1.4954439451881172</v>
      </c>
      <c r="I91" s="3">
        <f t="shared" si="3"/>
        <v>-1.5100427335807318</v>
      </c>
      <c r="J91" s="3">
        <f t="shared" si="3"/>
        <v>-0.43366351890734106</v>
      </c>
      <c r="K91" s="3">
        <f t="shared" si="3"/>
        <v>-0.84479279176629585</v>
      </c>
      <c r="L91" s="3">
        <f t="shared" si="3"/>
        <v>-0.43880665042883876</v>
      </c>
      <c r="M91" s="3">
        <f t="shared" si="3"/>
        <v>-0.34576757996096563</v>
      </c>
      <c r="N91" s="3">
        <f t="shared" si="3"/>
        <v>-1.3162302163023889</v>
      </c>
      <c r="O91" s="3">
        <f t="shared" si="3"/>
        <v>1.7529784999038944</v>
      </c>
      <c r="P91" s="3">
        <f t="shared" si="3"/>
        <v>0.11650659404396407</v>
      </c>
      <c r="Q91" s="3">
        <f t="shared" si="3"/>
        <v>0.1178527987912857</v>
      </c>
      <c r="R91" s="7">
        <v>1</v>
      </c>
    </row>
    <row r="92" spans="1:49">
      <c r="A92" s="1">
        <v>2</v>
      </c>
      <c r="B92" s="3">
        <f t="shared" si="3"/>
        <v>1.1071754756755581</v>
      </c>
      <c r="C92" s="3">
        <f t="shared" si="3"/>
        <v>-0.64600085947708241</v>
      </c>
      <c r="D92" s="3">
        <f t="shared" si="3"/>
        <v>0.82732922432204192</v>
      </c>
      <c r="E92" s="3">
        <f t="shared" si="3"/>
        <v>-1.1357930592702357</v>
      </c>
      <c r="F92" s="3">
        <f t="shared" si="3"/>
        <v>-0.32226080241687677</v>
      </c>
      <c r="G92" s="3">
        <f t="shared" si="3"/>
        <v>2.0709061077367625</v>
      </c>
      <c r="H92" s="3">
        <f t="shared" si="3"/>
        <v>-0.37755474879805745</v>
      </c>
      <c r="I92" s="3">
        <f t="shared" si="3"/>
        <v>-0.71689811720422492</v>
      </c>
      <c r="J92" s="3">
        <f t="shared" si="3"/>
        <v>0.48619829757974253</v>
      </c>
      <c r="K92" s="3">
        <f t="shared" si="3"/>
        <v>-0.72042153131001008</v>
      </c>
      <c r="L92" s="3">
        <f t="shared" si="3"/>
        <v>1.5321416396999208</v>
      </c>
      <c r="M92" s="3">
        <f t="shared" si="3"/>
        <v>-0.50538839986646211</v>
      </c>
      <c r="N92" s="3">
        <f t="shared" si="3"/>
        <v>-1.8729065057710439</v>
      </c>
      <c r="O92" s="3">
        <f t="shared" si="3"/>
        <v>-8.7439360298525795E-2</v>
      </c>
      <c r="P92" s="3">
        <f t="shared" si="3"/>
        <v>-0.63840001768175958</v>
      </c>
      <c r="Q92" s="3">
        <f t="shared" si="3"/>
        <v>0.76272680554626882</v>
      </c>
      <c r="R92" s="7">
        <v>1</v>
      </c>
    </row>
    <row r="93" spans="1:49">
      <c r="A93" s="1">
        <v>3</v>
      </c>
      <c r="B93" s="3">
        <f t="shared" si="3"/>
        <v>1.4650216938253793</v>
      </c>
      <c r="C93" s="3">
        <f t="shared" si="3"/>
        <v>-0.77620450289461218</v>
      </c>
      <c r="D93" s="3">
        <f t="shared" si="3"/>
        <v>0.59541959270436073</v>
      </c>
      <c r="E93" s="3">
        <f t="shared" si="3"/>
        <v>0.43769455106589816</v>
      </c>
      <c r="F93" s="3">
        <f t="shared" si="3"/>
        <v>0.26247031100902574</v>
      </c>
      <c r="G93" s="3">
        <f t="shared" si="3"/>
        <v>1.8953240178847386</v>
      </c>
      <c r="H93" s="3">
        <f t="shared" si="3"/>
        <v>-1.488874431356731</v>
      </c>
      <c r="I93" s="3">
        <f t="shared" si="3"/>
        <v>-1.6314222600047692</v>
      </c>
      <c r="J93" s="3">
        <f t="shared" si="3"/>
        <v>-0.11977418416860844</v>
      </c>
      <c r="K93" s="3">
        <f t="shared" si="3"/>
        <v>-0.77475764276813497</v>
      </c>
      <c r="L93" s="3">
        <f t="shared" si="3"/>
        <v>-0.24244909198829806</v>
      </c>
      <c r="M93" s="3">
        <f t="shared" si="3"/>
        <v>-0.17384612996625262</v>
      </c>
      <c r="N93" s="3">
        <f t="shared" si="3"/>
        <v>-1.2924853274989061</v>
      </c>
      <c r="O93" s="3">
        <f t="shared" si="3"/>
        <v>1.5286669938638011</v>
      </c>
      <c r="P93" s="3">
        <f t="shared" si="3"/>
        <v>-0.23383413136454639</v>
      </c>
      <c r="Q93" s="3">
        <f t="shared" si="3"/>
        <v>0.19675788562969065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0.3771239132939978</v>
      </c>
      <c r="C99" s="3">
        <v>-1.7977873608211867</v>
      </c>
      <c r="D99" s="3">
        <v>-0.32409888227574907</v>
      </c>
      <c r="E99" s="3">
        <v>0.61138754071022605</v>
      </c>
      <c r="F99" s="3">
        <v>4.3964398370387014E-2</v>
      </c>
      <c r="G99" s="3">
        <v>0.30418325775266208</v>
      </c>
      <c r="H99" s="3">
        <v>-0.74058020358640719</v>
      </c>
      <c r="I99" s="3">
        <v>-0.22500448297833786</v>
      </c>
      <c r="J99" s="3">
        <v>-0.11958589235029154</v>
      </c>
      <c r="K99" s="3">
        <v>1.859040299074123</v>
      </c>
      <c r="L99" s="3">
        <v>-0.3602903329360615</v>
      </c>
      <c r="M99" s="3">
        <v>0.24352964559953383</v>
      </c>
      <c r="N99" s="3">
        <v>-2.3086418538061824</v>
      </c>
      <c r="O99" s="3">
        <v>1.1264590878353533</v>
      </c>
      <c r="P99" s="3">
        <v>-0.38343141745594223</v>
      </c>
      <c r="Q99" s="3">
        <v>1.0271249521270822</v>
      </c>
      <c r="R99" s="10">
        <f>AVERAGE(B99:Q99)</f>
        <v>-4.1662958215424567E-2</v>
      </c>
      <c r="S99" s="3">
        <f>STDEV(B99:R99)</f>
        <v>0.99934541801354615</v>
      </c>
    </row>
    <row r="100" spans="1:19">
      <c r="A100" s="1">
        <v>1</v>
      </c>
      <c r="B100" s="3">
        <v>0.15531925458915263</v>
      </c>
      <c r="C100" s="3">
        <v>-0.42859088080855956</v>
      </c>
      <c r="D100" s="3">
        <v>0.48657583469446614</v>
      </c>
      <c r="E100" s="3">
        <v>1.0956942705238077</v>
      </c>
      <c r="F100" s="3">
        <v>-0.49627259213445213</v>
      </c>
      <c r="G100" s="3">
        <v>1.8268547347683923</v>
      </c>
      <c r="H100" s="3">
        <v>-1.7616087428729199</v>
      </c>
      <c r="I100" s="3">
        <v>-0.67667842935041178</v>
      </c>
      <c r="J100" s="3">
        <v>-0.57382283036837811</v>
      </c>
      <c r="K100" s="3">
        <v>-1.5591891128341517</v>
      </c>
      <c r="L100" s="3">
        <v>-0.33192832270212302</v>
      </c>
      <c r="M100" s="3">
        <v>4.1942485938933571E-2</v>
      </c>
      <c r="N100" s="3">
        <v>-1.2526944852703203</v>
      </c>
      <c r="O100" s="3">
        <v>1.9907078940083756</v>
      </c>
      <c r="P100" s="3">
        <v>-0.7321490046367356</v>
      </c>
      <c r="Q100" s="3">
        <v>1.2041390658637576</v>
      </c>
      <c r="R100" s="10">
        <f>AVERAGE(B100:Q100)</f>
        <v>-6.3231303786947912E-2</v>
      </c>
      <c r="S100" s="3">
        <f>STDEV(B100:R100)</f>
        <v>1.0930582714232058</v>
      </c>
    </row>
    <row r="101" spans="1:19">
      <c r="A101" s="1">
        <v>2</v>
      </c>
      <c r="B101" s="3">
        <v>0.20348861754927183</v>
      </c>
      <c r="C101" s="3">
        <v>0.34797266954643324</v>
      </c>
      <c r="D101" s="3">
        <v>-0.49164669637555802</v>
      </c>
      <c r="E101" s="3">
        <v>-0.18633636560838895</v>
      </c>
      <c r="F101" s="3">
        <v>-0.89039447699895158</v>
      </c>
      <c r="G101" s="3">
        <v>3.4296869379431687</v>
      </c>
      <c r="H101" s="3">
        <v>-0.63279520997066308</v>
      </c>
      <c r="I101" s="3">
        <v>0.12276107192987507</v>
      </c>
      <c r="J101" s="3">
        <v>0.68251264044323912</v>
      </c>
      <c r="K101" s="3">
        <v>-1.4299618721305238</v>
      </c>
      <c r="L101" s="3">
        <v>1.3627202899614268</v>
      </c>
      <c r="M101" s="3">
        <v>-0.36754723619883423</v>
      </c>
      <c r="N101" s="3">
        <v>-2.1046337184853789</v>
      </c>
      <c r="O101" s="3">
        <v>-0.18784929361728092</v>
      </c>
      <c r="P101" s="3">
        <v>-1.7659818496718542</v>
      </c>
      <c r="Q101" s="3">
        <v>2.53367888663667</v>
      </c>
      <c r="R101" s="10">
        <f>AVERAGE(B101:Q101)</f>
        <v>3.9104649684540679E-2</v>
      </c>
      <c r="S101" s="3">
        <f>STDEV(B101:R101)</f>
        <v>1.4118078274987422</v>
      </c>
    </row>
    <row r="102" spans="1:19">
      <c r="A102" s="1">
        <v>3</v>
      </c>
      <c r="B102" s="3">
        <v>0.39202979622236911</v>
      </c>
      <c r="C102" s="3">
        <v>-0.85521656779629196</v>
      </c>
      <c r="D102" s="3">
        <v>0.30914633755644971</v>
      </c>
      <c r="E102" s="3">
        <v>1.1956127524479112</v>
      </c>
      <c r="F102" s="3">
        <v>-0.67870157488320204</v>
      </c>
      <c r="G102" s="3">
        <v>1.6503258054967085</v>
      </c>
      <c r="H102" s="3">
        <v>-1.7029075965564386</v>
      </c>
      <c r="I102" s="3">
        <v>-0.81247691594667049</v>
      </c>
      <c r="J102" s="3">
        <v>-0.23503297049332975</v>
      </c>
      <c r="K102" s="3">
        <v>-1.6841226491720471</v>
      </c>
      <c r="L102" s="3">
        <v>-0.16775495638278293</v>
      </c>
      <c r="M102" s="3">
        <v>0.44165664764369961</v>
      </c>
      <c r="N102" s="3">
        <v>-1.0884464024947329</v>
      </c>
      <c r="O102" s="3">
        <v>1.7720765461044736</v>
      </c>
      <c r="P102" s="3">
        <v>-1.221823997243606</v>
      </c>
      <c r="Q102" s="3">
        <v>1.4314798753822484</v>
      </c>
      <c r="R102" s="10">
        <f>AVERAGE(B102:Q102)</f>
        <v>-7.8384741882202652E-2</v>
      </c>
      <c r="S102" s="3">
        <f>STDEV(B102:R102)</f>
        <v>1.1190881546131715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0.41906118140999543</v>
      </c>
      <c r="C107" s="3">
        <v>-1.757274682958478</v>
      </c>
      <c r="D107" s="3">
        <v>-0.28262092262526994</v>
      </c>
      <c r="E107" s="3">
        <v>0.65347825401927095</v>
      </c>
      <c r="F107" s="3">
        <v>8.5683443424414543E-2</v>
      </c>
      <c r="G107" s="3">
        <v>0.34607274895555551</v>
      </c>
      <c r="H107" s="3">
        <v>-0.69937504367634862</v>
      </c>
      <c r="I107" s="3">
        <v>-0.18346161543158054</v>
      </c>
      <c r="J107" s="3">
        <v>-7.7973974493982953E-2</v>
      </c>
      <c r="K107" s="3">
        <v>1.9019482383455364</v>
      </c>
      <c r="L107" s="3">
        <v>-0.3188360790746308</v>
      </c>
      <c r="M107" s="3">
        <v>0.2853794080347628</v>
      </c>
      <c r="N107" s="3">
        <v>-2.2684637911253516</v>
      </c>
      <c r="O107" s="3">
        <v>1.1688871785420485</v>
      </c>
      <c r="P107" s="3">
        <v>-0.34199232125351575</v>
      </c>
      <c r="Q107" s="3">
        <v>1.0694879779075741</v>
      </c>
      <c r="R107" s="16">
        <f>AVERAGE(B107:Q107)</f>
        <v>0</v>
      </c>
      <c r="S107" s="7">
        <f>STDEV(B107:R107)</f>
        <v>1</v>
      </c>
    </row>
    <row r="108" spans="1:19" ht="15" customHeight="1">
      <c r="A108" s="1">
        <v>1</v>
      </c>
      <c r="B108" s="3">
        <v>0.19994410553386047</v>
      </c>
      <c r="C108" s="3">
        <v>-0.33425443690746587</v>
      </c>
      <c r="D108" s="3">
        <v>0.50299892773835664</v>
      </c>
      <c r="E108" s="3">
        <v>1.0602596445309251</v>
      </c>
      <c r="F108" s="3">
        <v>-0.39617401896027654</v>
      </c>
      <c r="G108" s="3">
        <v>1.7291722572982062</v>
      </c>
      <c r="H108" s="3">
        <v>-1.5537849019472827</v>
      </c>
      <c r="I108" s="3">
        <v>-0.56122088053432972</v>
      </c>
      <c r="J108" s="3">
        <v>-0.46712196406200701</v>
      </c>
      <c r="K108" s="3">
        <v>-1.3685984070175936</v>
      </c>
      <c r="L108" s="3">
        <v>-0.24582131249537209</v>
      </c>
      <c r="M108" s="3">
        <v>9.6219746444936541E-2</v>
      </c>
      <c r="N108" s="3">
        <v>-1.088197411410321</v>
      </c>
      <c r="O108" s="3">
        <v>1.8790756645764293</v>
      </c>
      <c r="P108" s="3">
        <v>-0.61196893005423214</v>
      </c>
      <c r="Q108" s="3">
        <v>1.1594719172661658</v>
      </c>
      <c r="R108" s="16">
        <f>AVERAGE(B108:Q108)</f>
        <v>0</v>
      </c>
      <c r="S108" s="7">
        <f>STDEV(B108:R108)</f>
        <v>0.99999999999999989</v>
      </c>
    </row>
    <row r="109" spans="1:19" ht="15" customHeight="1">
      <c r="A109" s="1">
        <v>2</v>
      </c>
      <c r="B109" s="3">
        <v>0.11643508745518524</v>
      </c>
      <c r="C109" s="3">
        <v>0.21877483170574624</v>
      </c>
      <c r="D109" s="3">
        <v>-0.37593738731454335</v>
      </c>
      <c r="E109" s="3">
        <v>-0.15968250841358259</v>
      </c>
      <c r="F109" s="3">
        <v>-0.65837510501004803</v>
      </c>
      <c r="G109" s="3">
        <v>2.4015890988971362</v>
      </c>
      <c r="H109" s="3">
        <v>-0.47591453069472539</v>
      </c>
      <c r="I109" s="3">
        <v>5.9254822516139449E-2</v>
      </c>
      <c r="J109" s="3">
        <v>0.4557334066482725</v>
      </c>
      <c r="K109" s="3">
        <v>-1.0405570030148974</v>
      </c>
      <c r="L109" s="3">
        <v>0.93753244209015085</v>
      </c>
      <c r="M109" s="3">
        <v>-0.28803628791591834</v>
      </c>
      <c r="N109" s="3">
        <v>-1.5184349643165791</v>
      </c>
      <c r="O109" s="3">
        <v>-0.16075413302099983</v>
      </c>
      <c r="P109" s="3">
        <v>-1.2785638839773348</v>
      </c>
      <c r="Q109" s="3">
        <v>1.7669361143659983</v>
      </c>
      <c r="R109" s="16">
        <f>AVERAGE(B109:Q109)</f>
        <v>0</v>
      </c>
      <c r="S109" s="7">
        <f>STDEV(B109:R109)</f>
        <v>0.99999999999999989</v>
      </c>
    </row>
    <row r="110" spans="1:19" ht="15" customHeight="1">
      <c r="A110" s="1">
        <v>3</v>
      </c>
      <c r="B110" s="3">
        <v>0.42035521166531975</v>
      </c>
      <c r="C110" s="3">
        <v>-0.69416499737914938</v>
      </c>
      <c r="D110" s="3">
        <v>0.34629182503732958</v>
      </c>
      <c r="E110" s="3">
        <v>1.1384246085336225</v>
      </c>
      <c r="F110" s="3">
        <v>-0.53643390873751795</v>
      </c>
      <c r="G110" s="3">
        <v>1.5447492141282329</v>
      </c>
      <c r="H110" s="3">
        <v>-1.4516486909253143</v>
      </c>
      <c r="I110" s="3">
        <v>-0.65597350042384917</v>
      </c>
      <c r="J110" s="3">
        <v>-0.13997845296224654</v>
      </c>
      <c r="K110" s="3">
        <v>-1.4348627502405209</v>
      </c>
      <c r="L110" s="3">
        <v>-7.9859852087767247E-2</v>
      </c>
      <c r="M110" s="3">
        <v>0.46470100445809998</v>
      </c>
      <c r="N110" s="3">
        <v>-0.90257559822145761</v>
      </c>
      <c r="O110" s="3">
        <v>1.6535438073922908</v>
      </c>
      <c r="P110" s="3">
        <v>-1.0217597699053917</v>
      </c>
      <c r="Q110" s="3">
        <v>1.3491918496683193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0.89172333478927612</v>
      </c>
      <c r="C115" s="3">
        <v>0.91140818595886242</v>
      </c>
      <c r="D115" s="3">
        <v>1.1073729991912842</v>
      </c>
      <c r="E115" s="3">
        <v>1.0441114902496338</v>
      </c>
      <c r="F115" s="3">
        <v>0.99926829338073719</v>
      </c>
      <c r="G115" s="3">
        <v>1.0178276300430298</v>
      </c>
      <c r="H115" s="3">
        <v>1.0626941919326782</v>
      </c>
      <c r="I115" s="3">
        <v>0.90230417251586925</v>
      </c>
      <c r="J115" s="3">
        <v>1.1229087114334106</v>
      </c>
      <c r="K115" s="3">
        <v>1.0868995189666748</v>
      </c>
      <c r="L115" s="3">
        <v>1.1454379558563232</v>
      </c>
      <c r="M115" s="3">
        <v>1.0077043771743774</v>
      </c>
      <c r="N115" s="3">
        <v>1.135723352432251</v>
      </c>
      <c r="O115" s="3">
        <v>1.0809817314147949</v>
      </c>
      <c r="P115" s="3">
        <v>0.91515529155731201</v>
      </c>
      <c r="Q115" s="3">
        <v>1.0682121515274048</v>
      </c>
    </row>
    <row r="116" spans="1:17">
      <c r="A116" s="25" t="str">
        <f>$AW$25</f>
        <v>β</v>
      </c>
      <c r="B116" s="3">
        <v>-0.16730621457099917</v>
      </c>
      <c r="C116" s="3">
        <v>0.1708884984254837</v>
      </c>
      <c r="D116" s="3">
        <v>-2.0604003220796585E-2</v>
      </c>
      <c r="E116" s="3">
        <v>8.1668943166732788E-2</v>
      </c>
      <c r="F116" s="3">
        <v>-8.9250586926937103E-2</v>
      </c>
      <c r="G116" s="3">
        <v>0.11296890676021576</v>
      </c>
      <c r="H116" s="3">
        <v>-5.5477425456047058E-2</v>
      </c>
      <c r="I116" s="3">
        <v>0.15530802309513092</v>
      </c>
      <c r="J116" s="3">
        <v>4.1720658540725708E-2</v>
      </c>
      <c r="K116" s="3">
        <v>-0.13960647583007813</v>
      </c>
      <c r="L116" s="3">
        <v>2.370576374232769E-2</v>
      </c>
      <c r="M116" s="3">
        <v>5.121249333024025E-2</v>
      </c>
      <c r="N116" s="3">
        <v>5.0965305417776108E-2</v>
      </c>
      <c r="O116" s="3">
        <v>0.1343071460723877</v>
      </c>
      <c r="P116" s="3">
        <v>-0.1832500547170639</v>
      </c>
      <c r="Q116" s="3">
        <v>7.08036869764328E-2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0.20638041959665573</v>
      </c>
      <c r="C121" s="3">
        <f t="shared" si="4"/>
        <v>-1.4307060326011378</v>
      </c>
      <c r="D121" s="3">
        <f t="shared" si="4"/>
        <v>-0.33357078194254963</v>
      </c>
      <c r="E121" s="3">
        <f t="shared" si="4"/>
        <v>0.76397309681652248</v>
      </c>
      <c r="F121" s="3">
        <f t="shared" si="4"/>
        <v>-3.6298386452374293E-3</v>
      </c>
      <c r="G121" s="3">
        <f t="shared" si="4"/>
        <v>0.46521131265212523</v>
      </c>
      <c r="H121" s="3">
        <f t="shared" si="4"/>
        <v>-0.79869922235356594</v>
      </c>
      <c r="I121" s="3">
        <f t="shared" si="4"/>
        <v>-1.0230158005285983E-2</v>
      </c>
      <c r="J121" s="3">
        <f t="shared" si="4"/>
        <v>-4.5836996683654319E-2</v>
      </c>
      <c r="K121" s="3">
        <f t="shared" si="4"/>
        <v>1.9276201495272001</v>
      </c>
      <c r="L121" s="3">
        <f t="shared" si="4"/>
        <v>-0.34150118292616244</v>
      </c>
      <c r="M121" s="3">
        <f t="shared" si="4"/>
        <v>0.33879057196230344</v>
      </c>
      <c r="N121" s="3">
        <f t="shared" si="4"/>
        <v>-2.5253819963102817</v>
      </c>
      <c r="O121" s="3">
        <f t="shared" si="4"/>
        <v>1.3978528321613257</v>
      </c>
      <c r="P121" s="3">
        <f t="shared" si="4"/>
        <v>-0.49622613718418701</v>
      </c>
      <c r="Q121" s="3">
        <f t="shared" si="4"/>
        <v>1.213243740889776</v>
      </c>
    </row>
    <row r="122" spans="1:17">
      <c r="A122" s="1">
        <v>1</v>
      </c>
      <c r="B122" s="3">
        <f t="shared" si="4"/>
        <v>1.0988609987113845E-2</v>
      </c>
      <c r="C122" s="3">
        <f t="shared" si="4"/>
        <v>-0.13375373156505077</v>
      </c>
      <c r="D122" s="3">
        <f t="shared" si="4"/>
        <v>0.53640342797882745</v>
      </c>
      <c r="E122" s="3">
        <f t="shared" si="4"/>
        <v>1.1886982206694641</v>
      </c>
      <c r="F122" s="3">
        <f t="shared" si="4"/>
        <v>-0.48513472273516045</v>
      </c>
      <c r="G122" s="3">
        <f t="shared" si="4"/>
        <v>1.8729682073422051</v>
      </c>
      <c r="H122" s="3">
        <f t="shared" si="4"/>
        <v>-1.7066756162681103</v>
      </c>
      <c r="I122" s="3">
        <f t="shared" si="4"/>
        <v>-0.35108391911402492</v>
      </c>
      <c r="J122" s="3">
        <f t="shared" si="4"/>
        <v>-0.48281466420638652</v>
      </c>
      <c r="K122" s="3">
        <f t="shared" si="4"/>
        <v>-1.627135426076058</v>
      </c>
      <c r="L122" s="3">
        <f t="shared" si="4"/>
        <v>-0.25786729794828978</v>
      </c>
      <c r="M122" s="3">
        <f t="shared" si="4"/>
        <v>0.14817355299341156</v>
      </c>
      <c r="N122" s="3">
        <f t="shared" si="4"/>
        <v>-1.1849259067772511</v>
      </c>
      <c r="O122" s="3">
        <f t="shared" si="4"/>
        <v>2.1655536114256226</v>
      </c>
      <c r="P122" s="3">
        <f t="shared" si="4"/>
        <v>-0.743296659324861</v>
      </c>
      <c r="Q122" s="3">
        <f t="shared" si="4"/>
        <v>1.3093656783549288</v>
      </c>
    </row>
    <row r="123" spans="1:17">
      <c r="A123" s="1">
        <v>2</v>
      </c>
      <c r="B123" s="3">
        <f t="shared" si="4"/>
        <v>-6.3478330098980379E-2</v>
      </c>
      <c r="C123" s="3">
        <f t="shared" si="4"/>
        <v>0.37028167092387332</v>
      </c>
      <c r="D123" s="3">
        <f t="shared" si="4"/>
        <v>-0.43690691531943787</v>
      </c>
      <c r="E123" s="3">
        <f t="shared" si="4"/>
        <v>-8.5057398659772604E-2</v>
      </c>
      <c r="F123" s="3">
        <f t="shared" si="4"/>
        <v>-0.7471439545146914</v>
      </c>
      <c r="G123" s="3">
        <f t="shared" si="4"/>
        <v>2.5573726476278633</v>
      </c>
      <c r="H123" s="3">
        <f t="shared" si="4"/>
        <v>-0.56122903308169803</v>
      </c>
      <c r="I123" s="3">
        <f t="shared" si="4"/>
        <v>0.20877389669313082</v>
      </c>
      <c r="J123" s="3">
        <f t="shared" si="4"/>
        <v>0.55346767095729588</v>
      </c>
      <c r="K123" s="3">
        <f t="shared" si="4"/>
        <v>-1.2705873818643749</v>
      </c>
      <c r="L123" s="3">
        <f t="shared" si="4"/>
        <v>1.0975910077590569</v>
      </c>
      <c r="M123" s="3">
        <f t="shared" si="4"/>
        <v>-0.2390429347876899</v>
      </c>
      <c r="N123" s="3">
        <f t="shared" si="4"/>
        <v>-1.6735567427061946</v>
      </c>
      <c r="O123" s="3">
        <f t="shared" si="4"/>
        <v>-3.9465134972736959E-2</v>
      </c>
      <c r="P123" s="3">
        <f t="shared" si="4"/>
        <v>-1.353334558732991</v>
      </c>
      <c r="Q123" s="3">
        <f t="shared" si="4"/>
        <v>1.9582663153148083</v>
      </c>
    </row>
    <row r="124" spans="1:17">
      <c r="A124" s="1">
        <v>3</v>
      </c>
      <c r="B124" s="3">
        <f t="shared" si="4"/>
        <v>0.20753433657125178</v>
      </c>
      <c r="C124" s="3">
        <f t="shared" si="4"/>
        <v>-0.46177916259198537</v>
      </c>
      <c r="D124" s="3">
        <f t="shared" si="4"/>
        <v>0.36287021366621453</v>
      </c>
      <c r="E124" s="3">
        <f t="shared" si="4"/>
        <v>1.2703111577196293</v>
      </c>
      <c r="F124" s="3">
        <f t="shared" si="4"/>
        <v>-0.62529198342263481</v>
      </c>
      <c r="G124" s="3">
        <f t="shared" si="4"/>
        <v>1.6852573383871878</v>
      </c>
      <c r="H124" s="3">
        <f t="shared" si="4"/>
        <v>-1.5981360580290542</v>
      </c>
      <c r="I124" s="3">
        <f t="shared" si="4"/>
        <v>-0.43657960339714852</v>
      </c>
      <c r="J124" s="3">
        <f t="shared" si="4"/>
        <v>-0.11546236570355284</v>
      </c>
      <c r="K124" s="3">
        <f t="shared" si="4"/>
        <v>-1.6991581088497003</v>
      </c>
      <c r="L124" s="3">
        <f t="shared" si="4"/>
        <v>-6.7768741988072756E-2</v>
      </c>
      <c r="M124" s="3">
        <f t="shared" si="4"/>
        <v>0.51949372959999751</v>
      </c>
      <c r="N124" s="3">
        <f t="shared" si="4"/>
        <v>-0.97411087881784209</v>
      </c>
      <c r="O124" s="3">
        <f t="shared" si="4"/>
        <v>1.9217577939575183</v>
      </c>
      <c r="P124" s="3">
        <f t="shared" si="4"/>
        <v>-1.1183189148463648</v>
      </c>
      <c r="Q124" s="3">
        <f t="shared" si="4"/>
        <v>1.512026815533867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DE01A-9BB2-48FF-BA03-4E384ED7FF39}">
  <dimension ref="A2:FX174"/>
  <sheetViews>
    <sheetView topLeftCell="CS36" workbookViewId="0">
      <selection activeCell="FQ24" sqref="FQ24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8.5703125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1" max="71" width="9.140625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562</v>
      </c>
      <c r="C5" t="s">
        <v>563</v>
      </c>
      <c r="D5" t="s">
        <v>564</v>
      </c>
      <c r="E5" t="s">
        <v>565</v>
      </c>
      <c r="F5" t="s">
        <v>566</v>
      </c>
      <c r="G5" t="s">
        <v>567</v>
      </c>
      <c r="H5" t="s">
        <v>568</v>
      </c>
      <c r="I5" t="s">
        <v>569</v>
      </c>
      <c r="J5" t="s">
        <v>570</v>
      </c>
      <c r="K5" t="s">
        <v>571</v>
      </c>
      <c r="L5" t="s">
        <v>572</v>
      </c>
      <c r="M5" t="s">
        <v>573</v>
      </c>
      <c r="N5" t="s">
        <v>574</v>
      </c>
      <c r="O5" t="s">
        <v>575</v>
      </c>
      <c r="P5" t="s">
        <v>576</v>
      </c>
      <c r="Q5" t="s">
        <v>577</v>
      </c>
      <c r="R5" t="s">
        <v>578</v>
      </c>
      <c r="W5" s="8"/>
      <c r="Z5" t="s">
        <v>579</v>
      </c>
      <c r="AA5" t="s">
        <v>580</v>
      </c>
      <c r="AB5" t="s">
        <v>581</v>
      </c>
      <c r="AC5" t="s">
        <v>582</v>
      </c>
      <c r="AD5" t="s">
        <v>583</v>
      </c>
      <c r="AE5" t="s">
        <v>584</v>
      </c>
      <c r="AF5" t="s">
        <v>585</v>
      </c>
      <c r="AG5" t="s">
        <v>586</v>
      </c>
      <c r="AH5" t="s">
        <v>587</v>
      </c>
      <c r="AI5" t="s">
        <v>588</v>
      </c>
      <c r="AJ5" t="s">
        <v>589</v>
      </c>
      <c r="AK5" t="s">
        <v>590</v>
      </c>
      <c r="AL5" t="s">
        <v>591</v>
      </c>
      <c r="AM5" t="s">
        <v>592</v>
      </c>
      <c r="AN5" t="s">
        <v>593</v>
      </c>
      <c r="AO5" t="s">
        <v>594</v>
      </c>
      <c r="AP5" t="s">
        <v>595</v>
      </c>
      <c r="AT5" t="s">
        <v>596</v>
      </c>
      <c r="AU5" t="s">
        <v>597</v>
      </c>
      <c r="AV5" t="s">
        <v>598</v>
      </c>
      <c r="AW5" t="s">
        <v>599</v>
      </c>
      <c r="AX5" t="s">
        <v>600</v>
      </c>
      <c r="AY5" t="s">
        <v>601</v>
      </c>
      <c r="AZ5" t="s">
        <v>602</v>
      </c>
      <c r="BA5" t="s">
        <v>603</v>
      </c>
      <c r="BB5" t="s">
        <v>604</v>
      </c>
      <c r="BC5" t="s">
        <v>605</v>
      </c>
      <c r="BD5" t="s">
        <v>606</v>
      </c>
      <c r="BE5" t="s">
        <v>607</v>
      </c>
      <c r="BF5" t="s">
        <v>608</v>
      </c>
      <c r="BG5" t="s">
        <v>609</v>
      </c>
      <c r="BH5" t="s">
        <v>610</v>
      </c>
      <c r="BI5" t="s">
        <v>611</v>
      </c>
      <c r="BJ5" t="s">
        <v>612</v>
      </c>
      <c r="BN5" s="8"/>
      <c r="BO5" s="8"/>
      <c r="BP5" s="8"/>
      <c r="BQ5" s="8"/>
      <c r="BR5" s="8"/>
      <c r="BU5" t="s">
        <v>613</v>
      </c>
      <c r="BV5" t="s">
        <v>614</v>
      </c>
      <c r="BW5" t="s">
        <v>615</v>
      </c>
      <c r="BX5" t="s">
        <v>616</v>
      </c>
      <c r="BY5" t="s">
        <v>617</v>
      </c>
      <c r="BZ5" t="s">
        <v>618</v>
      </c>
      <c r="CA5" t="s">
        <v>619</v>
      </c>
      <c r="CB5" t="s">
        <v>620</v>
      </c>
      <c r="CC5" t="s">
        <v>621</v>
      </c>
      <c r="CD5" t="s">
        <v>622</v>
      </c>
      <c r="CE5" t="s">
        <v>623</v>
      </c>
      <c r="CF5" t="s">
        <v>624</v>
      </c>
      <c r="CG5" t="s">
        <v>625</v>
      </c>
      <c r="CH5" t="s">
        <v>626</v>
      </c>
      <c r="CI5" t="s">
        <v>627</v>
      </c>
      <c r="CJ5" t="s">
        <v>628</v>
      </c>
      <c r="CK5" t="s">
        <v>629</v>
      </c>
      <c r="CO5" t="s">
        <v>630</v>
      </c>
      <c r="CP5" t="s">
        <v>631</v>
      </c>
      <c r="CS5" t="s">
        <v>636</v>
      </c>
      <c r="CT5" t="s">
        <v>637</v>
      </c>
      <c r="CU5" t="s">
        <v>638</v>
      </c>
      <c r="CV5" t="s">
        <v>639</v>
      </c>
      <c r="CW5" t="s">
        <v>640</v>
      </c>
      <c r="CX5" t="s">
        <v>641</v>
      </c>
      <c r="CY5" t="s">
        <v>642</v>
      </c>
      <c r="CZ5" t="s">
        <v>643</v>
      </c>
      <c r="DA5" t="s">
        <v>644</v>
      </c>
      <c r="DB5" t="s">
        <v>645</v>
      </c>
      <c r="DC5" t="s">
        <v>646</v>
      </c>
      <c r="DD5" t="s">
        <v>647</v>
      </c>
      <c r="DE5" t="s">
        <v>648</v>
      </c>
      <c r="DF5" t="s">
        <v>649</v>
      </c>
      <c r="DG5" t="s">
        <v>650</v>
      </c>
      <c r="DH5" t="s">
        <v>651</v>
      </c>
      <c r="DI5" t="s">
        <v>652</v>
      </c>
      <c r="DL5" t="s">
        <v>653</v>
      </c>
      <c r="DM5" t="s">
        <v>654</v>
      </c>
      <c r="DN5" t="s">
        <v>655</v>
      </c>
      <c r="DO5" t="s">
        <v>656</v>
      </c>
      <c r="DP5" t="s">
        <v>657</v>
      </c>
      <c r="DQ5" t="s">
        <v>658</v>
      </c>
      <c r="DR5" t="s">
        <v>659</v>
      </c>
      <c r="DS5" t="s">
        <v>660</v>
      </c>
      <c r="DT5" t="s">
        <v>661</v>
      </c>
      <c r="DU5" t="s">
        <v>662</v>
      </c>
      <c r="DV5" t="s">
        <v>663</v>
      </c>
      <c r="DW5" t="s">
        <v>664</v>
      </c>
      <c r="DX5" t="s">
        <v>665</v>
      </c>
      <c r="DY5" t="s">
        <v>666</v>
      </c>
      <c r="DZ5" t="s">
        <v>667</v>
      </c>
      <c r="EA5" t="s">
        <v>668</v>
      </c>
      <c r="EB5" t="s">
        <v>669</v>
      </c>
      <c r="EC5" t="s">
        <v>670</v>
      </c>
      <c r="ED5" t="s">
        <v>671</v>
      </c>
      <c r="EE5" t="s">
        <v>672</v>
      </c>
      <c r="EF5" t="s">
        <v>673</v>
      </c>
      <c r="EG5" t="s">
        <v>674</v>
      </c>
      <c r="EH5" t="s">
        <v>675</v>
      </c>
      <c r="EI5" t="s">
        <v>676</v>
      </c>
      <c r="EJ5" t="s">
        <v>677</v>
      </c>
      <c r="EK5" t="s">
        <v>678</v>
      </c>
      <c r="EL5" t="s">
        <v>679</v>
      </c>
      <c r="EM5" t="s">
        <v>680</v>
      </c>
      <c r="EN5" t="s">
        <v>681</v>
      </c>
      <c r="EO5" t="s">
        <v>682</v>
      </c>
      <c r="EP5" t="s">
        <v>683</v>
      </c>
      <c r="EQ5" t="s">
        <v>684</v>
      </c>
      <c r="ER5" t="s">
        <v>685</v>
      </c>
      <c r="ES5" t="s">
        <v>686</v>
      </c>
      <c r="ET5" t="s">
        <v>687</v>
      </c>
      <c r="EU5" t="s">
        <v>688</v>
      </c>
      <c r="EV5" t="s">
        <v>689</v>
      </c>
      <c r="EW5" t="s">
        <v>690</v>
      </c>
      <c r="EX5" t="s">
        <v>691</v>
      </c>
      <c r="EY5" t="s">
        <v>692</v>
      </c>
      <c r="EZ5" t="s">
        <v>693</v>
      </c>
      <c r="FA5" t="s">
        <v>694</v>
      </c>
      <c r="FB5" t="s">
        <v>695</v>
      </c>
      <c r="FC5" t="s">
        <v>696</v>
      </c>
      <c r="FD5" t="s">
        <v>697</v>
      </c>
      <c r="FE5" t="s">
        <v>698</v>
      </c>
      <c r="FF5" t="s">
        <v>699</v>
      </c>
      <c r="FG5" t="s">
        <v>700</v>
      </c>
      <c r="FH5" t="s">
        <v>701</v>
      </c>
      <c r="FI5" t="s">
        <v>702</v>
      </c>
      <c r="FJ5" t="s">
        <v>703</v>
      </c>
      <c r="FK5" t="s">
        <v>704</v>
      </c>
      <c r="FL5" t="s">
        <v>705</v>
      </c>
      <c r="FM5" t="s">
        <v>706</v>
      </c>
      <c r="FN5" t="s">
        <v>707</v>
      </c>
      <c r="FO5" t="s">
        <v>708</v>
      </c>
      <c r="FP5" t="s">
        <v>709</v>
      </c>
      <c r="FQ5" t="s">
        <v>710</v>
      </c>
      <c r="FR5" t="s">
        <v>711</v>
      </c>
      <c r="FS5" t="s">
        <v>712</v>
      </c>
      <c r="FT5" t="s">
        <v>713</v>
      </c>
      <c r="FU5" t="s">
        <v>714</v>
      </c>
      <c r="FV5" t="s">
        <v>715</v>
      </c>
      <c r="FW5" t="s">
        <v>716</v>
      </c>
      <c r="FX5" t="s">
        <v>717</v>
      </c>
    </row>
    <row r="6" spans="1:180">
      <c r="A6" s="25">
        <v>0</v>
      </c>
      <c r="B6" s="3">
        <v>-0.19454170763492584</v>
      </c>
      <c r="C6" s="3">
        <v>0.15365952253341675</v>
      </c>
      <c r="D6" s="3">
        <v>-0.16585932672023773</v>
      </c>
      <c r="E6" s="3">
        <v>9.1211006045341492E-2</v>
      </c>
      <c r="F6" s="3">
        <v>0.19418220221996307</v>
      </c>
      <c r="G6" s="3">
        <v>0.30276057124137878</v>
      </c>
      <c r="H6" s="3">
        <v>-6.2055539339780807E-2</v>
      </c>
      <c r="I6" s="3">
        <v>0.14787693321704865</v>
      </c>
      <c r="J6" s="3">
        <v>0.24275913834571838</v>
      </c>
      <c r="K6" s="3">
        <v>0.29581341147422791</v>
      </c>
      <c r="L6" s="3">
        <v>-0.18806123733520508</v>
      </c>
      <c r="M6" s="3">
        <v>-3.3902484923601151E-2</v>
      </c>
      <c r="N6" s="3">
        <v>0.2011743038892746</v>
      </c>
      <c r="O6" s="3">
        <v>0.28754508495330811</v>
      </c>
      <c r="P6" s="3">
        <v>0.27904751896858215</v>
      </c>
      <c r="Q6" s="3">
        <v>-2.0371826365590096E-2</v>
      </c>
      <c r="R6" s="3">
        <v>0</v>
      </c>
      <c r="U6" s="21" t="s">
        <v>149</v>
      </c>
      <c r="V6" s="6">
        <v>0</v>
      </c>
      <c r="W6" s="5" cm="1">
        <f t="array" ref="W6:W53">MMULT(B6:R53,TRANSPOSE(B62:R62))</f>
        <v>0</v>
      </c>
      <c r="Y6" s="25">
        <v>0</v>
      </c>
      <c r="Z6" s="3">
        <v>-0.13246540725231171</v>
      </c>
      <c r="AA6" s="3">
        <v>0.21645142138004303</v>
      </c>
      <c r="AB6" s="3">
        <v>-0.14668421447277069</v>
      </c>
      <c r="AC6" s="3">
        <v>-0.21433967351913452</v>
      </c>
      <c r="AD6" s="3">
        <v>-0.1290067732334137</v>
      </c>
      <c r="AE6" s="3">
        <v>0.10539375245571136</v>
      </c>
      <c r="AF6" s="3">
        <v>-8.0036275088787079E-2</v>
      </c>
      <c r="AG6" s="3">
        <v>8.058687299489975E-2</v>
      </c>
      <c r="AH6" s="3">
        <v>3.9399456232786179E-2</v>
      </c>
      <c r="AI6" s="3">
        <v>-0.13890165090560913</v>
      </c>
      <c r="AJ6" s="3">
        <v>3.089696541428566E-2</v>
      </c>
      <c r="AK6" s="3">
        <v>4.629833996295929E-2</v>
      </c>
      <c r="AL6" s="3">
        <v>-0.21724577248096466</v>
      </c>
      <c r="AM6" s="3">
        <v>0.22648343443870544</v>
      </c>
      <c r="AN6" s="3">
        <v>6.3534751534461975E-2</v>
      </c>
      <c r="AO6" s="3">
        <v>-6.8789929151535034E-2</v>
      </c>
      <c r="AP6" s="3">
        <v>-7.80978724360466E-2</v>
      </c>
      <c r="AR6" s="34" t="s">
        <v>149</v>
      </c>
      <c r="AS6" s="26">
        <v>0</v>
      </c>
      <c r="AT6" s="3">
        <v>6.2265392392873764E-2</v>
      </c>
      <c r="AU6" s="3">
        <v>0.33143395185470581</v>
      </c>
      <c r="AV6" s="3">
        <v>0.12644918262958527</v>
      </c>
      <c r="AW6" s="3">
        <v>6.1798654496669769E-2</v>
      </c>
      <c r="AX6" s="3">
        <v>0.12404445558786392</v>
      </c>
      <c r="AY6" s="3">
        <v>-0.51859349012374878</v>
      </c>
      <c r="AZ6" s="3">
        <v>-0.32822895050048828</v>
      </c>
      <c r="BA6" s="3">
        <v>0.10264480113983154</v>
      </c>
      <c r="BB6" s="3">
        <v>7.3409095406532288E-2</v>
      </c>
      <c r="BC6" s="3">
        <v>0.3867371678352356</v>
      </c>
      <c r="BD6" s="3">
        <v>0.18920247256755829</v>
      </c>
      <c r="BE6" s="3">
        <v>0.19021649658679962</v>
      </c>
      <c r="BF6" s="3">
        <v>-0.35398775339126587</v>
      </c>
      <c r="BG6" s="3">
        <v>9.7836710512638092E-2</v>
      </c>
      <c r="BH6" s="3">
        <v>-0.4147816002368927</v>
      </c>
      <c r="BI6" s="3">
        <v>7.1471281349658966E-2</v>
      </c>
      <c r="BJ6" s="3">
        <v>0.20329102873802185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2.0340870335594294</v>
      </c>
      <c r="BT6" s="25">
        <v>0</v>
      </c>
      <c r="BU6" s="3">
        <v>-0.20939166843891144</v>
      </c>
      <c r="BV6" s="3">
        <v>-0.25289455056190491</v>
      </c>
      <c r="BW6" s="3">
        <v>0.51265817880630493</v>
      </c>
      <c r="BX6" s="3">
        <v>0.57511413097381592</v>
      </c>
      <c r="BY6" s="3">
        <v>0.503792405128479</v>
      </c>
      <c r="BZ6" s="3">
        <v>0.37617203593254089</v>
      </c>
      <c r="CA6" s="3">
        <v>6.028616800904274E-2</v>
      </c>
      <c r="CB6" s="3">
        <v>7.3723644018173218E-2</v>
      </c>
      <c r="CC6" s="3">
        <v>0.33956253528594971</v>
      </c>
      <c r="CD6" s="3">
        <v>2.3718630895018578E-2</v>
      </c>
      <c r="CE6" s="3">
        <v>-0.26576796174049377</v>
      </c>
      <c r="CF6" s="3">
        <v>0.30632230639457703</v>
      </c>
      <c r="CG6" s="3">
        <v>-0.16873645782470703</v>
      </c>
      <c r="CH6" s="3">
        <v>0.64339500665664673</v>
      </c>
      <c r="CI6" s="3">
        <v>0.23969422280788422</v>
      </c>
      <c r="CJ6" s="3">
        <v>-2.6155931875109673E-2</v>
      </c>
      <c r="CK6" s="3">
        <v>3.4291632473468781E-2</v>
      </c>
      <c r="CN6" s="25">
        <v>0</v>
      </c>
      <c r="CO6" s="3">
        <v>0.59794723987579346</v>
      </c>
      <c r="CP6" s="3">
        <v>-9.2007964849472046E-3</v>
      </c>
      <c r="CR6" s="25">
        <v>0</v>
      </c>
      <c r="CS6" s="3">
        <v>5.0157323479652405E-2</v>
      </c>
      <c r="CT6" s="3">
        <v>-0.19643384218215942</v>
      </c>
      <c r="CU6" s="3">
        <v>-0.27427065372467041</v>
      </c>
      <c r="CV6" s="3">
        <v>-0.13201624155044556</v>
      </c>
      <c r="CW6" s="3">
        <v>9.2355974018573761E-2</v>
      </c>
      <c r="CX6" s="3">
        <v>-5.4223393090069294E-3</v>
      </c>
      <c r="CY6" s="3">
        <v>0.16564096510410309</v>
      </c>
      <c r="CZ6" s="3">
        <v>-8.1673145294189453E-2</v>
      </c>
      <c r="DA6" s="3">
        <v>0.17158405482769012</v>
      </c>
      <c r="DB6" s="3">
        <v>-0.36690890789031982</v>
      </c>
      <c r="DC6" s="3">
        <v>-0.4254285991191864</v>
      </c>
      <c r="DD6" s="3">
        <v>-8.5443511605262756E-2</v>
      </c>
      <c r="DE6" s="3">
        <v>-8.4042899310588837E-2</v>
      </c>
      <c r="DF6" s="3">
        <v>-7.9875782132148743E-2</v>
      </c>
      <c r="DG6" s="3">
        <v>0.13831427693367004</v>
      </c>
      <c r="DH6" s="3">
        <v>-6.9802410900592804E-2</v>
      </c>
      <c r="DI6" s="3">
        <v>-0.11700566112995148</v>
      </c>
      <c r="DK6" s="25">
        <v>0</v>
      </c>
      <c r="DL6" s="3">
        <v>-0.2167009711265564</v>
      </c>
      <c r="DM6" s="3">
        <v>-7.3289550840854645E-2</v>
      </c>
      <c r="DN6" s="3">
        <v>6.9456674158573151E-2</v>
      </c>
      <c r="DO6" s="3">
        <v>0.24752679467201233</v>
      </c>
      <c r="DP6" s="3">
        <v>2.3843482136726379E-2</v>
      </c>
      <c r="DQ6" s="3">
        <v>3.7123765796422958E-2</v>
      </c>
      <c r="DR6" s="3">
        <v>-0.16365841031074524</v>
      </c>
      <c r="DS6" s="3">
        <v>5.8921843767166138E-2</v>
      </c>
      <c r="DT6" s="3">
        <v>6.2109567224979401E-2</v>
      </c>
      <c r="DU6" s="3">
        <v>0.2339920848608017</v>
      </c>
      <c r="DV6" s="3">
        <v>-1.2371618300676346E-2</v>
      </c>
      <c r="DW6" s="3">
        <v>-0.10046150535345078</v>
      </c>
      <c r="DX6" s="3">
        <v>-5.6424327194690704E-2</v>
      </c>
      <c r="DY6" s="3">
        <v>0.20262497663497925</v>
      </c>
      <c r="DZ6" s="3">
        <v>1.5721775591373444E-2</v>
      </c>
      <c r="EA6" s="3">
        <v>-0.18282188475131989</v>
      </c>
      <c r="EB6" s="3">
        <v>1.7318770289421082E-2</v>
      </c>
      <c r="EC6" s="3">
        <v>6.357457023113966E-3</v>
      </c>
      <c r="ED6" s="3">
        <v>-7.5501501560211182E-2</v>
      </c>
      <c r="EE6" s="3">
        <v>6.9723860360682011E-4</v>
      </c>
      <c r="EF6" s="3">
        <v>1.6917463392019272E-2</v>
      </c>
      <c r="EG6" s="3">
        <v>-0.3002350926399231</v>
      </c>
      <c r="EH6" s="3">
        <v>0.36894816160202026</v>
      </c>
      <c r="EI6" s="3">
        <v>-6.120854988694191E-2</v>
      </c>
      <c r="EJ6" s="3">
        <v>-4.4991012662649155E-2</v>
      </c>
      <c r="EK6" s="3">
        <v>-2.3644255474209785E-2</v>
      </c>
      <c r="EL6" s="3">
        <v>-0.13625642657279968</v>
      </c>
      <c r="EM6" s="3">
        <v>-4.8791911453008652E-2</v>
      </c>
      <c r="EN6" s="3">
        <v>2.1076194941997528E-2</v>
      </c>
      <c r="EO6" s="3">
        <v>4.779541864991188E-3</v>
      </c>
      <c r="EP6" s="3">
        <v>-3.1293459236621857E-2</v>
      </c>
      <c r="EQ6" s="3">
        <v>0.14767132699489594</v>
      </c>
      <c r="ER6" s="3">
        <v>0.26651173830032349</v>
      </c>
      <c r="ES6" s="3">
        <v>0.30603212118148804</v>
      </c>
      <c r="ET6" s="3">
        <v>-0.14208529889583588</v>
      </c>
      <c r="EU6" s="3">
        <v>3.1520921736955643E-2</v>
      </c>
      <c r="EV6" s="3">
        <v>0.19740742444992065</v>
      </c>
      <c r="EW6" s="3">
        <v>-0.19797217845916748</v>
      </c>
      <c r="EX6" s="3">
        <v>-0.21847201883792877</v>
      </c>
      <c r="EY6" s="3">
        <v>7.8009434044361115E-2</v>
      </c>
      <c r="EZ6" s="3">
        <v>-0.11704142391681671</v>
      </c>
      <c r="FA6" s="3">
        <v>-0.1991918683052063</v>
      </c>
      <c r="FB6" s="3">
        <v>6.698211282491684E-2</v>
      </c>
      <c r="FC6" s="3">
        <v>0.13545893132686615</v>
      </c>
      <c r="FD6" s="3">
        <v>0.21779471635818481</v>
      </c>
      <c r="FE6" s="3">
        <v>-4.5721165835857391E-2</v>
      </c>
      <c r="FF6" s="3">
        <v>0.13216325640678406</v>
      </c>
      <c r="FG6" s="3">
        <v>-0.15632247924804688</v>
      </c>
      <c r="FH6" s="3">
        <v>1.7934732139110565E-2</v>
      </c>
      <c r="FI6" s="3">
        <v>-3.2530985772609711E-2</v>
      </c>
      <c r="FJ6" s="3">
        <v>-8.5033729672431946E-2</v>
      </c>
      <c r="FK6" s="3">
        <v>-0.12986530363559723</v>
      </c>
      <c r="FL6" s="3">
        <v>-8.5692472755908966E-2</v>
      </c>
      <c r="FM6" s="3">
        <v>0.10218217223882675</v>
      </c>
      <c r="FN6" s="3">
        <v>-0.27026271820068359</v>
      </c>
      <c r="FO6" s="3">
        <v>2.0758273079991341E-2</v>
      </c>
      <c r="FP6" s="3">
        <v>0.18585631251335144</v>
      </c>
      <c r="FQ6" s="3">
        <v>-1.7789440229535103E-2</v>
      </c>
      <c r="FR6" s="3">
        <v>0.13689768314361572</v>
      </c>
      <c r="FS6" s="3">
        <v>-0.16741983592510223</v>
      </c>
      <c r="FT6" s="3">
        <v>5.5012039840221405E-2</v>
      </c>
      <c r="FU6" s="3">
        <v>-0.16106611490249634</v>
      </c>
      <c r="FV6" s="3">
        <v>0.22181558609008789</v>
      </c>
      <c r="FW6" s="3">
        <v>-0.15000303089618683</v>
      </c>
      <c r="FX6" s="3">
        <v>8.9842285960912704E-3</v>
      </c>
    </row>
    <row r="7" spans="1:180">
      <c r="A7" s="25">
        <v>1</v>
      </c>
      <c r="B7" s="3">
        <v>-2.8630388900637627E-2</v>
      </c>
      <c r="C7" s="3">
        <v>5.8250848203897476E-2</v>
      </c>
      <c r="D7" s="3">
        <v>-0.29979661107063293</v>
      </c>
      <c r="E7" s="3">
        <v>1.0458378121256828E-2</v>
      </c>
      <c r="F7" s="3">
        <v>0.22823148965835571</v>
      </c>
      <c r="G7" s="3">
        <v>-9.1148808598518372E-2</v>
      </c>
      <c r="H7" s="3">
        <v>-0.21934421360492706</v>
      </c>
      <c r="I7" s="3">
        <v>-6.7270293831825256E-2</v>
      </c>
      <c r="J7" s="3">
        <v>-4.0829099714756012E-2</v>
      </c>
      <c r="K7" s="3">
        <v>-0.10202434659004211</v>
      </c>
      <c r="L7" s="3">
        <v>-0.20788814127445221</v>
      </c>
      <c r="M7" s="3">
        <v>-4.3048661202192307E-2</v>
      </c>
      <c r="N7" s="3">
        <v>-0.24492651224136353</v>
      </c>
      <c r="O7" s="3">
        <v>-8.7901562452316284E-2</v>
      </c>
      <c r="P7" s="3">
        <v>0.20365417003631592</v>
      </c>
      <c r="Q7" s="3">
        <v>2.6047011837363243E-2</v>
      </c>
      <c r="R7" s="3">
        <v>0</v>
      </c>
      <c r="U7" s="3"/>
      <c r="V7" s="1">
        <v>1</v>
      </c>
      <c r="W7" s="3">
        <v>0</v>
      </c>
      <c r="Y7" s="25">
        <v>1</v>
      </c>
      <c r="Z7" s="3">
        <v>-0.31109756231307983</v>
      </c>
      <c r="AA7" s="3">
        <v>-6.4633689820766449E-2</v>
      </c>
      <c r="AB7" s="3">
        <v>-0.30619129538536072</v>
      </c>
      <c r="AC7" s="3">
        <v>-0.37795615196228027</v>
      </c>
      <c r="AD7" s="3">
        <v>-0.18508796393871307</v>
      </c>
      <c r="AE7" s="3">
        <v>0.3626214861869812</v>
      </c>
      <c r="AF7" s="3">
        <v>-0.47154930233955383</v>
      </c>
      <c r="AG7" s="3">
        <v>-0.31774023175239563</v>
      </c>
      <c r="AH7" s="3">
        <v>-4.8818126320838928E-2</v>
      </c>
      <c r="AI7" s="3">
        <v>6.1175670474767685E-2</v>
      </c>
      <c r="AJ7" s="3">
        <v>-7.8436329960823059E-2</v>
      </c>
      <c r="AK7" s="3">
        <v>0.28463748097419739</v>
      </c>
      <c r="AL7" s="3">
        <v>0.26130598783493042</v>
      </c>
      <c r="AM7" s="3">
        <v>-0.21416175365447998</v>
      </c>
      <c r="AN7" s="3">
        <v>0.39945006370544434</v>
      </c>
      <c r="AO7" s="3">
        <v>0.27500373125076294</v>
      </c>
      <c r="AP7" s="3">
        <v>0.23379184305667877</v>
      </c>
      <c r="AS7" s="25">
        <v>1</v>
      </c>
      <c r="AT7" s="3">
        <v>0.22178061306476593</v>
      </c>
      <c r="AU7" s="3">
        <v>0.16793455183506012</v>
      </c>
      <c r="AV7" s="3">
        <v>-5.4074864834547043E-2</v>
      </c>
      <c r="AW7" s="3">
        <v>7.5539194047451019E-2</v>
      </c>
      <c r="AX7" s="3">
        <v>0.11691445112228394</v>
      </c>
      <c r="AY7" s="3">
        <v>0.14955447614192963</v>
      </c>
      <c r="AZ7" s="3">
        <v>-5.3068105131387711E-2</v>
      </c>
      <c r="BA7" s="3">
        <v>6.9827593863010406E-2</v>
      </c>
      <c r="BB7" s="3">
        <v>0.22460271418094635</v>
      </c>
      <c r="BC7" s="3">
        <v>-0.17667767405509949</v>
      </c>
      <c r="BD7" s="3">
        <v>-3.9034031331539154E-2</v>
      </c>
      <c r="BE7" s="3">
        <v>0.14920413494110107</v>
      </c>
      <c r="BF7" s="3">
        <v>0.11873674392700195</v>
      </c>
      <c r="BG7" s="3">
        <v>0.33143413066864014</v>
      </c>
      <c r="BH7" s="3">
        <v>0.34408316016197205</v>
      </c>
      <c r="BI7" s="3">
        <v>8.8670901954174042E-2</v>
      </c>
      <c r="BJ7" s="3">
        <v>-2.6428679004311562E-2</v>
      </c>
      <c r="BL7" s="3"/>
      <c r="BM7" s="1">
        <v>1</v>
      </c>
      <c r="BN7" s="3"/>
      <c r="BO7" s="3"/>
      <c r="BP7" s="3"/>
      <c r="BQ7" s="3"/>
      <c r="BR7" s="3">
        <v>-0.43741723182069081</v>
      </c>
      <c r="BT7" s="25">
        <v>1</v>
      </c>
      <c r="BU7" s="3">
        <v>0.13518163561820984</v>
      </c>
      <c r="BV7" s="3">
        <v>-0.49708399176597595</v>
      </c>
      <c r="BW7" s="3">
        <v>0.26096108555793762</v>
      </c>
      <c r="BX7" s="3">
        <v>-0.28363949060440063</v>
      </c>
      <c r="BY7" s="3">
        <v>0.18973731994628906</v>
      </c>
      <c r="BZ7" s="3">
        <v>-0.26088166236877441</v>
      </c>
      <c r="CA7" s="3">
        <v>0.18968483805656433</v>
      </c>
      <c r="CB7" s="3">
        <v>-0.22728988528251648</v>
      </c>
      <c r="CC7" s="3">
        <v>0.42243582010269165</v>
      </c>
      <c r="CD7" s="3">
        <v>0.44485548138618469</v>
      </c>
      <c r="CE7" s="3">
        <v>6.5900497138500214E-2</v>
      </c>
      <c r="CF7" s="3">
        <v>0.16780199110507965</v>
      </c>
      <c r="CG7" s="3">
        <v>-9.846680611371994E-2</v>
      </c>
      <c r="CH7" s="3">
        <v>0.17138400673866272</v>
      </c>
      <c r="CI7" s="3">
        <v>1.6507499385625124E-3</v>
      </c>
      <c r="CJ7" s="3">
        <v>-0.2336883544921875</v>
      </c>
      <c r="CK7" s="3">
        <v>2.0215794444084167E-2</v>
      </c>
      <c r="CN7" s="25">
        <v>1</v>
      </c>
      <c r="CO7" s="3">
        <v>0.82749456167221069</v>
      </c>
      <c r="CP7" s="3">
        <v>-3.3037461340427399E-2</v>
      </c>
      <c r="CR7" s="25">
        <v>1</v>
      </c>
      <c r="CS7" s="3">
        <v>0.20494392514228821</v>
      </c>
      <c r="CT7" s="3">
        <v>-0.33947652578353882</v>
      </c>
      <c r="CU7" s="3">
        <v>-6.9163404405117035E-2</v>
      </c>
      <c r="CV7" s="3">
        <v>0.1682860404253006</v>
      </c>
      <c r="CW7" s="3">
        <v>-0.10140202939510345</v>
      </c>
      <c r="CX7" s="3">
        <v>0.21723560988903046</v>
      </c>
      <c r="CY7" s="3">
        <v>-0.44383254647254944</v>
      </c>
      <c r="CZ7" s="3">
        <v>0.22788433730602264</v>
      </c>
      <c r="DA7" s="3">
        <v>-0.13446988165378571</v>
      </c>
      <c r="DB7" s="3">
        <v>0.23571285605430603</v>
      </c>
      <c r="DC7" s="3">
        <v>4.7908540815114975E-2</v>
      </c>
      <c r="DD7" s="3">
        <v>-0.20711639523506165</v>
      </c>
      <c r="DE7" s="3">
        <v>0.30889025330543518</v>
      </c>
      <c r="DF7" s="3">
        <v>0.18775668740272522</v>
      </c>
      <c r="DG7" s="3">
        <v>-2.6825703680515289E-2</v>
      </c>
      <c r="DH7" s="3">
        <v>0.3158702552318573</v>
      </c>
      <c r="DI7" s="3">
        <v>-0.2236449271440506</v>
      </c>
      <c r="DK7" s="25">
        <v>1</v>
      </c>
      <c r="DL7" s="3">
        <v>7.2922058403491974E-2</v>
      </c>
      <c r="DM7" s="3">
        <v>-5.8350179344415665E-2</v>
      </c>
      <c r="DN7" s="3">
        <v>0.11431536823511124</v>
      </c>
      <c r="DO7" s="3">
        <v>0.20965832471847534</v>
      </c>
      <c r="DP7" s="3">
        <v>-0.20163118839263916</v>
      </c>
      <c r="DQ7" s="3">
        <v>3.9516598917543888E-3</v>
      </c>
      <c r="DR7" s="3">
        <v>-6.7399613559246063E-2</v>
      </c>
      <c r="DS7" s="3">
        <v>2.1124729886651039E-2</v>
      </c>
      <c r="DT7" s="3">
        <v>-0.1386331170797348</v>
      </c>
      <c r="DU7" s="3">
        <v>-0.13565182685852051</v>
      </c>
      <c r="DV7" s="3">
        <v>4.7947634011507034E-2</v>
      </c>
      <c r="DW7" s="3">
        <v>-3.1683005392551422E-2</v>
      </c>
      <c r="DX7" s="3">
        <v>-8.0411188304424286E-2</v>
      </c>
      <c r="DY7" s="3">
        <v>0.28963708877563477</v>
      </c>
      <c r="DZ7" s="3">
        <v>-3.5607296973466873E-2</v>
      </c>
      <c r="EA7" s="3">
        <v>-0.2366642951965332</v>
      </c>
      <c r="EB7" s="3">
        <v>3.3232595771551132E-2</v>
      </c>
      <c r="EC7" s="3">
        <v>-0.12688089907169342</v>
      </c>
      <c r="ED7" s="3">
        <v>0.1507660299539566</v>
      </c>
      <c r="EE7" s="3">
        <v>0.17144112288951874</v>
      </c>
      <c r="EF7" s="3">
        <v>-1.328494306653738E-2</v>
      </c>
      <c r="EG7" s="3">
        <v>2.1559815853834152E-2</v>
      </c>
      <c r="EH7" s="3">
        <v>-0.16564212739467621</v>
      </c>
      <c r="EI7" s="3">
        <v>-3.6056966055184603E-3</v>
      </c>
      <c r="EJ7" s="3">
        <v>-2.8159089386463165E-2</v>
      </c>
      <c r="EK7" s="3">
        <v>-8.8680852204561234E-3</v>
      </c>
      <c r="EL7" s="3">
        <v>-9.8778791725635529E-2</v>
      </c>
      <c r="EM7" s="3">
        <v>0.26222601532936096</v>
      </c>
      <c r="EN7" s="3">
        <v>7.915862649679184E-2</v>
      </c>
      <c r="EO7" s="3">
        <v>-0.18820610642433167</v>
      </c>
      <c r="EP7" s="3">
        <v>0.18225529789924622</v>
      </c>
      <c r="EQ7" s="3">
        <v>-9.6749432384967804E-2</v>
      </c>
      <c r="ER7" s="3">
        <v>-0.27614426612854004</v>
      </c>
      <c r="ES7" s="3">
        <v>4.0325995534658432E-2</v>
      </c>
      <c r="ET7" s="3">
        <v>1.5397313982248306E-2</v>
      </c>
      <c r="EU7" s="3">
        <v>0.2144024670124054</v>
      </c>
      <c r="EV7" s="3">
        <v>0.25140339136123657</v>
      </c>
      <c r="EW7" s="3">
        <v>0.14304883778095245</v>
      </c>
      <c r="EX7" s="3">
        <v>0.10125283151865005</v>
      </c>
      <c r="EY7" s="3">
        <v>-0.19198547303676605</v>
      </c>
      <c r="EZ7" s="3">
        <v>0.1787712424993515</v>
      </c>
      <c r="FA7" s="3">
        <v>2.8227612376213074E-2</v>
      </c>
      <c r="FB7" s="3">
        <v>-0.10059146583080292</v>
      </c>
      <c r="FC7" s="3">
        <v>0.11088239401578903</v>
      </c>
      <c r="FD7" s="3">
        <v>-0.23903588950634003</v>
      </c>
      <c r="FE7" s="3">
        <v>-6.8938829004764557E-2</v>
      </c>
      <c r="FF7" s="3">
        <v>0.36925625801086426</v>
      </c>
      <c r="FG7" s="3">
        <v>-3.6332890391349792E-2</v>
      </c>
      <c r="FH7" s="3">
        <v>-8.7486561387777328E-3</v>
      </c>
      <c r="FI7" s="3">
        <v>5.8942262083292007E-2</v>
      </c>
      <c r="FJ7" s="3">
        <v>7.8855939209461212E-2</v>
      </c>
      <c r="FK7" s="3">
        <v>7.5761601328849792E-2</v>
      </c>
      <c r="FL7" s="3">
        <v>8.1860736012458801E-2</v>
      </c>
      <c r="FM7" s="3">
        <v>9.6988692879676819E-2</v>
      </c>
      <c r="FN7" s="3">
        <v>8.7762050330638885E-2</v>
      </c>
      <c r="FO7" s="3">
        <v>-0.18334726989269257</v>
      </c>
      <c r="FP7" s="3">
        <v>0.10951106250286102</v>
      </c>
      <c r="FQ7" s="3">
        <v>-1.5963338315486908E-2</v>
      </c>
      <c r="FR7" s="3">
        <v>-0.15838021039962769</v>
      </c>
      <c r="FS7" s="3">
        <v>-0.10755046457052231</v>
      </c>
      <c r="FT7" s="3">
        <v>7.0565469563007355E-2</v>
      </c>
      <c r="FU7" s="3">
        <v>8.2930639386177063E-2</v>
      </c>
      <c r="FV7" s="3">
        <v>0.31439456343650818</v>
      </c>
      <c r="FW7" s="3">
        <v>-6.5908417105674744E-2</v>
      </c>
      <c r="FX7" s="3">
        <v>0.11743767559528352</v>
      </c>
    </row>
    <row r="8" spans="1:180">
      <c r="A8" s="25">
        <v>2</v>
      </c>
      <c r="B8" s="3">
        <v>-0.1538313627243042</v>
      </c>
      <c r="C8" s="3">
        <v>-0.17947602272033691</v>
      </c>
      <c r="D8" s="3">
        <v>-0.27624475955963135</v>
      </c>
      <c r="E8" s="3">
        <v>0.13279306888580322</v>
      </c>
      <c r="F8" s="3">
        <v>-5.418749526143074E-2</v>
      </c>
      <c r="G8" s="3">
        <v>-0.14632968604564667</v>
      </c>
      <c r="H8" s="3">
        <v>3.0904171988368034E-2</v>
      </c>
      <c r="I8" s="3">
        <v>-0.17249837517738342</v>
      </c>
      <c r="J8" s="3">
        <v>0.29755133390426636</v>
      </c>
      <c r="K8" s="3">
        <v>-1.9331587478518486E-2</v>
      </c>
      <c r="L8" s="3">
        <v>5.0607770681381226E-2</v>
      </c>
      <c r="M8" s="3">
        <v>-0.23604153096675873</v>
      </c>
      <c r="N8" s="3">
        <v>0.26328131556510925</v>
      </c>
      <c r="O8" s="3">
        <v>-0.30499240756034851</v>
      </c>
      <c r="P8" s="3">
        <v>9.6647098660469055E-2</v>
      </c>
      <c r="Q8" s="3">
        <v>0.24221053719520569</v>
      </c>
      <c r="R8" s="3">
        <v>0</v>
      </c>
      <c r="U8" s="3"/>
      <c r="V8" s="1">
        <v>2</v>
      </c>
      <c r="W8" s="3">
        <v>0</v>
      </c>
      <c r="Y8" s="25">
        <v>2</v>
      </c>
      <c r="Z8" s="3">
        <v>-0.15165787935256958</v>
      </c>
      <c r="AA8" s="3">
        <v>-5.8925416320562363E-2</v>
      </c>
      <c r="AB8" s="3">
        <v>-8.9189350605010986E-2</v>
      </c>
      <c r="AC8" s="3">
        <v>-0.22014237940311432</v>
      </c>
      <c r="AD8" s="3">
        <v>-5.8919746428728104E-2</v>
      </c>
      <c r="AE8" s="3">
        <v>8.4073923528194427E-2</v>
      </c>
      <c r="AF8" s="3">
        <v>0.14688271284103394</v>
      </c>
      <c r="AG8" s="3">
        <v>0.21140940487384796</v>
      </c>
      <c r="AH8" s="3">
        <v>-2.7475068345665932E-2</v>
      </c>
      <c r="AI8" s="3">
        <v>4.7195103019475937E-2</v>
      </c>
      <c r="AJ8" s="3">
        <v>0.10516434162855148</v>
      </c>
      <c r="AK8" s="3">
        <v>-2.4844326078891754E-2</v>
      </c>
      <c r="AL8" s="3">
        <v>-0.15819041430950165</v>
      </c>
      <c r="AM8" s="3">
        <v>0.11586537212133408</v>
      </c>
      <c r="AN8" s="3">
        <v>-0.11088373512029648</v>
      </c>
      <c r="AO8" s="3">
        <v>6.6593319177627563E-2</v>
      </c>
      <c r="AP8" s="3">
        <v>-0.11505758762359621</v>
      </c>
      <c r="AS8" s="25">
        <v>2</v>
      </c>
      <c r="AT8" s="3">
        <v>8.6112737655639648E-2</v>
      </c>
      <c r="AU8" s="3">
        <v>-0.26085114479064941</v>
      </c>
      <c r="AV8" s="3">
        <v>-4.3523561209440231E-2</v>
      </c>
      <c r="AW8" s="3">
        <v>-0.15156479179859161</v>
      </c>
      <c r="AX8" s="3">
        <v>7.4425444006919861E-2</v>
      </c>
      <c r="AY8" s="3">
        <v>-0.14356525242328644</v>
      </c>
      <c r="AZ8" s="3">
        <v>0.11065150052309036</v>
      </c>
      <c r="BA8" s="3">
        <v>-1.428251713514328E-2</v>
      </c>
      <c r="BB8" s="3">
        <v>0.31232216954231262</v>
      </c>
      <c r="BC8" s="3">
        <v>-7.557351142168045E-2</v>
      </c>
      <c r="BD8" s="3">
        <v>-0.20904013514518738</v>
      </c>
      <c r="BE8" s="3">
        <v>-0.1023217961192131</v>
      </c>
      <c r="BF8" s="3">
        <v>0.21392343938350677</v>
      </c>
      <c r="BG8" s="3">
        <v>0.22997364401817322</v>
      </c>
      <c r="BH8" s="3">
        <v>0.30110803246498108</v>
      </c>
      <c r="BI8" s="3">
        <v>8.6314015090465546E-2</v>
      </c>
      <c r="BJ8" s="3">
        <v>-7.6814405620098114E-2</v>
      </c>
      <c r="BL8" s="3"/>
      <c r="BM8" s="1">
        <v>2</v>
      </c>
      <c r="BN8" s="3"/>
      <c r="BO8" s="3"/>
      <c r="BP8" s="3"/>
      <c r="BQ8" s="3"/>
      <c r="BR8" s="3">
        <v>-1.2082274919089577</v>
      </c>
      <c r="BT8" s="25">
        <v>2</v>
      </c>
      <c r="BU8" s="3">
        <v>0.29051554203033447</v>
      </c>
      <c r="BV8" s="3">
        <v>-0.11887610703706741</v>
      </c>
      <c r="BW8" s="3">
        <v>-0.16061732172966003</v>
      </c>
      <c r="BX8" s="3">
        <v>0.2013479620218277</v>
      </c>
      <c r="BY8" s="3">
        <v>-4.748845100402832E-2</v>
      </c>
      <c r="BZ8" s="3">
        <v>3.2696574926376343E-2</v>
      </c>
      <c r="CA8" s="3">
        <v>0.40580734610557556</v>
      </c>
      <c r="CB8" s="3">
        <v>-0.18415865302085876</v>
      </c>
      <c r="CC8" s="3">
        <v>0.17485517263412476</v>
      </c>
      <c r="CD8" s="3">
        <v>0.11920288950204849</v>
      </c>
      <c r="CE8" s="3">
        <v>0.20917373895645142</v>
      </c>
      <c r="CF8" s="3">
        <v>-8.7567493319511414E-2</v>
      </c>
      <c r="CG8" s="3">
        <v>-0.44688460230827332</v>
      </c>
      <c r="CH8" s="3">
        <v>-0.45039263367652893</v>
      </c>
      <c r="CI8" s="3">
        <v>0.32202202081680298</v>
      </c>
      <c r="CJ8" s="3">
        <v>-6.7622378468513489E-2</v>
      </c>
      <c r="CK8" s="3">
        <v>2.7480339631438255E-2</v>
      </c>
      <c r="CN8" s="25">
        <v>2</v>
      </c>
      <c r="CO8" s="3">
        <v>0.65501195192337036</v>
      </c>
      <c r="CP8" s="3">
        <v>5.7511996477842331E-2</v>
      </c>
      <c r="CR8" s="25">
        <v>2</v>
      </c>
      <c r="CS8" s="3">
        <v>-0.38820520043373108</v>
      </c>
      <c r="CT8" s="3">
        <v>5.0929281860589981E-2</v>
      </c>
      <c r="CU8" s="3">
        <v>-8.4998145699501038E-2</v>
      </c>
      <c r="CV8" s="3">
        <v>-0.14420817792415619</v>
      </c>
      <c r="CW8" s="3">
        <v>-0.24545073509216309</v>
      </c>
      <c r="CX8" s="3">
        <v>4.1568499058485031E-2</v>
      </c>
      <c r="CY8" s="3">
        <v>9.2100434005260468E-2</v>
      </c>
      <c r="CZ8" s="3">
        <v>-0.14947573840618134</v>
      </c>
      <c r="DA8" s="3">
        <v>-0.14808389544487</v>
      </c>
      <c r="DB8" s="3">
        <v>5.4853908717632294E-2</v>
      </c>
      <c r="DC8" s="3">
        <v>-0.10558606684207916</v>
      </c>
      <c r="DD8" s="3">
        <v>2.1241061389446259E-2</v>
      </c>
      <c r="DE8" s="3">
        <v>0.41670233011245728</v>
      </c>
      <c r="DF8" s="3">
        <v>0.23221144080162048</v>
      </c>
      <c r="DG8" s="3">
        <v>1.5291722491383553E-2</v>
      </c>
      <c r="DH8" s="3">
        <v>-0.13696043193340302</v>
      </c>
      <c r="DI8" s="3">
        <v>0.1105484738945961</v>
      </c>
      <c r="DK8" s="25">
        <v>2</v>
      </c>
      <c r="DL8" s="3">
        <v>5.7668663561344147E-2</v>
      </c>
      <c r="DM8" s="3">
        <v>-0.36382812261581421</v>
      </c>
      <c r="DN8" s="3">
        <v>-8.9514702558517456E-2</v>
      </c>
      <c r="DO8" s="3">
        <v>-6.6487915813922882E-2</v>
      </c>
      <c r="DP8" s="3">
        <v>-0.21298259496688843</v>
      </c>
      <c r="DQ8" s="3">
        <v>1.7924632877111435E-2</v>
      </c>
      <c r="DR8" s="3">
        <v>0.16035360097885132</v>
      </c>
      <c r="DS8" s="3">
        <v>7.2232812643051147E-2</v>
      </c>
      <c r="DT8" s="3">
        <v>-0.12783341109752655</v>
      </c>
      <c r="DU8" s="3">
        <v>-0.1677105575799942</v>
      </c>
      <c r="DV8" s="3">
        <v>8.2282178103923798E-2</v>
      </c>
      <c r="DW8" s="3">
        <v>0.11191792786121368</v>
      </c>
      <c r="DX8" s="3">
        <v>-0.24018141627311707</v>
      </c>
      <c r="DY8" s="3">
        <v>0.10418467223644257</v>
      </c>
      <c r="DZ8" s="3">
        <v>-0.22176727652549744</v>
      </c>
      <c r="EA8" s="3">
        <v>-6.2898002564907074E-2</v>
      </c>
      <c r="EB8" s="3">
        <v>6.5490074455738068E-2</v>
      </c>
      <c r="EC8" s="3">
        <v>0.13809944689273834</v>
      </c>
      <c r="ED8" s="3">
        <v>0.22044110298156738</v>
      </c>
      <c r="EE8" s="3">
        <v>-9.3587636947631836E-2</v>
      </c>
      <c r="EF8" s="3">
        <v>-0.11410139501094818</v>
      </c>
      <c r="EG8" s="3">
        <v>-4.8950988799333572E-2</v>
      </c>
      <c r="EH8" s="3">
        <v>-0.10832276940345764</v>
      </c>
      <c r="EI8" s="3">
        <v>-0.26425522565841675</v>
      </c>
      <c r="EJ8" s="3">
        <v>-0.35247060656547546</v>
      </c>
      <c r="EK8" s="3">
        <v>2.3247130215167999E-2</v>
      </c>
      <c r="EL8" s="3">
        <v>-0.14093413949012756</v>
      </c>
      <c r="EM8" s="3">
        <v>-0.10621366649866104</v>
      </c>
      <c r="EN8" s="3">
        <v>-5.6445826776325703E-3</v>
      </c>
      <c r="EO8" s="3">
        <v>-4.5081831514835358E-2</v>
      </c>
      <c r="EP8" s="3">
        <v>-0.37825354933738708</v>
      </c>
      <c r="EQ8" s="3">
        <v>-9.7100637853145599E-2</v>
      </c>
      <c r="ER8" s="3">
        <v>-9.0244419872760773E-2</v>
      </c>
      <c r="ES8" s="3">
        <v>2.7944760397076607E-2</v>
      </c>
      <c r="ET8" s="3">
        <v>0.21687190234661102</v>
      </c>
      <c r="EU8" s="3">
        <v>-0.12401508539915085</v>
      </c>
      <c r="EV8" s="3">
        <v>-1.0569612495601177E-2</v>
      </c>
      <c r="EW8" s="3">
        <v>-2.6465406641364098E-2</v>
      </c>
      <c r="EX8" s="3">
        <v>8.707909844815731E-3</v>
      </c>
      <c r="EY8" s="3">
        <v>0.20766523480415344</v>
      </c>
      <c r="EZ8" s="3">
        <v>-0.24175746738910675</v>
      </c>
      <c r="FA8" s="3">
        <v>2.5085162371397018E-2</v>
      </c>
      <c r="FB8" s="3">
        <v>0.17690546810626984</v>
      </c>
      <c r="FC8" s="3">
        <v>0.19451147317886353</v>
      </c>
      <c r="FD8" s="3">
        <v>-5.7397883385419846E-2</v>
      </c>
      <c r="FE8" s="3">
        <v>-7.4841178953647614E-2</v>
      </c>
      <c r="FF8" s="3">
        <v>1.8406359478831291E-2</v>
      </c>
      <c r="FG8" s="3">
        <v>-9.6702627837657928E-2</v>
      </c>
      <c r="FH8" s="3">
        <v>-0.21753613650798798</v>
      </c>
      <c r="FI8" s="3">
        <v>4.0503432974219322E-3</v>
      </c>
      <c r="FJ8" s="3">
        <v>-0.1478741317987442</v>
      </c>
      <c r="FK8" s="3">
        <v>4.5021124184131622E-2</v>
      </c>
      <c r="FL8" s="3">
        <v>-3.7950441241264343E-2</v>
      </c>
      <c r="FM8" s="3">
        <v>-2.1341072395443916E-2</v>
      </c>
      <c r="FN8" s="3">
        <v>-6.0290060937404633E-3</v>
      </c>
      <c r="FO8" s="3">
        <v>-3.2072916626930237E-2</v>
      </c>
      <c r="FP8" s="3">
        <v>0.14548857510089874</v>
      </c>
      <c r="FQ8" s="3">
        <v>-4.5395307242870331E-2</v>
      </c>
      <c r="FR8" s="3">
        <v>0.11775720119476318</v>
      </c>
      <c r="FS8" s="3">
        <v>-1.7609750851988792E-2</v>
      </c>
      <c r="FT8" s="3">
        <v>3.4441400319337845E-2</v>
      </c>
      <c r="FU8" s="3">
        <v>-6.9196470081806183E-2</v>
      </c>
      <c r="FV8" s="3">
        <v>-4.960164800286293E-2</v>
      </c>
      <c r="FW8" s="3">
        <v>0.10423173010349274</v>
      </c>
      <c r="FX8" s="3">
        <v>-1.8010266125202179E-2</v>
      </c>
    </row>
    <row r="9" spans="1:180">
      <c r="A9" s="25">
        <v>3</v>
      </c>
      <c r="B9" s="3">
        <v>0.10942181199789047</v>
      </c>
      <c r="C9" s="3">
        <v>-0.17479921877384186</v>
      </c>
      <c r="D9" s="3">
        <v>-8.1731103360652924E-2</v>
      </c>
      <c r="E9" s="3">
        <v>-2.5221977382898331E-2</v>
      </c>
      <c r="F9" s="3">
        <v>0.20336262881755829</v>
      </c>
      <c r="G9" s="3">
        <v>1.3037156313657761E-2</v>
      </c>
      <c r="H9" s="3">
        <v>-0.18514835834503174</v>
      </c>
      <c r="I9" s="3">
        <v>-5.2196807228028774E-3</v>
      </c>
      <c r="J9" s="3">
        <v>0.20432780683040619</v>
      </c>
      <c r="K9" s="3">
        <v>-3.0135694891214371E-2</v>
      </c>
      <c r="L9" s="3">
        <v>0.2723725438117981</v>
      </c>
      <c r="M9" s="3">
        <v>3.861696645617485E-2</v>
      </c>
      <c r="N9" s="3">
        <v>0.20434603095054626</v>
      </c>
      <c r="O9" s="3">
        <v>0.25135046243667603</v>
      </c>
      <c r="P9" s="3">
        <v>-3.3722538501024246E-2</v>
      </c>
      <c r="Q9" s="3">
        <v>-2.9561126604676247E-2</v>
      </c>
      <c r="R9" s="3">
        <v>0</v>
      </c>
      <c r="U9" s="3"/>
      <c r="V9" s="1">
        <v>3</v>
      </c>
      <c r="W9" s="3">
        <v>0</v>
      </c>
      <c r="Y9" s="25">
        <v>3</v>
      </c>
      <c r="Z9" s="3">
        <v>-9.6931159496307373E-2</v>
      </c>
      <c r="AA9" s="3">
        <v>3.359411284327507E-2</v>
      </c>
      <c r="AB9" s="3">
        <v>0.12425749003887177</v>
      </c>
      <c r="AC9" s="3">
        <v>-7.3086239397525787E-2</v>
      </c>
      <c r="AD9" s="3">
        <v>7.4753567576408386E-2</v>
      </c>
      <c r="AE9" s="3">
        <v>-0.1130797490477562</v>
      </c>
      <c r="AF9" s="3">
        <v>-0.17164741456508636</v>
      </c>
      <c r="AG9" s="3">
        <v>0.15388703346252441</v>
      </c>
      <c r="AH9" s="3">
        <v>-6.506212055683136E-2</v>
      </c>
      <c r="AI9" s="3">
        <v>-7.3469944298267365E-2</v>
      </c>
      <c r="AJ9" s="3">
        <v>0.11214517056941986</v>
      </c>
      <c r="AK9" s="3">
        <v>-0.11261808127164841</v>
      </c>
      <c r="AL9" s="3">
        <v>1.3330663554370403E-2</v>
      </c>
      <c r="AM9" s="3">
        <v>-0.1207694336771965</v>
      </c>
      <c r="AN9" s="3">
        <v>0.20701777935028076</v>
      </c>
      <c r="AO9" s="3">
        <v>-1.6573600471019745E-2</v>
      </c>
      <c r="AP9" s="3">
        <v>-9.9672704935073839E-2</v>
      </c>
      <c r="AS9" s="25">
        <v>3</v>
      </c>
      <c r="AT9" s="3">
        <v>0.2306382805109024</v>
      </c>
      <c r="AU9" s="3">
        <v>8.760988712310791E-3</v>
      </c>
      <c r="AV9" s="3">
        <v>-0.13172157108783722</v>
      </c>
      <c r="AW9" s="3">
        <v>0.256132572889328</v>
      </c>
      <c r="AX9" s="3">
        <v>-0.30735167860984802</v>
      </c>
      <c r="AY9" s="3">
        <v>0.1354823112487793</v>
      </c>
      <c r="AZ9" s="3">
        <v>-0.1652299165725708</v>
      </c>
      <c r="BA9" s="3">
        <v>-6.012272834777832E-2</v>
      </c>
      <c r="BB9" s="3">
        <v>-0.23778420686721802</v>
      </c>
      <c r="BC9" s="3">
        <v>0.30089595913887024</v>
      </c>
      <c r="BD9" s="3">
        <v>0.1333516389131546</v>
      </c>
      <c r="BE9" s="3">
        <v>5.0926297903060913E-2</v>
      </c>
      <c r="BF9" s="3">
        <v>0.28663060069084167</v>
      </c>
      <c r="BG9" s="3">
        <v>1.5886612236499786E-2</v>
      </c>
      <c r="BH9" s="3">
        <v>7.115260511636734E-2</v>
      </c>
      <c r="BI9" s="3">
        <v>9.3180306255817413E-2</v>
      </c>
      <c r="BJ9" s="3">
        <v>-4.1646644473075867E-2</v>
      </c>
      <c r="BL9" s="3"/>
      <c r="BM9" s="1">
        <v>3</v>
      </c>
      <c r="BN9" s="3"/>
      <c r="BO9" s="3"/>
      <c r="BP9" s="3"/>
      <c r="BQ9" s="3"/>
      <c r="BR9" s="3">
        <v>0.26906809529123882</v>
      </c>
      <c r="BT9" s="25">
        <v>3</v>
      </c>
      <c r="BU9" s="3">
        <v>-4.3900609016418457E-2</v>
      </c>
      <c r="BV9" s="3">
        <v>0.61932998895645142</v>
      </c>
      <c r="BW9" s="3">
        <v>8.9361876249313354E-2</v>
      </c>
      <c r="BX9" s="3">
        <v>0.26567256450653076</v>
      </c>
      <c r="BY9" s="3">
        <v>0.11502750962972641</v>
      </c>
      <c r="BZ9" s="3">
        <v>0.61512941122055054</v>
      </c>
      <c r="CA9" s="3">
        <v>-0.12877099215984344</v>
      </c>
      <c r="CB9" s="3">
        <v>0.54640346765518188</v>
      </c>
      <c r="CC9" s="3">
        <v>7.4158176779747009E-2</v>
      </c>
      <c r="CD9" s="3">
        <v>-0.14024758338928223</v>
      </c>
      <c r="CE9" s="3">
        <v>3.3194806426763535E-2</v>
      </c>
      <c r="CF9" s="3">
        <v>-0.1035870835185051</v>
      </c>
      <c r="CG9" s="3">
        <v>-0.29877716302871704</v>
      </c>
      <c r="CH9" s="3">
        <v>0.351063072681427</v>
      </c>
      <c r="CI9" s="3">
        <v>0.28718751668930054</v>
      </c>
      <c r="CJ9" s="3">
        <v>0.42890122532844543</v>
      </c>
      <c r="CK9" s="3">
        <v>0.14365224540233612</v>
      </c>
      <c r="CN9" s="25">
        <v>3</v>
      </c>
      <c r="CO9" s="3">
        <v>0.53911328315734863</v>
      </c>
      <c r="CP9" s="3">
        <v>0.141789510846138</v>
      </c>
      <c r="CR9" s="25">
        <v>3</v>
      </c>
      <c r="CS9" s="3">
        <v>-0.16933473944664001</v>
      </c>
      <c r="CT9" s="3">
        <v>-0.33031830191612244</v>
      </c>
      <c r="CU9" s="3">
        <v>2.3534433916211128E-2</v>
      </c>
      <c r="CV9" s="3">
        <v>-0.4257102906703949</v>
      </c>
      <c r="CW9" s="3">
        <v>0.17562486231327057</v>
      </c>
      <c r="CX9" s="3">
        <v>0.1277502179145813</v>
      </c>
      <c r="CY9" s="3">
        <v>-8.6788339540362358E-3</v>
      </c>
      <c r="CZ9" s="3">
        <v>-0.18822404742240906</v>
      </c>
      <c r="DA9" s="3">
        <v>0.11523548513650894</v>
      </c>
      <c r="DB9" s="3">
        <v>0.19536814093589783</v>
      </c>
      <c r="DC9" s="3">
        <v>8.1459388136863708E-2</v>
      </c>
      <c r="DD9" s="3">
        <v>-0.18699213862419128</v>
      </c>
      <c r="DE9" s="3">
        <v>-2.8501713648438454E-2</v>
      </c>
      <c r="DF9" s="3">
        <v>5.085580050945282E-2</v>
      </c>
      <c r="DG9" s="3">
        <v>0.13559083640575409</v>
      </c>
      <c r="DH9" s="3">
        <v>9.3047074973583221E-2</v>
      </c>
      <c r="DI9" s="3">
        <v>-6.4338535070419312E-2</v>
      </c>
      <c r="DK9" s="25">
        <v>3</v>
      </c>
      <c r="DL9" s="3">
        <v>0.18286307156085968</v>
      </c>
      <c r="DM9" s="3">
        <v>0.52848023176193237</v>
      </c>
      <c r="DN9" s="3">
        <v>-0.24441735446453094</v>
      </c>
      <c r="DO9" s="3">
        <v>-4.4755682349205017E-2</v>
      </c>
      <c r="DP9" s="3">
        <v>2.2833123803138733E-2</v>
      </c>
      <c r="DQ9" s="3">
        <v>-0.13404518365859985</v>
      </c>
      <c r="DR9" s="3">
        <v>0.26367670297622681</v>
      </c>
      <c r="DS9" s="3">
        <v>4.5640550553798676E-2</v>
      </c>
      <c r="DT9" s="3">
        <v>-2.2490266710519791E-3</v>
      </c>
      <c r="DU9" s="3">
        <v>0.18873155117034912</v>
      </c>
      <c r="DV9" s="3">
        <v>0.11112064123153687</v>
      </c>
      <c r="DW9" s="3">
        <v>0.15974715352058411</v>
      </c>
      <c r="DX9" s="3">
        <v>-0.18090403079986572</v>
      </c>
      <c r="DY9" s="3">
        <v>-9.5937244594097137E-2</v>
      </c>
      <c r="DZ9" s="3">
        <v>-0.3886902928352356</v>
      </c>
      <c r="EA9" s="3">
        <v>7.0246927440166473E-2</v>
      </c>
      <c r="EB9" s="3">
        <v>5.0812579691410065E-2</v>
      </c>
      <c r="EC9" s="3">
        <v>5.4619923233985901E-2</v>
      </c>
      <c r="ED9" s="3">
        <v>-3.86209636926651E-2</v>
      </c>
      <c r="EE9" s="3">
        <v>-0.10255198925733566</v>
      </c>
      <c r="EF9" s="3">
        <v>-0.13389576971530914</v>
      </c>
      <c r="EG9" s="3">
        <v>-8.1383302807807922E-2</v>
      </c>
      <c r="EH9" s="3">
        <v>0.19045768678188324</v>
      </c>
      <c r="EI9" s="3">
        <v>0.36823445558547974</v>
      </c>
      <c r="EJ9" s="3">
        <v>0.45498928427696228</v>
      </c>
      <c r="EK9" s="3">
        <v>0.24341309070587158</v>
      </c>
      <c r="EL9" s="3">
        <v>-0.13722306489944458</v>
      </c>
      <c r="EM9" s="3">
        <v>-8.093918114900589E-2</v>
      </c>
      <c r="EN9" s="3">
        <v>0.15072809159755707</v>
      </c>
      <c r="EO9" s="3">
        <v>-0.26029619574546814</v>
      </c>
      <c r="EP9" s="3">
        <v>-0.19319950044155121</v>
      </c>
      <c r="EQ9" s="3">
        <v>-4.6465616673231125E-2</v>
      </c>
      <c r="ER9" s="3">
        <v>0.19217163324356079</v>
      </c>
      <c r="ES9" s="3">
        <v>-3.4278746694326401E-2</v>
      </c>
      <c r="ET9" s="3">
        <v>-0.1186305433511734</v>
      </c>
      <c r="EU9" s="3">
        <v>0.11590772867202759</v>
      </c>
      <c r="EV9" s="3">
        <v>-4.4766034930944443E-2</v>
      </c>
      <c r="EW9" s="3">
        <v>-3.7713710218667984E-2</v>
      </c>
      <c r="EX9" s="3">
        <v>-0.2264961302280426</v>
      </c>
      <c r="EY9" s="3">
        <v>0.32989004254341125</v>
      </c>
      <c r="EZ9" s="3">
        <v>-0.26686593890190125</v>
      </c>
      <c r="FA9" s="3">
        <v>0.21819651126861572</v>
      </c>
      <c r="FB9" s="3">
        <v>-1.657618023455143E-2</v>
      </c>
      <c r="FC9" s="3">
        <v>0.15763099491596222</v>
      </c>
      <c r="FD9" s="3">
        <v>-7.5558342039585114E-2</v>
      </c>
      <c r="FE9" s="3">
        <v>0.11357363313436508</v>
      </c>
      <c r="FF9" s="3">
        <v>-0.1780925989151001</v>
      </c>
      <c r="FG9" s="3">
        <v>0.1910836398601532</v>
      </c>
      <c r="FH9" s="3">
        <v>0.21267352998256683</v>
      </c>
      <c r="FI9" s="3">
        <v>-5.8165177702903748E-2</v>
      </c>
      <c r="FJ9" s="3">
        <v>-0.24660874903202057</v>
      </c>
      <c r="FK9" s="3">
        <v>-7.8994497656822205E-2</v>
      </c>
      <c r="FL9" s="3">
        <v>5.1135599613189697E-2</v>
      </c>
      <c r="FM9" s="3">
        <v>3.5936020314693451E-2</v>
      </c>
      <c r="FN9" s="3">
        <v>-0.13008996844291687</v>
      </c>
      <c r="FO9" s="3">
        <v>0.11247433722019196</v>
      </c>
      <c r="FP9" s="3">
        <v>-0.17109726369380951</v>
      </c>
      <c r="FQ9" s="3">
        <v>0.23476532101631165</v>
      </c>
      <c r="FR9" s="3">
        <v>9.2648826539516449E-2</v>
      </c>
      <c r="FS9" s="3">
        <v>-9.5946930348873138E-2</v>
      </c>
      <c r="FT9" s="3">
        <v>-5.8885078877210617E-2</v>
      </c>
      <c r="FU9" s="3">
        <v>7.7856071293354034E-2</v>
      </c>
      <c r="FV9" s="3">
        <v>1.5558770857751369E-2</v>
      </c>
      <c r="FW9" s="3">
        <v>-0.30036967992782593</v>
      </c>
      <c r="FX9" s="3">
        <v>0.12501363456249237</v>
      </c>
    </row>
    <row r="10" spans="1:180">
      <c r="A10" s="25">
        <v>4</v>
      </c>
      <c r="B10" s="3">
        <v>0.28027880191802979</v>
      </c>
      <c r="C10" s="3">
        <v>0.13258768618106842</v>
      </c>
      <c r="D10" s="3">
        <v>-0.23546981811523438</v>
      </c>
      <c r="E10" s="3">
        <v>-0.19914010167121887</v>
      </c>
      <c r="F10" s="3">
        <v>-0.2397104799747467</v>
      </c>
      <c r="G10" s="3">
        <v>-0.25915899872779846</v>
      </c>
      <c r="H10" s="3">
        <v>4.9319092184305191E-2</v>
      </c>
      <c r="I10" s="3">
        <v>0.12322700768709183</v>
      </c>
      <c r="J10" s="3">
        <v>0.23756355047225952</v>
      </c>
      <c r="K10" s="3">
        <v>-0.2710394561290741</v>
      </c>
      <c r="L10" s="3">
        <v>-5.9070349670946598E-3</v>
      </c>
      <c r="M10" s="3">
        <v>-4.462895542383194E-2</v>
      </c>
      <c r="N10" s="3">
        <v>-2.7963493019342422E-2</v>
      </c>
      <c r="O10" s="3">
        <v>3.6171667277812958E-2</v>
      </c>
      <c r="P10" s="3">
        <v>0.11233449727296829</v>
      </c>
      <c r="Q10" s="3">
        <v>-0.22591407597064972</v>
      </c>
      <c r="R10" s="3">
        <v>0</v>
      </c>
      <c r="U10" s="3"/>
      <c r="V10" s="1">
        <v>4</v>
      </c>
      <c r="W10" s="3">
        <v>0</v>
      </c>
      <c r="Y10" s="25">
        <v>4</v>
      </c>
      <c r="Z10" s="3">
        <v>2.8363397344946861E-2</v>
      </c>
      <c r="AA10" s="3">
        <v>-0.24859906733036041</v>
      </c>
      <c r="AB10" s="3">
        <v>5.367492139339447E-2</v>
      </c>
      <c r="AC10" s="3">
        <v>5.4015670903027058E-3</v>
      </c>
      <c r="AD10" s="3">
        <v>-0.17843568325042725</v>
      </c>
      <c r="AE10" s="3">
        <v>5.178862065076828E-2</v>
      </c>
      <c r="AF10" s="3">
        <v>2.119329571723938E-2</v>
      </c>
      <c r="AG10" s="3">
        <v>-0.17864803969860077</v>
      </c>
      <c r="AH10" s="3">
        <v>-8.0105595290660858E-2</v>
      </c>
      <c r="AI10" s="3">
        <v>-7.7781282365322113E-2</v>
      </c>
      <c r="AJ10" s="3">
        <v>-0.21265868842601776</v>
      </c>
      <c r="AK10" s="3">
        <v>0.1168004646897316</v>
      </c>
      <c r="AL10" s="3">
        <v>0.13249644637107849</v>
      </c>
      <c r="AM10" s="3">
        <v>-0.11513979732990265</v>
      </c>
      <c r="AN10" s="3">
        <v>0.13635239005088806</v>
      </c>
      <c r="AO10" s="3">
        <v>3.0086806043982506E-2</v>
      </c>
      <c r="AP10" s="3">
        <v>-5.0925280898809433E-2</v>
      </c>
      <c r="AS10" s="25">
        <v>4</v>
      </c>
      <c r="AT10" s="3">
        <v>-0.23558513820171356</v>
      </c>
      <c r="AU10" s="3">
        <v>-1.1991602368652821E-2</v>
      </c>
      <c r="AV10" s="3">
        <v>0.1350816935300827</v>
      </c>
      <c r="AW10" s="3">
        <v>-4.7842566855251789E-3</v>
      </c>
      <c r="AX10" s="3">
        <v>-0.30107811093330383</v>
      </c>
      <c r="AY10" s="3">
        <v>-0.21118979156017303</v>
      </c>
      <c r="AZ10" s="3">
        <v>-6.7417837679386139E-2</v>
      </c>
      <c r="BA10" s="3">
        <v>0.22722934186458588</v>
      </c>
      <c r="BB10" s="3">
        <v>-0.11515944451093674</v>
      </c>
      <c r="BC10" s="3">
        <v>0.18570657074451447</v>
      </c>
      <c r="BD10" s="3">
        <v>-0.16409261524677277</v>
      </c>
      <c r="BE10" s="3">
        <v>-6.6229268908500671E-2</v>
      </c>
      <c r="BF10" s="3">
        <v>-0.14957404136657715</v>
      </c>
      <c r="BG10" s="3">
        <v>-0.1317247599363327</v>
      </c>
      <c r="BH10" s="3">
        <v>-0.15606553852558136</v>
      </c>
      <c r="BI10" s="3">
        <v>8.5210084915161133E-2</v>
      </c>
      <c r="BJ10" s="3">
        <v>6.1455078423023224E-2</v>
      </c>
      <c r="BL10" s="3"/>
      <c r="BM10" s="1">
        <v>4</v>
      </c>
      <c r="BN10" s="3"/>
      <c r="BO10" s="3"/>
      <c r="BP10" s="3"/>
      <c r="BQ10" s="3"/>
      <c r="BR10" s="3">
        <v>0.57246602565515148</v>
      </c>
      <c r="BT10" s="25">
        <v>4</v>
      </c>
      <c r="BU10" s="3">
        <v>0.37050691246986389</v>
      </c>
      <c r="BV10" s="3">
        <v>-0.16605237126350403</v>
      </c>
      <c r="BW10" s="3">
        <v>-0.12789081037044525</v>
      </c>
      <c r="BX10" s="3">
        <v>-2.4859240278601646E-2</v>
      </c>
      <c r="BY10" s="3">
        <v>0.35723143815994263</v>
      </c>
      <c r="BZ10" s="3">
        <v>-0.1008143350481987</v>
      </c>
      <c r="CA10" s="3">
        <v>0.21009634435176849</v>
      </c>
      <c r="CB10" s="3">
        <v>-9.609636664390564E-2</v>
      </c>
      <c r="CC10" s="3">
        <v>9.6238911151885986E-2</v>
      </c>
      <c r="CD10" s="3">
        <v>-2.6573963463306427E-2</v>
      </c>
      <c r="CE10" s="3">
        <v>7.7846139669418335E-2</v>
      </c>
      <c r="CF10" s="3">
        <v>1.6762780025601387E-2</v>
      </c>
      <c r="CG10" s="3">
        <v>-0.1740896999835968</v>
      </c>
      <c r="CH10" s="3">
        <v>0.3050711452960968</v>
      </c>
      <c r="CI10" s="3">
        <v>0.51507997512817383</v>
      </c>
      <c r="CJ10" s="3">
        <v>0.31343334913253784</v>
      </c>
      <c r="CK10" s="3">
        <v>5.8125976473093033E-2</v>
      </c>
      <c r="CN10" s="25">
        <v>4</v>
      </c>
      <c r="CO10" s="3">
        <v>0.61191385984420776</v>
      </c>
      <c r="CP10" s="3">
        <v>-7.1815386414527893E-2</v>
      </c>
      <c r="CR10" s="25">
        <v>4</v>
      </c>
      <c r="CS10" s="3">
        <v>0.15450645983219147</v>
      </c>
      <c r="CT10" s="3">
        <v>1.7548633739352226E-2</v>
      </c>
      <c r="CU10" s="3">
        <v>-0.2783697247505188</v>
      </c>
      <c r="CV10" s="3">
        <v>-0.21614450216293335</v>
      </c>
      <c r="CW10" s="3">
        <v>-0.29793596267700195</v>
      </c>
      <c r="CX10" s="3">
        <v>-0.18744026124477386</v>
      </c>
      <c r="CY10" s="3">
        <v>0.15122616291046143</v>
      </c>
      <c r="CZ10" s="3">
        <v>-0.2411830723285675</v>
      </c>
      <c r="DA10" s="3">
        <v>0.14795418083667755</v>
      </c>
      <c r="DB10" s="3">
        <v>4.9072198569774628E-2</v>
      </c>
      <c r="DC10" s="3">
        <v>0.25335186719894409</v>
      </c>
      <c r="DD10" s="3">
        <v>6.9362141191959381E-2</v>
      </c>
      <c r="DE10" s="3">
        <v>0.41376888751983643</v>
      </c>
      <c r="DF10" s="3">
        <v>0.14563649892807007</v>
      </c>
      <c r="DG10" s="3">
        <v>0.13862162828445435</v>
      </c>
      <c r="DH10" s="3">
        <v>-1.1504318565130234E-2</v>
      </c>
      <c r="DI10" s="3">
        <v>-0.24227836728096008</v>
      </c>
      <c r="DK10" s="25">
        <v>4</v>
      </c>
      <c r="DL10" s="3">
        <v>2.7572840452194214E-2</v>
      </c>
      <c r="DM10" s="3">
        <v>-6.4908899366855621E-3</v>
      </c>
      <c r="DN10" s="3">
        <v>-6.6684134304523468E-2</v>
      </c>
      <c r="DO10" s="3">
        <v>-0.12030172348022461</v>
      </c>
      <c r="DP10" s="3">
        <v>0.11303092539310455</v>
      </c>
      <c r="DQ10" s="3">
        <v>-1.4305658987723291E-4</v>
      </c>
      <c r="DR10" s="3">
        <v>-0.1842021644115448</v>
      </c>
      <c r="DS10" s="3">
        <v>-0.15334634482860565</v>
      </c>
      <c r="DT10" s="3">
        <v>1.5419496223330498E-2</v>
      </c>
      <c r="DU10" s="3">
        <v>0.17263752222061157</v>
      </c>
      <c r="DV10" s="3">
        <v>0.2746090292930603</v>
      </c>
      <c r="DW10" s="3">
        <v>8.8151782751083374E-2</v>
      </c>
      <c r="DX10" s="3">
        <v>8.7714783847332001E-2</v>
      </c>
      <c r="DY10" s="3">
        <v>0.31740909814834595</v>
      </c>
      <c r="DZ10" s="3">
        <v>-0.24470633268356323</v>
      </c>
      <c r="EA10" s="3">
        <v>7.2802871465682983E-2</v>
      </c>
      <c r="EB10" s="3">
        <v>8.6792938411235809E-2</v>
      </c>
      <c r="EC10" s="3">
        <v>6.9282367825508118E-2</v>
      </c>
      <c r="ED10" s="3">
        <v>-9.9079959094524384E-2</v>
      </c>
      <c r="EE10" s="3">
        <v>-0.30425563454627991</v>
      </c>
      <c r="EF10" s="3">
        <v>-4.5893207192420959E-2</v>
      </c>
      <c r="EG10" s="3">
        <v>0.12499768286943436</v>
      </c>
      <c r="EH10" s="3">
        <v>-0.12552216649055481</v>
      </c>
      <c r="EI10" s="3">
        <v>5.3867537528276443E-2</v>
      </c>
      <c r="EJ10" s="3">
        <v>0.29709723591804504</v>
      </c>
      <c r="EK10" s="3">
        <v>-3.6267340183258057E-2</v>
      </c>
      <c r="EL10" s="3">
        <v>-0.11940313875675201</v>
      </c>
      <c r="EM10" s="3">
        <v>0.10114011168479919</v>
      </c>
      <c r="EN10" s="3">
        <v>-0.12822511792182922</v>
      </c>
      <c r="EO10" s="3">
        <v>8.0650530755519867E-2</v>
      </c>
      <c r="EP10" s="3">
        <v>4.9340728670358658E-2</v>
      </c>
      <c r="EQ10" s="3">
        <v>0.10793931782245636</v>
      </c>
      <c r="ER10" s="3">
        <v>-4.4492792338132858E-2</v>
      </c>
      <c r="ES10" s="3">
        <v>-1.996997743844986E-2</v>
      </c>
      <c r="ET10" s="3">
        <v>-6.7463956773281097E-2</v>
      </c>
      <c r="EU10" s="3">
        <v>4.638565331697464E-2</v>
      </c>
      <c r="EV10" s="3">
        <v>0.4228537380695343</v>
      </c>
      <c r="EW10" s="3">
        <v>0.29322341084480286</v>
      </c>
      <c r="EX10" s="3">
        <v>4.0402695536613464E-2</v>
      </c>
      <c r="EY10" s="3">
        <v>-0.23360122740268707</v>
      </c>
      <c r="EZ10" s="3">
        <v>-0.15319937467575073</v>
      </c>
      <c r="FA10" s="3">
        <v>0.17790885269641876</v>
      </c>
      <c r="FB10" s="3">
        <v>-9.725632518529892E-2</v>
      </c>
      <c r="FC10" s="3">
        <v>8.483520895242691E-2</v>
      </c>
      <c r="FD10" s="3">
        <v>-8.2119842991232872E-3</v>
      </c>
      <c r="FE10" s="3">
        <v>-1.3311784714460373E-2</v>
      </c>
      <c r="FF10" s="3">
        <v>0.25499078631401062</v>
      </c>
      <c r="FG10" s="3">
        <v>5.2505075931549072E-2</v>
      </c>
      <c r="FH10" s="3">
        <v>0.10087938606739044</v>
      </c>
      <c r="FI10" s="3">
        <v>2.0644381642341614E-2</v>
      </c>
      <c r="FJ10" s="3">
        <v>0.11436837911605835</v>
      </c>
      <c r="FK10" s="3">
        <v>0.25111702084541321</v>
      </c>
      <c r="FL10" s="3">
        <v>-5.613979883491993E-3</v>
      </c>
      <c r="FM10" s="3">
        <v>-0.10668269544839859</v>
      </c>
      <c r="FN10" s="3">
        <v>2.7176525443792343E-2</v>
      </c>
      <c r="FO10" s="3">
        <v>6.0233962722122669E-3</v>
      </c>
      <c r="FP10" s="3">
        <v>-0.23085474967956543</v>
      </c>
      <c r="FQ10" s="3">
        <v>-0.21583423018455505</v>
      </c>
      <c r="FR10" s="3">
        <v>-5.8996463194489479E-3</v>
      </c>
      <c r="FS10" s="3">
        <v>0.15932175517082214</v>
      </c>
      <c r="FT10" s="3">
        <v>-8.9525535702705383E-2</v>
      </c>
      <c r="FU10" s="3">
        <v>-6.3441112637519836E-2</v>
      </c>
      <c r="FV10" s="3">
        <v>9.1872796416282654E-2</v>
      </c>
      <c r="FW10" s="3">
        <v>1.5201685018837452E-2</v>
      </c>
      <c r="FX10" s="3">
        <v>-5.1920473575592041E-2</v>
      </c>
    </row>
    <row r="11" spans="1:180">
      <c r="A11" s="25">
        <v>5</v>
      </c>
      <c r="B11" s="3">
        <v>0.17719882726669312</v>
      </c>
      <c r="C11" s="3">
        <v>5.1282331347465515E-2</v>
      </c>
      <c r="D11" s="3">
        <v>-0.28989601135253906</v>
      </c>
      <c r="E11" s="3">
        <v>9.8706692457199097E-2</v>
      </c>
      <c r="F11" s="3">
        <v>-0.18781781196594238</v>
      </c>
      <c r="G11" s="3">
        <v>-4.1441828012466431E-2</v>
      </c>
      <c r="H11" s="3">
        <v>-0.24177920818328857</v>
      </c>
      <c r="I11" s="3">
        <v>-0.22469066083431244</v>
      </c>
      <c r="J11" s="3">
        <v>-0.26877328753471375</v>
      </c>
      <c r="K11" s="3">
        <v>8.6107105016708374E-2</v>
      </c>
      <c r="L11" s="3">
        <v>7.815629243850708E-2</v>
      </c>
      <c r="M11" s="3">
        <v>-0.29133248329162598</v>
      </c>
      <c r="N11" s="3">
        <v>0.27904173731803894</v>
      </c>
      <c r="O11" s="3">
        <v>-1.817894633859396E-3</v>
      </c>
      <c r="P11" s="3">
        <v>-0.18569740653038025</v>
      </c>
      <c r="Q11" s="3">
        <v>-0.16163766384124756</v>
      </c>
      <c r="R11" s="3">
        <v>0</v>
      </c>
      <c r="U11" s="3"/>
      <c r="V11" s="1">
        <v>5</v>
      </c>
      <c r="W11" s="3">
        <v>0</v>
      </c>
      <c r="Y11" s="25">
        <v>5</v>
      </c>
      <c r="Z11" s="3">
        <v>7.6127634383738041E-3</v>
      </c>
      <c r="AA11" s="3">
        <v>0.40816295146942139</v>
      </c>
      <c r="AB11" s="3">
        <v>0.13078446686267853</v>
      </c>
      <c r="AC11" s="3">
        <v>9.5515355467796326E-2</v>
      </c>
      <c r="AD11" s="3">
        <v>0.11943685263395309</v>
      </c>
      <c r="AE11" s="3">
        <v>-0.29615083336830139</v>
      </c>
      <c r="AF11" s="3">
        <v>0.2496848851442337</v>
      </c>
      <c r="AG11" s="3">
        <v>0.2255239337682724</v>
      </c>
      <c r="AH11" s="3">
        <v>4.6422280371189117E-2</v>
      </c>
      <c r="AI11" s="3">
        <v>-0.21880050003528595</v>
      </c>
      <c r="AJ11" s="3">
        <v>0.44801005721092224</v>
      </c>
      <c r="AK11" s="3">
        <v>-0.30246523022651672</v>
      </c>
      <c r="AL11" s="3">
        <v>-0.4626849889755249</v>
      </c>
      <c r="AM11" s="3">
        <v>0.22035868465900421</v>
      </c>
      <c r="AN11" s="3">
        <v>-0.15482868254184723</v>
      </c>
      <c r="AO11" s="3">
        <v>-0.36438584327697754</v>
      </c>
      <c r="AP11" s="3">
        <v>-0.19547484815120697</v>
      </c>
      <c r="AS11" s="25">
        <v>5</v>
      </c>
      <c r="AT11" s="3">
        <v>5.5659003555774689E-2</v>
      </c>
      <c r="AU11" s="3">
        <v>0.1915414035320282</v>
      </c>
      <c r="AV11" s="3">
        <v>0.15844476222991943</v>
      </c>
      <c r="AW11" s="3">
        <v>0.33404675126075745</v>
      </c>
      <c r="AX11" s="3">
        <v>-0.10609906911849976</v>
      </c>
      <c r="AY11" s="3">
        <v>0.10619933903217316</v>
      </c>
      <c r="AZ11" s="3">
        <v>0.21351759135723114</v>
      </c>
      <c r="BA11" s="3">
        <v>5.0632450729608536E-2</v>
      </c>
      <c r="BB11" s="3">
        <v>-0.26392170786857605</v>
      </c>
      <c r="BC11" s="3">
        <v>-0.26513597369194031</v>
      </c>
      <c r="BD11" s="3">
        <v>-1.7439080402255058E-2</v>
      </c>
      <c r="BE11" s="3">
        <v>-1.6163509339094162E-2</v>
      </c>
      <c r="BF11" s="3">
        <v>-3.8532890379428864E-2</v>
      </c>
      <c r="BG11" s="3">
        <v>-0.26138901710510254</v>
      </c>
      <c r="BH11" s="3">
        <v>5.9676960110664368E-2</v>
      </c>
      <c r="BI11" s="3">
        <v>-2.6425344869494438E-2</v>
      </c>
      <c r="BJ11" s="3">
        <v>4.7250192612409592E-2</v>
      </c>
      <c r="BL11" s="3"/>
      <c r="BM11" s="1">
        <v>5</v>
      </c>
      <c r="BN11" s="3"/>
      <c r="BO11" s="3"/>
      <c r="BP11" s="3"/>
      <c r="BQ11" s="3"/>
      <c r="BR11" s="3">
        <v>0.31234394886073713</v>
      </c>
      <c r="BT11" s="25">
        <v>5</v>
      </c>
      <c r="BU11" s="3">
        <v>0.49245995283126831</v>
      </c>
      <c r="BV11" s="3">
        <v>8.5857503116130829E-2</v>
      </c>
      <c r="BW11" s="3">
        <v>-0.19839514791965485</v>
      </c>
      <c r="BX11" s="3">
        <v>0.13004741072654724</v>
      </c>
      <c r="BY11" s="3">
        <v>0.1111438050866127</v>
      </c>
      <c r="BZ11" s="3">
        <v>0.16769722104072571</v>
      </c>
      <c r="CA11" s="3">
        <v>-5.1168210804462433E-2</v>
      </c>
      <c r="CB11" s="3">
        <v>-0.40731677412986755</v>
      </c>
      <c r="CC11" s="3">
        <v>-0.16489607095718384</v>
      </c>
      <c r="CD11" s="3">
        <v>-0.32151183485984802</v>
      </c>
      <c r="CE11" s="3">
        <v>9.2170387506484985E-2</v>
      </c>
      <c r="CF11" s="3">
        <v>-0.31819519400596619</v>
      </c>
      <c r="CG11" s="3">
        <v>0.18159405887126923</v>
      </c>
      <c r="CH11" s="3">
        <v>0.37254148721694946</v>
      </c>
      <c r="CI11" s="3">
        <v>-4.7417271882295609E-2</v>
      </c>
      <c r="CJ11" s="3">
        <v>0.4484158456325531</v>
      </c>
      <c r="CK11" s="3">
        <v>-0.16064152121543884</v>
      </c>
      <c r="CN11" s="25">
        <v>5</v>
      </c>
      <c r="CO11" s="3">
        <v>0.8175237774848938</v>
      </c>
      <c r="CP11" s="3">
        <v>-0.13440898060798645</v>
      </c>
      <c r="CR11" s="25">
        <v>5</v>
      </c>
      <c r="CS11" s="3">
        <v>-0.26684945821762085</v>
      </c>
      <c r="CT11" s="3">
        <v>-7.6970562338829041E-2</v>
      </c>
      <c r="CU11" s="3">
        <v>-1.2281867675483227E-2</v>
      </c>
      <c r="CV11" s="3">
        <v>-0.13411299884319305</v>
      </c>
      <c r="CW11" s="3">
        <v>6.6794942540582269E-5</v>
      </c>
      <c r="CX11" s="3">
        <v>-0.26449811458587646</v>
      </c>
      <c r="CY11" s="3">
        <v>7.4944928288459778E-2</v>
      </c>
      <c r="CZ11" s="3">
        <v>9.3224771320819855E-2</v>
      </c>
      <c r="DA11" s="3">
        <v>0.37009230256080627</v>
      </c>
      <c r="DB11" s="3">
        <v>-0.30520150065422058</v>
      </c>
      <c r="DC11" s="3">
        <v>-0.16097244620323181</v>
      </c>
      <c r="DD11" s="3">
        <v>-5.700775608420372E-2</v>
      </c>
      <c r="DE11" s="3">
        <v>0.14878545701503754</v>
      </c>
      <c r="DF11" s="3">
        <v>0.11183680593967438</v>
      </c>
      <c r="DG11" s="3">
        <v>-8.2549378275871277E-2</v>
      </c>
      <c r="DH11" s="3">
        <v>0.24792207777500153</v>
      </c>
      <c r="DI11" s="3">
        <v>-5.5199172347784042E-2</v>
      </c>
      <c r="DK11" s="25">
        <v>5</v>
      </c>
      <c r="DL11" s="3">
        <v>-5.1246814429759979E-2</v>
      </c>
      <c r="DM11" s="3">
        <v>0.28669750690460205</v>
      </c>
      <c r="DN11" s="3">
        <v>0.15532363951206207</v>
      </c>
      <c r="DO11" s="3">
        <v>-5.9898257255554199E-2</v>
      </c>
      <c r="DP11" s="3">
        <v>0.10120777040719986</v>
      </c>
      <c r="DQ11" s="3">
        <v>0.23314405977725983</v>
      </c>
      <c r="DR11" s="3">
        <v>-0.13496725261211395</v>
      </c>
      <c r="DS11" s="3">
        <v>-0.2834116518497467</v>
      </c>
      <c r="DT11" s="3">
        <v>-0.16037826240062714</v>
      </c>
      <c r="DU11" s="3">
        <v>-0.10332750529050827</v>
      </c>
      <c r="DV11" s="3">
        <v>-5.0077974796295166E-2</v>
      </c>
      <c r="DW11" s="3">
        <v>-0.14257529377937317</v>
      </c>
      <c r="DX11" s="3">
        <v>6.9796092808246613E-2</v>
      </c>
      <c r="DY11" s="3">
        <v>0.12549133598804474</v>
      </c>
      <c r="DZ11" s="3">
        <v>-0.28783488273620605</v>
      </c>
      <c r="EA11" s="3">
        <v>0.28893649578094482</v>
      </c>
      <c r="EB11" s="3">
        <v>0.14698870480060577</v>
      </c>
      <c r="EC11" s="3">
        <v>-2.9088573530316353E-2</v>
      </c>
      <c r="ED11" s="3">
        <v>-4.0594626218080521E-2</v>
      </c>
      <c r="EE11" s="3">
        <v>2.2310027852654457E-2</v>
      </c>
      <c r="EF11" s="3">
        <v>-5.9956368058919907E-2</v>
      </c>
      <c r="EG11" s="3">
        <v>1.4428324066102505E-2</v>
      </c>
      <c r="EH11" s="3">
        <v>-0.21721282601356506</v>
      </c>
      <c r="EI11" s="3">
        <v>0.26663404703140259</v>
      </c>
      <c r="EJ11" s="3">
        <v>0.23897573351860046</v>
      </c>
      <c r="EK11" s="3">
        <v>0.19808796048164368</v>
      </c>
      <c r="EL11" s="3">
        <v>0.16810624301433563</v>
      </c>
      <c r="EM11" s="3">
        <v>9.4739608466625214E-2</v>
      </c>
      <c r="EN11" s="3">
        <v>-0.18978844583034515</v>
      </c>
      <c r="EO11" s="3">
        <v>-0.14192642271518707</v>
      </c>
      <c r="EP11" s="3">
        <v>0.32791230082511902</v>
      </c>
      <c r="EQ11" s="3">
        <v>6.9978050887584686E-2</v>
      </c>
      <c r="ER11" s="3">
        <v>-0.21405954658985138</v>
      </c>
      <c r="ES11" s="3">
        <v>-0.24829845130443573</v>
      </c>
      <c r="ET11" s="3">
        <v>-7.3324196040630341E-2</v>
      </c>
      <c r="EU11" s="3">
        <v>-0.23513136804103851</v>
      </c>
      <c r="EV11" s="3">
        <v>0.30404466390609741</v>
      </c>
      <c r="EW11" s="3">
        <v>-5.1321499049663544E-2</v>
      </c>
      <c r="EX11" s="3">
        <v>1.4328307472169399E-2</v>
      </c>
      <c r="EY11" s="3">
        <v>4.6607917174696922E-3</v>
      </c>
      <c r="EZ11" s="3">
        <v>0.1697247177362442</v>
      </c>
      <c r="FA11" s="3">
        <v>-7.3507152497768402E-2</v>
      </c>
      <c r="FB11" s="3">
        <v>-3.4526176750659943E-2</v>
      </c>
      <c r="FC11" s="3">
        <v>0.12299302220344543</v>
      </c>
      <c r="FD11" s="3">
        <v>0.23083183169364929</v>
      </c>
      <c r="FE11" s="3">
        <v>0.18371662497520447</v>
      </c>
      <c r="FF11" s="3">
        <v>0.14908432960510254</v>
      </c>
      <c r="FG11" s="3">
        <v>-2.5516152381896973E-2</v>
      </c>
      <c r="FH11" s="3">
        <v>0.15108335018157959</v>
      </c>
      <c r="FI11" s="3">
        <v>-8.1579945981502533E-3</v>
      </c>
      <c r="FJ11" s="3">
        <v>0.25967630743980408</v>
      </c>
      <c r="FK11" s="3">
        <v>-0.24073240160942078</v>
      </c>
      <c r="FL11" s="3">
        <v>-0.10582372546195984</v>
      </c>
      <c r="FM11" s="3">
        <v>0.15615342557430267</v>
      </c>
      <c r="FN11" s="3">
        <v>0.23351392149925232</v>
      </c>
      <c r="FO11" s="3">
        <v>-1.8750052899122238E-2</v>
      </c>
      <c r="FP11" s="3">
        <v>0.18887528777122498</v>
      </c>
      <c r="FQ11" s="3">
        <v>-0.23167718946933746</v>
      </c>
      <c r="FR11" s="3">
        <v>4.9581313505768776E-3</v>
      </c>
      <c r="FS11" s="3">
        <v>-0.24228388071060181</v>
      </c>
      <c r="FT11" s="3">
        <v>-0.24915874004364014</v>
      </c>
      <c r="FU11" s="3">
        <v>-0.1040041521191597</v>
      </c>
      <c r="FV11" s="3">
        <v>0.2123720794916153</v>
      </c>
      <c r="FW11" s="3">
        <v>0.18183538317680359</v>
      </c>
      <c r="FX11" s="3">
        <v>-0.11857230961322784</v>
      </c>
    </row>
    <row r="12" spans="1:180">
      <c r="A12" s="25">
        <v>6</v>
      </c>
      <c r="B12" s="3">
        <v>-0.16130797564983368</v>
      </c>
      <c r="C12" s="3">
        <v>-0.19959916174411774</v>
      </c>
      <c r="D12" s="3">
        <v>-0.20860391855239868</v>
      </c>
      <c r="E12" s="3">
        <v>-6.1620622873306274E-2</v>
      </c>
      <c r="F12" s="3">
        <v>0.24599432945251465</v>
      </c>
      <c r="G12" s="3">
        <v>0.11798670887947083</v>
      </c>
      <c r="H12" s="3">
        <v>-0.11186552792787552</v>
      </c>
      <c r="I12" s="3">
        <v>0.28515547513961792</v>
      </c>
      <c r="J12" s="3">
        <v>-0.27129295468330383</v>
      </c>
      <c r="K12" s="3">
        <v>9.1119460761547089E-2</v>
      </c>
      <c r="L12" s="3">
        <v>0.17146526277065277</v>
      </c>
      <c r="M12" s="3">
        <v>-0.16547255218029022</v>
      </c>
      <c r="N12" s="3">
        <v>-4.3214172124862671E-2</v>
      </c>
      <c r="O12" s="3">
        <v>-0.19224123656749725</v>
      </c>
      <c r="P12" s="3">
        <v>-0.26406583189964294</v>
      </c>
      <c r="Q12" s="3">
        <v>-5.091824010014534E-2</v>
      </c>
      <c r="R12" s="3">
        <v>0</v>
      </c>
      <c r="U12" s="3"/>
      <c r="V12" s="1">
        <v>6</v>
      </c>
      <c r="W12" s="3">
        <v>0</v>
      </c>
      <c r="Y12" s="25">
        <v>6</v>
      </c>
      <c r="Z12" s="3">
        <v>-0.27652135491371155</v>
      </c>
      <c r="AA12" s="3">
        <v>0.18561495840549469</v>
      </c>
      <c r="AB12" s="3">
        <v>-4.7226004302501678E-2</v>
      </c>
      <c r="AC12" s="3">
        <v>-4.4380564242601395E-2</v>
      </c>
      <c r="AD12" s="3">
        <v>-0.16856274008750916</v>
      </c>
      <c r="AE12" s="3">
        <v>0.16892093420028687</v>
      </c>
      <c r="AF12" s="3">
        <v>0.16894713044166565</v>
      </c>
      <c r="AG12" s="3">
        <v>0.20666909217834473</v>
      </c>
      <c r="AH12" s="3">
        <v>0.14676971733570099</v>
      </c>
      <c r="AI12" s="3">
        <v>-0.13775579631328583</v>
      </c>
      <c r="AJ12" s="3">
        <v>0.31460046768188477</v>
      </c>
      <c r="AK12" s="3">
        <v>-7.5334414839744568E-2</v>
      </c>
      <c r="AL12" s="3">
        <v>-0.32195031642913818</v>
      </c>
      <c r="AM12" s="3">
        <v>0.3295280933380127</v>
      </c>
      <c r="AN12" s="3">
        <v>0.1391155868768692</v>
      </c>
      <c r="AO12" s="3">
        <v>-0.14672687649726868</v>
      </c>
      <c r="AP12" s="3">
        <v>-6.0548214241862297E-3</v>
      </c>
      <c r="AS12" s="25">
        <v>6</v>
      </c>
      <c r="AT12" s="3">
        <v>0.56433957815170288</v>
      </c>
      <c r="AU12" s="3">
        <v>-0.46628546714782715</v>
      </c>
      <c r="AV12" s="3">
        <v>0.19343133270740509</v>
      </c>
      <c r="AW12" s="3">
        <v>-0.31794640421867371</v>
      </c>
      <c r="AX12" s="3">
        <v>0.26516324281692505</v>
      </c>
      <c r="AY12" s="3">
        <v>0.48007166385650635</v>
      </c>
      <c r="AZ12" s="3">
        <v>0.39725667238235474</v>
      </c>
      <c r="BA12" s="3">
        <v>-0.28163236379623413</v>
      </c>
      <c r="BB12" s="3">
        <v>0.26259523630142212</v>
      </c>
      <c r="BC12" s="3">
        <v>2.4236416444182396E-2</v>
      </c>
      <c r="BD12" s="3">
        <v>-2.9201416298747063E-2</v>
      </c>
      <c r="BE12" s="3">
        <v>-0.32813426852226257</v>
      </c>
      <c r="BF12" s="3">
        <v>-8.2902602851390839E-2</v>
      </c>
      <c r="BG12" s="3">
        <v>0.32766038179397583</v>
      </c>
      <c r="BH12" s="3">
        <v>-0.14873228967189789</v>
      </c>
      <c r="BI12" s="3">
        <v>5.0310071557760239E-2</v>
      </c>
      <c r="BJ12" s="3">
        <v>-0.18278422951698303</v>
      </c>
      <c r="BL12" s="3"/>
      <c r="BM12" s="1">
        <v>6</v>
      </c>
      <c r="BN12" s="3"/>
      <c r="BO12" s="3"/>
      <c r="BP12" s="3"/>
      <c r="BQ12" s="3"/>
      <c r="BR12" s="3">
        <v>-3.1743589667145691</v>
      </c>
      <c r="BT12" s="25">
        <v>6</v>
      </c>
      <c r="BU12" s="3">
        <v>-0.24430815875530243</v>
      </c>
      <c r="BV12" s="3">
        <v>-8.7404223158955574E-3</v>
      </c>
      <c r="BW12" s="3">
        <v>-0.64068466424942017</v>
      </c>
      <c r="BX12" s="3">
        <v>5.3818155080080032E-2</v>
      </c>
      <c r="BY12" s="3">
        <v>6.326911598443985E-2</v>
      </c>
      <c r="BZ12" s="3">
        <v>-0.13655886054039001</v>
      </c>
      <c r="CA12" s="3">
        <v>-0.19313184916973114</v>
      </c>
      <c r="CB12" s="3">
        <v>7.2177648544311523E-2</v>
      </c>
      <c r="CC12" s="3">
        <v>-0.39670941233634949</v>
      </c>
      <c r="CD12" s="3">
        <v>0.10218384861946106</v>
      </c>
      <c r="CE12" s="3">
        <v>-0.20541222393512726</v>
      </c>
      <c r="CF12" s="3">
        <v>8.0771893262863159E-2</v>
      </c>
      <c r="CG12" s="3">
        <v>0.19005034863948822</v>
      </c>
      <c r="CH12" s="3">
        <v>-0.32369682192802429</v>
      </c>
      <c r="CI12" s="3">
        <v>0.26223504543304443</v>
      </c>
      <c r="CJ12" s="3">
        <v>-0.34095767140388489</v>
      </c>
      <c r="CK12" s="3">
        <v>1.2915688566863537E-2</v>
      </c>
      <c r="CN12" s="25">
        <v>6</v>
      </c>
      <c r="CO12" s="3">
        <v>0.78466320037841797</v>
      </c>
      <c r="CP12" s="3">
        <v>-1.5979426680132749E-3</v>
      </c>
      <c r="CR12" s="25">
        <v>6</v>
      </c>
      <c r="CS12" s="3">
        <v>-0.38860049843788147</v>
      </c>
      <c r="CT12" s="3">
        <v>-6.0553610324859619E-2</v>
      </c>
      <c r="CU12" s="3">
        <v>5.8630663901567459E-2</v>
      </c>
      <c r="CV12" s="3">
        <v>-4.6005900949239731E-3</v>
      </c>
      <c r="CW12" s="3">
        <v>6.4982958137989044E-2</v>
      </c>
      <c r="CX12" s="3">
        <v>-5.0350997596979141E-2</v>
      </c>
      <c r="CY12" s="3">
        <v>0.30667325854301453</v>
      </c>
      <c r="CZ12" s="3">
        <v>-1.2327450327575207E-2</v>
      </c>
      <c r="DA12" s="3">
        <v>8.9776284992694855E-2</v>
      </c>
      <c r="DB12" s="3">
        <v>0.20570047199726105</v>
      </c>
      <c r="DC12" s="3">
        <v>0.1053776741027832</v>
      </c>
      <c r="DD12" s="3">
        <v>-0.20071540772914886</v>
      </c>
      <c r="DE12" s="3">
        <v>-3.9511822164058685E-2</v>
      </c>
      <c r="DF12" s="3">
        <v>-0.12000878900289536</v>
      </c>
      <c r="DG12" s="3">
        <v>0.31090295314788818</v>
      </c>
      <c r="DH12" s="3">
        <v>-0.40777954459190369</v>
      </c>
      <c r="DI12" s="3">
        <v>-0.15183143317699432</v>
      </c>
      <c r="DK12" s="25">
        <v>6</v>
      </c>
      <c r="DL12" s="3">
        <v>-0.13160443305969238</v>
      </c>
      <c r="DM12" s="3">
        <v>-5.365174263715744E-2</v>
      </c>
      <c r="DN12" s="3">
        <v>-0.13041852414608002</v>
      </c>
      <c r="DO12" s="3">
        <v>7.1146994829177856E-2</v>
      </c>
      <c r="DP12" s="3">
        <v>1.7491908743977547E-2</v>
      </c>
      <c r="DQ12" s="3">
        <v>-3.6529466509819031E-2</v>
      </c>
      <c r="DR12" s="3">
        <v>9.6613399684429169E-2</v>
      </c>
      <c r="DS12" s="3">
        <v>0.22190627455711365</v>
      </c>
      <c r="DT12" s="3">
        <v>-2.1303599700331688E-2</v>
      </c>
      <c r="DU12" s="3">
        <v>9.7143083810806274E-2</v>
      </c>
      <c r="DV12" s="3">
        <v>-1.675577275454998E-2</v>
      </c>
      <c r="DW12" s="3">
        <v>-5.6549243628978729E-2</v>
      </c>
      <c r="DX12" s="3">
        <v>-0.20197787880897522</v>
      </c>
      <c r="DY12" s="3">
        <v>-0.11781106144189835</v>
      </c>
      <c r="DZ12" s="3">
        <v>0.11866038292646408</v>
      </c>
      <c r="EA12" s="3">
        <v>-0.20192396640777588</v>
      </c>
      <c r="EB12" s="3">
        <v>-2.1008187904953957E-2</v>
      </c>
      <c r="EC12" s="3">
        <v>-5.5629510432481766E-2</v>
      </c>
      <c r="ED12" s="3">
        <v>0.23348553478717804</v>
      </c>
      <c r="EE12" s="3">
        <v>-7.8605860471725464E-2</v>
      </c>
      <c r="EF12" s="3">
        <v>-2.573913149535656E-2</v>
      </c>
      <c r="EG12" s="3">
        <v>0.1503499299287796</v>
      </c>
      <c r="EH12" s="3">
        <v>0.20134781301021576</v>
      </c>
      <c r="EI12" s="3">
        <v>-0.21342441439628601</v>
      </c>
      <c r="EJ12" s="3">
        <v>1.8200233578681946E-2</v>
      </c>
      <c r="EK12" s="3">
        <v>9.9281542003154755E-2</v>
      </c>
      <c r="EL12" s="3">
        <v>5.1657479256391525E-2</v>
      </c>
      <c r="EM12" s="3">
        <v>-3.714858740568161E-2</v>
      </c>
      <c r="EN12" s="3">
        <v>0.17539681494235992</v>
      </c>
      <c r="EO12" s="3">
        <v>0.2875630259513855</v>
      </c>
      <c r="EP12" s="3">
        <v>1.1731192469596863E-2</v>
      </c>
      <c r="EQ12" s="3">
        <v>-5.9686422348022461E-2</v>
      </c>
      <c r="ER12" s="3">
        <v>0.18455678224563599</v>
      </c>
      <c r="ES12" s="3">
        <v>0.32039922475814819</v>
      </c>
      <c r="ET12" s="3">
        <v>0.11349372565746307</v>
      </c>
      <c r="EU12" s="3">
        <v>0.24973537027835846</v>
      </c>
      <c r="EV12" s="3">
        <v>6.8060889840126038E-2</v>
      </c>
      <c r="EW12" s="3">
        <v>9.7857534885406494E-2</v>
      </c>
      <c r="EX12" s="3">
        <v>-0.13123385608196259</v>
      </c>
      <c r="EY12" s="3">
        <v>0.338004469871521</v>
      </c>
      <c r="EZ12" s="3">
        <v>-0.17264190316200256</v>
      </c>
      <c r="FA12" s="3">
        <v>2.5296330451965332E-2</v>
      </c>
      <c r="FB12" s="3">
        <v>-9.1786973178386688E-2</v>
      </c>
      <c r="FC12" s="3">
        <v>6.7869529128074646E-2</v>
      </c>
      <c r="FD12" s="3">
        <v>4.4829454272985458E-2</v>
      </c>
      <c r="FE12" s="3">
        <v>7.8013977035880089E-3</v>
      </c>
      <c r="FF12" s="3">
        <v>-0.27296340465545654</v>
      </c>
      <c r="FG12" s="3">
        <v>-2.7449062094092369E-2</v>
      </c>
      <c r="FH12" s="3">
        <v>-0.1831316202878952</v>
      </c>
      <c r="FI12" s="3">
        <v>6.6431298851966858E-2</v>
      </c>
      <c r="FJ12" s="3">
        <v>-0.19427688419818878</v>
      </c>
      <c r="FK12" s="3">
        <v>-6.6085346043109894E-2</v>
      </c>
      <c r="FL12" s="3">
        <v>9.497438371181488E-2</v>
      </c>
      <c r="FM12" s="3">
        <v>-9.5039770007133484E-2</v>
      </c>
      <c r="FN12" s="3">
        <v>-6.3004761934280396E-2</v>
      </c>
      <c r="FO12" s="3">
        <v>-5.6186959147453308E-2</v>
      </c>
      <c r="FP12" s="3">
        <v>-9.1860212385654449E-2</v>
      </c>
      <c r="FQ12" s="3">
        <v>-0.17544269561767578</v>
      </c>
      <c r="FR12" s="3">
        <v>2.9292488470673561E-2</v>
      </c>
      <c r="FS12" s="3">
        <v>0.41802766919136047</v>
      </c>
      <c r="FT12" s="3">
        <v>0.21552929282188416</v>
      </c>
      <c r="FU12" s="3">
        <v>-0.14261159300804138</v>
      </c>
      <c r="FV12" s="3">
        <v>-0.11092104017734528</v>
      </c>
      <c r="FW12" s="3">
        <v>0.21589869260787964</v>
      </c>
      <c r="FX12" s="3">
        <v>-9.8331630229949965E-2</v>
      </c>
    </row>
    <row r="13" spans="1:180">
      <c r="A13" s="25">
        <v>7</v>
      </c>
      <c r="B13" s="3">
        <v>9.3863733112812042E-2</v>
      </c>
      <c r="C13" s="3">
        <v>-4.9350500106811523E-2</v>
      </c>
      <c r="D13" s="3">
        <v>-0.1765899658203125</v>
      </c>
      <c r="E13" s="3">
        <v>4.5608986169099808E-2</v>
      </c>
      <c r="F13" s="3">
        <v>0.26284793019294739</v>
      </c>
      <c r="G13" s="3">
        <v>0.29388603568077087</v>
      </c>
      <c r="H13" s="3">
        <v>-2.4438025429844856E-2</v>
      </c>
      <c r="I13" s="3">
        <v>-2.1785207092761993E-2</v>
      </c>
      <c r="J13" s="3">
        <v>0.23380975425243378</v>
      </c>
      <c r="K13" s="3">
        <v>8.3798535168170929E-2</v>
      </c>
      <c r="L13" s="3">
        <v>-0.24408829212188721</v>
      </c>
      <c r="M13" s="3">
        <v>0.20525707304477692</v>
      </c>
      <c r="N13" s="3">
        <v>-9.662550687789917E-2</v>
      </c>
      <c r="O13" s="3">
        <v>-0.26094871759414673</v>
      </c>
      <c r="P13" s="3">
        <v>0.25460046529769897</v>
      </c>
      <c r="Q13" s="3">
        <v>-0.29481261968612671</v>
      </c>
      <c r="R13" s="3">
        <v>0</v>
      </c>
      <c r="U13" s="3"/>
      <c r="V13" s="1">
        <v>7</v>
      </c>
      <c r="W13" s="3">
        <v>0</v>
      </c>
      <c r="Y13" s="25">
        <v>7</v>
      </c>
      <c r="Z13" s="3">
        <v>-0.14126445353031158</v>
      </c>
      <c r="AA13" s="3">
        <v>3.1933791935443878E-2</v>
      </c>
      <c r="AB13" s="3">
        <v>-2.0749038085341454E-2</v>
      </c>
      <c r="AC13" s="3">
        <v>-0.12137053906917572</v>
      </c>
      <c r="AD13" s="3">
        <v>-0.10404278337955475</v>
      </c>
      <c r="AE13" s="3">
        <v>0.11428175866603851</v>
      </c>
      <c r="AF13" s="3">
        <v>8.1198632717132568E-2</v>
      </c>
      <c r="AG13" s="3">
        <v>2.2972555831074715E-2</v>
      </c>
      <c r="AH13" s="3">
        <v>-0.12398801743984222</v>
      </c>
      <c r="AI13" s="3">
        <v>-0.23526021838188171</v>
      </c>
      <c r="AJ13" s="3">
        <v>-0.19677276909351349</v>
      </c>
      <c r="AK13" s="3">
        <v>0.1211765930056572</v>
      </c>
      <c r="AL13" s="3">
        <v>7.2204761207103729E-2</v>
      </c>
      <c r="AM13" s="3">
        <v>0.15271376073360443</v>
      </c>
      <c r="AN13" s="3">
        <v>0.23951894044876099</v>
      </c>
      <c r="AO13" s="3">
        <v>-0.16872647404670715</v>
      </c>
      <c r="AP13" s="3">
        <v>0.11621644347906113</v>
      </c>
      <c r="AS13" s="25">
        <v>7</v>
      </c>
      <c r="AT13" s="3">
        <v>0.11919524520635605</v>
      </c>
      <c r="AU13" s="3">
        <v>-0.14601027965545654</v>
      </c>
      <c r="AV13" s="3">
        <v>-0.16789938509464264</v>
      </c>
      <c r="AW13" s="3">
        <v>-7.5775220990180969E-2</v>
      </c>
      <c r="AX13" s="3">
        <v>-6.416996568441391E-2</v>
      </c>
      <c r="AY13" s="3">
        <v>3.8051273673772812E-2</v>
      </c>
      <c r="AZ13" s="3">
        <v>0.33513259887695313</v>
      </c>
      <c r="BA13" s="3">
        <v>-9.8568879067897797E-2</v>
      </c>
      <c r="BB13" s="3">
        <v>-0.33524873852729797</v>
      </c>
      <c r="BC13" s="3">
        <v>-1.6376510262489319E-2</v>
      </c>
      <c r="BD13" s="3">
        <v>5.8649949729442596E-2</v>
      </c>
      <c r="BE13" s="3">
        <v>6.0455739498138428E-2</v>
      </c>
      <c r="BF13" s="3">
        <v>-0.29335206747055054</v>
      </c>
      <c r="BG13" s="3">
        <v>-0.36888271570205688</v>
      </c>
      <c r="BH13" s="3">
        <v>-0.22239178419113159</v>
      </c>
      <c r="BI13" s="3">
        <v>8.6577512323856354E-2</v>
      </c>
      <c r="BJ13" s="3">
        <v>9.9655076861381517E-2</v>
      </c>
      <c r="BL13" s="3"/>
      <c r="BM13" s="1">
        <v>7</v>
      </c>
      <c r="BN13" s="3"/>
      <c r="BO13" s="3"/>
      <c r="BP13" s="3"/>
      <c r="BQ13" s="3"/>
      <c r="BR13" s="3">
        <v>0.70400638854402919</v>
      </c>
      <c r="BT13" s="25">
        <v>7</v>
      </c>
      <c r="BU13" s="3">
        <v>-1.3898958452045918E-2</v>
      </c>
      <c r="BV13" s="3">
        <v>-9.9356472492218018E-2</v>
      </c>
      <c r="BW13" s="3">
        <v>0.10913988947868347</v>
      </c>
      <c r="BX13" s="3">
        <v>-0.55531066656112671</v>
      </c>
      <c r="BY13" s="3">
        <v>-0.10855274647474289</v>
      </c>
      <c r="BZ13" s="3">
        <v>-0.22047044336795807</v>
      </c>
      <c r="CA13" s="3">
        <v>0.24608710408210754</v>
      </c>
      <c r="CB13" s="3">
        <v>0.2779574990272522</v>
      </c>
      <c r="CC13" s="3">
        <v>-0.47349894046783447</v>
      </c>
      <c r="CD13" s="3">
        <v>-0.2313229888677597</v>
      </c>
      <c r="CE13" s="3">
        <v>0.50548017024993896</v>
      </c>
      <c r="CF13" s="3">
        <v>-7.1047693490982056E-2</v>
      </c>
      <c r="CG13" s="3">
        <v>4.073046613484621E-3</v>
      </c>
      <c r="CH13" s="3">
        <v>8.8678650557994843E-2</v>
      </c>
      <c r="CI13" s="3">
        <v>-3.1765192747116089E-2</v>
      </c>
      <c r="CJ13" s="3">
        <v>-3.9545964449644089E-2</v>
      </c>
      <c r="CK13" s="3">
        <v>-6.4786463975906372E-2</v>
      </c>
      <c r="CN13" s="25">
        <v>7</v>
      </c>
      <c r="CO13" s="3">
        <v>0.58706605434417725</v>
      </c>
      <c r="CP13" s="3">
        <v>-2.4862692225724459E-3</v>
      </c>
      <c r="CR13" s="25">
        <v>7</v>
      </c>
      <c r="CS13" s="3">
        <v>0.30282813310623169</v>
      </c>
      <c r="CT13" s="3">
        <v>8.0489367246627808E-2</v>
      </c>
      <c r="CU13" s="3">
        <v>-7.5051918625831604E-2</v>
      </c>
      <c r="CV13" s="3">
        <v>-0.10493390262126923</v>
      </c>
      <c r="CW13" s="3">
        <v>0.22635442018508911</v>
      </c>
      <c r="CX13" s="3">
        <v>0.63869559764862061</v>
      </c>
      <c r="CY13" s="3">
        <v>-9.7693309187889099E-2</v>
      </c>
      <c r="CZ13" s="3">
        <v>-0.15900090336799622</v>
      </c>
      <c r="DA13" s="3">
        <v>0.15757369995117188</v>
      </c>
      <c r="DB13" s="3">
        <v>1.8609549850225449E-2</v>
      </c>
      <c r="DC13" s="3">
        <v>-3.9302676916122437E-2</v>
      </c>
      <c r="DD13" s="3">
        <v>-0.16133464872837067</v>
      </c>
      <c r="DE13" s="3">
        <v>-0.20887628197669983</v>
      </c>
      <c r="DF13" s="3">
        <v>-0.13629454374313354</v>
      </c>
      <c r="DG13" s="3">
        <v>-0.14334291219711304</v>
      </c>
      <c r="DH13" s="3">
        <v>6.3843480311334133E-3</v>
      </c>
      <c r="DI13" s="3">
        <v>-0.21997825801372528</v>
      </c>
      <c r="DK13" s="25">
        <v>7</v>
      </c>
      <c r="DL13" s="3">
        <v>0.12508232891559601</v>
      </c>
      <c r="DM13" s="3">
        <v>9.75208580493927E-2</v>
      </c>
      <c r="DN13" s="3">
        <v>0.17936958372592926</v>
      </c>
      <c r="DO13" s="3">
        <v>2.9511807486414909E-2</v>
      </c>
      <c r="DP13" s="3">
        <v>0.14324821531772614</v>
      </c>
      <c r="DQ13" s="3">
        <v>0.15491728484630585</v>
      </c>
      <c r="DR13" s="3">
        <v>-3.598867729306221E-2</v>
      </c>
      <c r="DS13" s="3">
        <v>-8.6024798452854156E-2</v>
      </c>
      <c r="DT13" s="3">
        <v>0.20262643694877625</v>
      </c>
      <c r="DU13" s="3">
        <v>-0.14322125911712646</v>
      </c>
      <c r="DV13" s="3">
        <v>-0.19481496512889862</v>
      </c>
      <c r="DW13" s="3">
        <v>1.775285042822361E-2</v>
      </c>
      <c r="DX13" s="3">
        <v>0.396505206823349</v>
      </c>
      <c r="DY13" s="3">
        <v>-3.8637205958366394E-2</v>
      </c>
      <c r="DZ13" s="3">
        <v>0.17295490205287933</v>
      </c>
      <c r="EA13" s="3">
        <v>8.822525292634964E-2</v>
      </c>
      <c r="EB13" s="3">
        <v>-0.21397243440151215</v>
      </c>
      <c r="EC13" s="3">
        <v>-3.6232724785804749E-2</v>
      </c>
      <c r="ED13" s="3">
        <v>-6.5929433330893517E-3</v>
      </c>
      <c r="EE13" s="3">
        <v>9.9322356283664703E-2</v>
      </c>
      <c r="EF13" s="3">
        <v>0.1507558673620224</v>
      </c>
      <c r="EG13" s="3">
        <v>8.1846006214618683E-2</v>
      </c>
      <c r="EH13" s="3">
        <v>-0.11581160128116608</v>
      </c>
      <c r="EI13" s="3">
        <v>-0.17914538085460663</v>
      </c>
      <c r="EJ13" s="3">
        <v>-1.9414378330111504E-2</v>
      </c>
      <c r="EK13" s="3">
        <v>-6.6217884421348572E-2</v>
      </c>
      <c r="EL13" s="3">
        <v>0.2730841338634491</v>
      </c>
      <c r="EM13" s="3">
        <v>3.8869880139827728E-2</v>
      </c>
      <c r="EN13" s="3">
        <v>-7.9121574759483337E-2</v>
      </c>
      <c r="EO13" s="3">
        <v>0.41777545213699341</v>
      </c>
      <c r="EP13" s="3">
        <v>8.2795947790145874E-2</v>
      </c>
      <c r="EQ13" s="3">
        <v>0.12759636342525482</v>
      </c>
      <c r="ER13" s="3">
        <v>-0.25005319714546204</v>
      </c>
      <c r="ES13" s="3">
        <v>-0.30701249837875366</v>
      </c>
      <c r="ET13" s="3">
        <v>6.738599855452776E-3</v>
      </c>
      <c r="EU13" s="3">
        <v>-0.14708326756954193</v>
      </c>
      <c r="EV13" s="3">
        <v>3.2722976058721542E-2</v>
      </c>
      <c r="EW13" s="3">
        <v>-0.29883381724357605</v>
      </c>
      <c r="EX13" s="3">
        <v>0.18800416588783264</v>
      </c>
      <c r="EY13" s="3">
        <v>-0.14975319802761078</v>
      </c>
      <c r="EZ13" s="3">
        <v>0.39336186647415161</v>
      </c>
      <c r="FA13" s="3">
        <v>-0.29330864548683167</v>
      </c>
      <c r="FB13" s="3">
        <v>-8.6709104478359222E-2</v>
      </c>
      <c r="FC13" s="3">
        <v>-0.14501562714576721</v>
      </c>
      <c r="FD13" s="3">
        <v>4.6891556121408939E-3</v>
      </c>
      <c r="FE13" s="3">
        <v>2.0327333360910416E-2</v>
      </c>
      <c r="FF13" s="3">
        <v>-0.18279531598091125</v>
      </c>
      <c r="FG13" s="3">
        <v>-9.2656880617141724E-2</v>
      </c>
      <c r="FH13" s="3">
        <v>-8.4852986037731171E-3</v>
      </c>
      <c r="FI13" s="3">
        <v>-0.10282739251852036</v>
      </c>
      <c r="FJ13" s="3">
        <v>-5.9100974351167679E-2</v>
      </c>
      <c r="FK13" s="3">
        <v>-1.4568358659744263E-2</v>
      </c>
      <c r="FL13" s="3">
        <v>-7.7971562743186951E-2</v>
      </c>
      <c r="FM13" s="3">
        <v>-0.10366952419281006</v>
      </c>
      <c r="FN13" s="3">
        <v>0.23853708803653717</v>
      </c>
      <c r="FO13" s="3">
        <v>-0.17252545058727264</v>
      </c>
      <c r="FP13" s="3">
        <v>7.4725009500980377E-2</v>
      </c>
      <c r="FQ13" s="3">
        <v>0.1643277108669281</v>
      </c>
      <c r="FR13" s="3">
        <v>-6.8510346114635468E-2</v>
      </c>
      <c r="FS13" s="3">
        <v>0.26198610663414001</v>
      </c>
      <c r="FT13" s="3">
        <v>-4.6807188540697098E-2</v>
      </c>
      <c r="FU13" s="3">
        <v>9.6973404288291931E-2</v>
      </c>
      <c r="FV13" s="3">
        <v>-1.6202779486775398E-2</v>
      </c>
      <c r="FW13" s="3">
        <v>0.39349386096000671</v>
      </c>
      <c r="FX13" s="3">
        <v>5.9568203985691071E-2</v>
      </c>
    </row>
    <row r="14" spans="1:180">
      <c r="A14" s="25">
        <v>8</v>
      </c>
      <c r="B14" s="3">
        <v>3.9405660936608911E-4</v>
      </c>
      <c r="C14" s="3">
        <v>-0.27923175692558289</v>
      </c>
      <c r="D14" s="3">
        <v>4.9081329256296158E-2</v>
      </c>
      <c r="E14" s="3">
        <v>0.12984953820705414</v>
      </c>
      <c r="F14" s="3">
        <v>0.1596878319978714</v>
      </c>
      <c r="G14" s="3">
        <v>0.12642037868499756</v>
      </c>
      <c r="H14" s="3">
        <v>-0.17315585911273956</v>
      </c>
      <c r="I14" s="3">
        <v>0.30231037735939026</v>
      </c>
      <c r="J14" s="3">
        <v>-0.19257844984531403</v>
      </c>
      <c r="K14" s="3">
        <v>-5.4710634052753448E-2</v>
      </c>
      <c r="L14" s="3">
        <v>0.18576177954673767</v>
      </c>
      <c r="M14" s="3">
        <v>-0.20353893935680389</v>
      </c>
      <c r="N14" s="3">
        <v>-0.2134719043970108</v>
      </c>
      <c r="O14" s="3">
        <v>0.28993925452232361</v>
      </c>
      <c r="P14" s="3">
        <v>-0.18945145606994629</v>
      </c>
      <c r="Q14" s="3">
        <v>0.15630984306335449</v>
      </c>
      <c r="R14" s="3">
        <v>0</v>
      </c>
      <c r="U14" s="3"/>
      <c r="V14" s="1">
        <v>8</v>
      </c>
      <c r="W14" s="3">
        <v>0</v>
      </c>
      <c r="Y14" s="25">
        <v>8</v>
      </c>
      <c r="Z14" s="3">
        <v>0.1461830735206604</v>
      </c>
      <c r="AA14" s="3">
        <v>0.26937949657440186</v>
      </c>
      <c r="AB14" s="3">
        <v>8.9758932590484619E-2</v>
      </c>
      <c r="AC14" s="3">
        <v>0.15649999678134918</v>
      </c>
      <c r="AD14" s="3">
        <v>7.1433600969612598E-3</v>
      </c>
      <c r="AE14" s="3">
        <v>-9.4779357314109802E-2</v>
      </c>
      <c r="AF14" s="3">
        <v>0.2310054749250412</v>
      </c>
      <c r="AG14" s="3">
        <v>0.23932276666164398</v>
      </c>
      <c r="AH14" s="3">
        <v>-8.7893102318048477E-3</v>
      </c>
      <c r="AI14" s="3">
        <v>-8.9377686381340027E-2</v>
      </c>
      <c r="AJ14" s="3">
        <v>0.20292536914348602</v>
      </c>
      <c r="AK14" s="3">
        <v>-0.34100440144538879</v>
      </c>
      <c r="AL14" s="3">
        <v>-0.39461031556129456</v>
      </c>
      <c r="AM14" s="3">
        <v>0.21511629223823547</v>
      </c>
      <c r="AN14" s="3">
        <v>-5.1562335342168808E-2</v>
      </c>
      <c r="AO14" s="3">
        <v>-7.4973240494728088E-2</v>
      </c>
      <c r="AP14" s="3">
        <v>-0.12442617118358612</v>
      </c>
      <c r="AS14" s="25">
        <v>8</v>
      </c>
      <c r="AT14" s="3">
        <v>-0.40343138575553894</v>
      </c>
      <c r="AU14" s="3">
        <v>0.11235211789608002</v>
      </c>
      <c r="AV14" s="3">
        <v>-0.19728086888790131</v>
      </c>
      <c r="AW14" s="3">
        <v>0.34583994746208191</v>
      </c>
      <c r="AX14" s="3">
        <v>0.12644542753696442</v>
      </c>
      <c r="AY14" s="3">
        <v>-0.4182412326335907</v>
      </c>
      <c r="AZ14" s="3">
        <v>-2.9570372775197029E-2</v>
      </c>
      <c r="BA14" s="3">
        <v>4.2110390961170197E-2</v>
      </c>
      <c r="BB14" s="3">
        <v>1.1531276628375053E-2</v>
      </c>
      <c r="BC14" s="3">
        <v>-0.13164909183979034</v>
      </c>
      <c r="BD14" s="3">
        <v>0.38956740498542786</v>
      </c>
      <c r="BE14" s="3">
        <v>0.3365224301815033</v>
      </c>
      <c r="BF14" s="3">
        <v>-0.1248767226934433</v>
      </c>
      <c r="BG14" s="3">
        <v>-7.7439725399017334E-2</v>
      </c>
      <c r="BH14" s="3">
        <v>0.1951821893453598</v>
      </c>
      <c r="BI14" s="3">
        <v>-0.34023597836494446</v>
      </c>
      <c r="BJ14" s="3">
        <v>0.15852230787277222</v>
      </c>
      <c r="BL14" s="3"/>
      <c r="BM14" s="1">
        <v>8</v>
      </c>
      <c r="BN14" s="3"/>
      <c r="BO14" s="3"/>
      <c r="BP14" s="3"/>
      <c r="BQ14" s="3"/>
      <c r="BR14" s="3">
        <v>2.0823470899888514</v>
      </c>
      <c r="BT14" s="25">
        <v>8</v>
      </c>
      <c r="BU14" s="3">
        <v>-0.25405892729759216</v>
      </c>
      <c r="BV14" s="3">
        <v>0.25786876678466797</v>
      </c>
      <c r="BW14" s="3">
        <v>0.5582461953163147</v>
      </c>
      <c r="BX14" s="3">
        <v>-0.1760774552822113</v>
      </c>
      <c r="BY14" s="3">
        <v>2.8384211473166943E-3</v>
      </c>
      <c r="BZ14" s="3">
        <v>-0.2472940981388092</v>
      </c>
      <c r="CA14" s="3">
        <v>-0.38226741552352905</v>
      </c>
      <c r="CB14" s="3">
        <v>0.2629113495349884</v>
      </c>
      <c r="CC14" s="3">
        <v>-0.50517326593399048</v>
      </c>
      <c r="CD14" s="3">
        <v>0.30104419589042664</v>
      </c>
      <c r="CE14" s="3">
        <v>-0.26607301831245422</v>
      </c>
      <c r="CF14" s="3">
        <v>3.6118996795266867E-3</v>
      </c>
      <c r="CG14" s="3">
        <v>0.59414488077163696</v>
      </c>
      <c r="CH14" s="3">
        <v>-0.20540393888950348</v>
      </c>
      <c r="CI14" s="3">
        <v>-5.8696098858490586E-4</v>
      </c>
      <c r="CJ14" s="3">
        <v>1.871061697602272E-2</v>
      </c>
      <c r="CK14" s="3">
        <v>-0.11433705687522888</v>
      </c>
      <c r="CN14" s="25">
        <v>8</v>
      </c>
      <c r="CO14" s="3">
        <v>0.89390683174133301</v>
      </c>
      <c r="CP14" s="3">
        <v>-6.716715544462204E-2</v>
      </c>
      <c r="CR14" s="25">
        <v>8</v>
      </c>
      <c r="CS14" s="3">
        <v>-0.19544303417205811</v>
      </c>
      <c r="CT14" s="3">
        <v>3.2222259324043989E-3</v>
      </c>
      <c r="CU14" s="3">
        <v>8.5951350629329681E-2</v>
      </c>
      <c r="CV14" s="3">
        <v>5.7280160486698151E-2</v>
      </c>
      <c r="CW14" s="3">
        <v>9.815397672355175E-3</v>
      </c>
      <c r="CX14" s="3">
        <v>0.4763699471950531</v>
      </c>
      <c r="CY14" s="3">
        <v>0.18725128471851349</v>
      </c>
      <c r="CZ14" s="3">
        <v>-9.8356261849403381E-2</v>
      </c>
      <c r="DA14" s="3">
        <v>-0.17481341958045959</v>
      </c>
      <c r="DB14" s="3">
        <v>-9.6799066523090005E-4</v>
      </c>
      <c r="DC14" s="3">
        <v>0.17653128504753113</v>
      </c>
      <c r="DD14" s="3">
        <v>-0.25520709156990051</v>
      </c>
      <c r="DE14" s="3">
        <v>-0.16372454166412354</v>
      </c>
      <c r="DF14" s="3">
        <v>-2.3219941183924675E-2</v>
      </c>
      <c r="DG14" s="3">
        <v>-9.7774863243103027E-2</v>
      </c>
      <c r="DH14" s="3">
        <v>0.26857584714889526</v>
      </c>
      <c r="DI14" s="3">
        <v>-0.31357294321060181</v>
      </c>
      <c r="DK14" s="25">
        <v>8</v>
      </c>
      <c r="DL14" s="3">
        <v>0.15339924395084381</v>
      </c>
      <c r="DM14" s="3">
        <v>-4.4647309929132462E-2</v>
      </c>
      <c r="DN14" s="3">
        <v>0.23992092907428741</v>
      </c>
      <c r="DO14" s="3">
        <v>6.2921322882175446E-2</v>
      </c>
      <c r="DP14" s="3">
        <v>0.13646335899829865</v>
      </c>
      <c r="DQ14" s="3">
        <v>-6.2077037990093231E-2</v>
      </c>
      <c r="DR14" s="3">
        <v>-0.23632523417472839</v>
      </c>
      <c r="DS14" s="3">
        <v>-0.20815663039684296</v>
      </c>
      <c r="DT14" s="3">
        <v>-8.2831680774688721E-2</v>
      </c>
      <c r="DU14" s="3">
        <v>-3.4638423472642899E-2</v>
      </c>
      <c r="DV14" s="3">
        <v>-4.4396772980690002E-2</v>
      </c>
      <c r="DW14" s="3">
        <v>-0.15801350772380829</v>
      </c>
      <c r="DX14" s="3">
        <v>0.23925912380218506</v>
      </c>
      <c r="DY14" s="3">
        <v>7.7327676117420197E-2</v>
      </c>
      <c r="DZ14" s="3">
        <v>-1.0492668487131596E-2</v>
      </c>
      <c r="EA14" s="3">
        <v>-5.5773120373487473E-2</v>
      </c>
      <c r="EB14" s="3">
        <v>-8.8810764253139496E-2</v>
      </c>
      <c r="EC14" s="3">
        <v>0.11660100519657135</v>
      </c>
      <c r="ED14" s="3">
        <v>-0.17831204831600189</v>
      </c>
      <c r="EE14" s="3">
        <v>-0.28454387187957764</v>
      </c>
      <c r="EF14" s="3">
        <v>0.10745686292648315</v>
      </c>
      <c r="EG14" s="3">
        <v>-1.6869816463440657E-3</v>
      </c>
      <c r="EH14" s="3">
        <v>-0.3075900673866272</v>
      </c>
      <c r="EI14" s="3">
        <v>-5.8945797383785248E-2</v>
      </c>
      <c r="EJ14" s="3">
        <v>-2.6520993560552597E-2</v>
      </c>
      <c r="EK14" s="3">
        <v>4.3293729424476624E-2</v>
      </c>
      <c r="EL14" s="3">
        <v>-5.1498912274837494E-2</v>
      </c>
      <c r="EM14" s="3">
        <v>3.8406383246183395E-3</v>
      </c>
      <c r="EN14" s="3">
        <v>1.8108377233147621E-2</v>
      </c>
      <c r="EO14" s="3">
        <v>0.13798011839389801</v>
      </c>
      <c r="EP14" s="3">
        <v>0.28265085816383362</v>
      </c>
      <c r="EQ14" s="3">
        <v>6.9604538381099701E-2</v>
      </c>
      <c r="ER14" s="3">
        <v>-0.13013479113578796</v>
      </c>
      <c r="ES14" s="3">
        <v>-0.16669319570064545</v>
      </c>
      <c r="ET14" s="3">
        <v>-9.4033390283584595E-2</v>
      </c>
      <c r="EU14" s="3">
        <v>-8.7970428168773651E-2</v>
      </c>
      <c r="EV14" s="3">
        <v>7.1086414158344269E-2</v>
      </c>
      <c r="EW14" s="3">
        <v>-0.11476263403892517</v>
      </c>
      <c r="EX14" s="3">
        <v>0.28476047515869141</v>
      </c>
      <c r="EY14" s="3">
        <v>-0.30242285132408142</v>
      </c>
      <c r="EZ14" s="3">
        <v>0.24257752299308777</v>
      </c>
      <c r="FA14" s="3">
        <v>-0.19407002627849579</v>
      </c>
      <c r="FB14" s="3">
        <v>-4.0166527032852173E-2</v>
      </c>
      <c r="FC14" s="3">
        <v>0.13442414999008179</v>
      </c>
      <c r="FD14" s="3">
        <v>-0.1163761094212532</v>
      </c>
      <c r="FE14" s="3">
        <v>0.34332183003425598</v>
      </c>
      <c r="FF14" s="3">
        <v>6.7923669703304768E-3</v>
      </c>
      <c r="FG14" s="3">
        <v>-0.23042203485965729</v>
      </c>
      <c r="FH14" s="3">
        <v>-0.14489352703094482</v>
      </c>
      <c r="FI14" s="3">
        <v>5.7487078011035919E-2</v>
      </c>
      <c r="FJ14" s="3">
        <v>-8.0323271453380585E-2</v>
      </c>
      <c r="FK14" s="3">
        <v>7.120814174413681E-2</v>
      </c>
      <c r="FL14" s="3">
        <v>-1.4314119704067707E-2</v>
      </c>
      <c r="FM14" s="3">
        <v>8.0188155174255371E-2</v>
      </c>
      <c r="FN14" s="3">
        <v>0.25139960646629333</v>
      </c>
      <c r="FO14" s="3">
        <v>-7.9478524625301361E-2</v>
      </c>
      <c r="FP14" s="3">
        <v>8.8050246238708496E-2</v>
      </c>
      <c r="FQ14" s="3">
        <v>-0.14867283403873444</v>
      </c>
      <c r="FR14" s="3">
        <v>-0.2008737325668335</v>
      </c>
      <c r="FS14" s="3">
        <v>1.9154977053403854E-2</v>
      </c>
      <c r="FT14" s="3">
        <v>-0.27572226524353027</v>
      </c>
      <c r="FU14" s="3">
        <v>3.8083877414464951E-2</v>
      </c>
      <c r="FV14" s="3">
        <v>1.6104101669043303E-3</v>
      </c>
      <c r="FW14" s="3">
        <v>-3.9713788777589798E-2</v>
      </c>
      <c r="FX14" s="3">
        <v>3.5591047257184982E-2</v>
      </c>
    </row>
    <row r="15" spans="1:180">
      <c r="A15" s="25">
        <v>9</v>
      </c>
      <c r="B15" s="3">
        <v>-0.15707777440547943</v>
      </c>
      <c r="C15" s="3">
        <v>0.20231066644191742</v>
      </c>
      <c r="D15" s="3">
        <v>-0.21568137407302856</v>
      </c>
      <c r="E15" s="3">
        <v>6.389860063791275E-2</v>
      </c>
      <c r="F15" s="3">
        <v>2.4186922237277031E-2</v>
      </c>
      <c r="G15" s="3">
        <v>-7.0244386792182922E-2</v>
      </c>
      <c r="H15" s="3">
        <v>9.8465099930763245E-2</v>
      </c>
      <c r="I15" s="3">
        <v>0.29427888989448547</v>
      </c>
      <c r="J15" s="3">
        <v>-0.26113021373748779</v>
      </c>
      <c r="K15" s="3">
        <v>-0.2144637256860733</v>
      </c>
      <c r="L15" s="3">
        <v>8.3948113024234772E-2</v>
      </c>
      <c r="M15" s="3">
        <v>0.26965820789337158</v>
      </c>
      <c r="N15" s="3">
        <v>2.9544427990913391E-2</v>
      </c>
      <c r="O15" s="3">
        <v>-1.3925042934715748E-2</v>
      </c>
      <c r="P15" s="3">
        <v>1.3304010033607483E-2</v>
      </c>
      <c r="Q15" s="3">
        <v>-0.14137241244316101</v>
      </c>
      <c r="R15" s="3">
        <v>0</v>
      </c>
      <c r="U15" s="3"/>
      <c r="V15" s="1">
        <v>9</v>
      </c>
      <c r="W15" s="3">
        <v>0</v>
      </c>
      <c r="Y15" s="25">
        <v>9</v>
      </c>
      <c r="Z15" s="3">
        <v>-6.6061168909072876E-3</v>
      </c>
      <c r="AA15" s="3">
        <v>1.7779039219021797E-2</v>
      </c>
      <c r="AB15" s="3">
        <v>-5.3531460464000702E-2</v>
      </c>
      <c r="AC15" s="3">
        <v>-0.10819289088249207</v>
      </c>
      <c r="AD15" s="3">
        <v>-0.12070993334054947</v>
      </c>
      <c r="AE15" s="3">
        <v>2.2229397669434547E-2</v>
      </c>
      <c r="AF15" s="3">
        <v>-0.21040096879005432</v>
      </c>
      <c r="AG15" s="3">
        <v>-0.17252472043037415</v>
      </c>
      <c r="AH15" s="3">
        <v>-0.1436304897069931</v>
      </c>
      <c r="AI15" s="3">
        <v>1.5164660289883614E-2</v>
      </c>
      <c r="AJ15" s="3">
        <v>-0.19911614060401917</v>
      </c>
      <c r="AK15" s="3">
        <v>0.20271176099777222</v>
      </c>
      <c r="AL15" s="3">
        <v>-6.4493916928768158E-2</v>
      </c>
      <c r="AM15" s="3">
        <v>-9.578249603509903E-2</v>
      </c>
      <c r="AN15" s="3">
        <v>-0.13673752546310425</v>
      </c>
      <c r="AO15" s="3">
        <v>-4.1436195373535156E-2</v>
      </c>
      <c r="AP15" s="3">
        <v>0.17714829742908478</v>
      </c>
      <c r="AS15" s="25">
        <v>9</v>
      </c>
      <c r="AT15" s="3">
        <v>6.9313831627368927E-2</v>
      </c>
      <c r="AU15" s="3">
        <v>0.2273101806640625</v>
      </c>
      <c r="AV15" s="3">
        <v>0.21635676920413971</v>
      </c>
      <c r="AW15" s="3">
        <v>-0.14813467860221863</v>
      </c>
      <c r="AX15" s="3">
        <v>0.21885834634304047</v>
      </c>
      <c r="AY15" s="3">
        <v>0.11282488703727722</v>
      </c>
      <c r="AZ15" s="3">
        <v>-2.6363859069533646E-4</v>
      </c>
      <c r="BA15" s="3">
        <v>0.20158107578754425</v>
      </c>
      <c r="BB15" s="3">
        <v>3.4855689853429794E-2</v>
      </c>
      <c r="BC15" s="3">
        <v>3.5678423941135406E-2</v>
      </c>
      <c r="BD15" s="3">
        <v>0.15981414914131165</v>
      </c>
      <c r="BE15" s="3">
        <v>0.15387129783630371</v>
      </c>
      <c r="BF15" s="3">
        <v>-0.38711091876029968</v>
      </c>
      <c r="BG15" s="3">
        <v>-0.15140019357204437</v>
      </c>
      <c r="BH15" s="3">
        <v>-9.9171929061412811E-2</v>
      </c>
      <c r="BI15" s="3">
        <v>-0.1736283153295517</v>
      </c>
      <c r="BJ15" s="3">
        <v>2.2423692047595974E-2</v>
      </c>
      <c r="BL15" s="3"/>
      <c r="BM15" s="1">
        <v>9</v>
      </c>
      <c r="BN15" s="3"/>
      <c r="BO15" s="3"/>
      <c r="BP15" s="3"/>
      <c r="BQ15" s="3"/>
      <c r="BR15" s="3">
        <v>0.68873193895515183</v>
      </c>
      <c r="BT15" s="25">
        <v>9</v>
      </c>
      <c r="BU15" s="3">
        <v>-0.36022654175758362</v>
      </c>
      <c r="BV15" s="3">
        <v>0.15303444862365723</v>
      </c>
      <c r="BW15" s="3">
        <v>-0.51452153921127319</v>
      </c>
      <c r="BX15" s="3">
        <v>0.26029866933822632</v>
      </c>
      <c r="BY15" s="3">
        <v>-0.59359657764434814</v>
      </c>
      <c r="BZ15" s="3">
        <v>0.36918729543685913</v>
      </c>
      <c r="CA15" s="3">
        <v>0.1172139048576355</v>
      </c>
      <c r="CB15" s="3">
        <v>-9.2109419405460358E-2</v>
      </c>
      <c r="CC15" s="3">
        <v>-0.10786387324333191</v>
      </c>
      <c r="CD15" s="3">
        <v>-0.24163758754730225</v>
      </c>
      <c r="CE15" s="3">
        <v>0.24822674691677094</v>
      </c>
      <c r="CF15" s="3">
        <v>-0.52147811651229858</v>
      </c>
      <c r="CG15" s="3">
        <v>-0.34378325939178467</v>
      </c>
      <c r="CH15" s="3">
        <v>-0.43255069851875305</v>
      </c>
      <c r="CI15" s="3">
        <v>-0.22145292162895203</v>
      </c>
      <c r="CJ15" s="3">
        <v>-0.11263179779052734</v>
      </c>
      <c r="CK15" s="3">
        <v>-1.7722512129694223E-3</v>
      </c>
      <c r="CN15" s="25">
        <v>9</v>
      </c>
      <c r="CO15" s="3">
        <v>0.54167348146438599</v>
      </c>
      <c r="CP15" s="3">
        <v>8.9288093149662018E-2</v>
      </c>
      <c r="CR15" s="25">
        <v>9</v>
      </c>
      <c r="CS15" s="3">
        <v>0.23166133463382721</v>
      </c>
      <c r="CT15" s="3">
        <v>3.5773955285549164E-2</v>
      </c>
      <c r="CU15" s="3">
        <v>0.17786554992198944</v>
      </c>
      <c r="CV15" s="3">
        <v>0.1781034916639328</v>
      </c>
      <c r="CW15" s="3">
        <v>-0.26975226402282715</v>
      </c>
      <c r="CX15" s="3">
        <v>-7.8672930598258972E-2</v>
      </c>
      <c r="CY15" s="3">
        <v>0.17771153151988983</v>
      </c>
      <c r="CZ15" s="3">
        <v>-0.27701437473297119</v>
      </c>
      <c r="DA15" s="3">
        <v>-1.3851624680683017E-3</v>
      </c>
      <c r="DB15" s="3">
        <v>9.6692278981208801E-2</v>
      </c>
      <c r="DC15" s="3">
        <v>0.12240654230117798</v>
      </c>
      <c r="DD15" s="3">
        <v>4.5547645539045334E-2</v>
      </c>
      <c r="DE15" s="3">
        <v>-0.14471800625324249</v>
      </c>
      <c r="DF15" s="3">
        <v>0.15367576479911804</v>
      </c>
      <c r="DG15" s="3">
        <v>-0.30186140537261963</v>
      </c>
      <c r="DH15" s="3">
        <v>0.19124132394790649</v>
      </c>
      <c r="DI15" s="3">
        <v>-0.21058917045593264</v>
      </c>
      <c r="DK15" s="25">
        <v>9</v>
      </c>
      <c r="DL15" s="3">
        <v>-0.23268328607082367</v>
      </c>
      <c r="DM15" s="3">
        <v>0.13521216809749603</v>
      </c>
      <c r="DN15" s="3">
        <v>0.14374147355556488</v>
      </c>
      <c r="DO15" s="3">
        <v>-6.6194728016853333E-2</v>
      </c>
      <c r="DP15" s="3">
        <v>2.847001887857914E-3</v>
      </c>
      <c r="DQ15" s="3">
        <v>-0.13292026519775391</v>
      </c>
      <c r="DR15" s="3">
        <v>-4.7971989959478378E-2</v>
      </c>
      <c r="DS15" s="3">
        <v>0.28454440832138062</v>
      </c>
      <c r="DT15" s="3">
        <v>5.7550862431526184E-2</v>
      </c>
      <c r="DU15" s="3">
        <v>-0.18009835481643677</v>
      </c>
      <c r="DV15" s="3">
        <v>-6.4324513077735901E-2</v>
      </c>
      <c r="DW15" s="3">
        <v>3.7614837288856506E-2</v>
      </c>
      <c r="DX15" s="3">
        <v>4.2361844331026077E-2</v>
      </c>
      <c r="DY15" s="3">
        <v>-6.3162632286548615E-2</v>
      </c>
      <c r="DZ15" s="3">
        <v>0.2938007116317749</v>
      </c>
      <c r="EA15" s="3">
        <v>1.8369030207395554E-2</v>
      </c>
      <c r="EB15" s="3">
        <v>-5.133625864982605E-2</v>
      </c>
      <c r="EC15" s="3">
        <v>0.24350705742835999</v>
      </c>
      <c r="ED15" s="3">
        <v>4.0294256061315536E-2</v>
      </c>
      <c r="EE15" s="3">
        <v>0.25134769082069397</v>
      </c>
      <c r="EF15" s="3">
        <v>0.21999561786651611</v>
      </c>
      <c r="EG15" s="3">
        <v>0.17175164818763733</v>
      </c>
      <c r="EH15" s="3">
        <v>-0.13271984457969666</v>
      </c>
      <c r="EI15" s="3">
        <v>-0.12723639607429504</v>
      </c>
      <c r="EJ15" s="3">
        <v>0.1218603327870369</v>
      </c>
      <c r="EK15" s="3">
        <v>-0.14086458086967468</v>
      </c>
      <c r="EL15" s="3">
        <v>3.9621423929929733E-2</v>
      </c>
      <c r="EM15" s="3">
        <v>0.14080230891704559</v>
      </c>
      <c r="EN15" s="3">
        <v>0.25427341461181641</v>
      </c>
      <c r="EO15" s="3">
        <v>-0.20332300662994385</v>
      </c>
      <c r="EP15" s="3">
        <v>-0.18770600855350494</v>
      </c>
      <c r="EQ15" s="3">
        <v>-0.17878872156143188</v>
      </c>
      <c r="ER15" s="3">
        <v>-3.803166002035141E-2</v>
      </c>
      <c r="ES15" s="3">
        <v>0.31344851851463318</v>
      </c>
      <c r="ET15" s="3">
        <v>-7.2748042643070221E-2</v>
      </c>
      <c r="EU15" s="3">
        <v>-6.8872071802616119E-2</v>
      </c>
      <c r="EV15" s="3">
        <v>-0.2160719633102417</v>
      </c>
      <c r="EW15" s="3">
        <v>-6.1584871262311935E-2</v>
      </c>
      <c r="EX15" s="3">
        <v>0.19242961704730988</v>
      </c>
      <c r="EY15" s="3">
        <v>7.0441775023937225E-2</v>
      </c>
      <c r="EZ15" s="3">
        <v>0.10633973032236099</v>
      </c>
      <c r="FA15" s="3">
        <v>-0.25887137651443481</v>
      </c>
      <c r="FB15" s="3">
        <v>-9.5091812312602997E-2</v>
      </c>
      <c r="FC15" s="3">
        <v>9.7799934446811676E-3</v>
      </c>
      <c r="FD15" s="3">
        <v>-0.16624666750431061</v>
      </c>
      <c r="FE15" s="3">
        <v>-5.6649357080459595E-2</v>
      </c>
      <c r="FF15" s="3">
        <v>5.5612582713365555E-2</v>
      </c>
      <c r="FG15" s="3">
        <v>-0.19474919140338898</v>
      </c>
      <c r="FH15" s="3">
        <v>0.10589492321014404</v>
      </c>
      <c r="FI15" s="3">
        <v>8.2539290189743042E-2</v>
      </c>
      <c r="FJ15" s="3">
        <v>8.8764600455760956E-2</v>
      </c>
      <c r="FK15" s="3">
        <v>3.5035274922847748E-2</v>
      </c>
      <c r="FL15" s="3">
        <v>-5.0534466281533241E-3</v>
      </c>
      <c r="FM15" s="3">
        <v>0.11450576037168503</v>
      </c>
      <c r="FN15" s="3">
        <v>3.6302965600043535E-3</v>
      </c>
      <c r="FO15" s="3">
        <v>-0.15995752811431885</v>
      </c>
      <c r="FP15" s="3">
        <v>0.14643283188343048</v>
      </c>
      <c r="FQ15" s="3">
        <v>-1.5682879835367203E-2</v>
      </c>
      <c r="FR15" s="3">
        <v>3.0418721958994865E-2</v>
      </c>
      <c r="FS15" s="3">
        <v>7.8228555619716644E-2</v>
      </c>
      <c r="FT15" s="3">
        <v>3.4390326589345932E-2</v>
      </c>
      <c r="FU15" s="3">
        <v>-8.2120262086391449E-2</v>
      </c>
      <c r="FV15" s="3">
        <v>9.321773424744606E-3</v>
      </c>
      <c r="FW15" s="3">
        <v>5.0833661109209061E-2</v>
      </c>
      <c r="FX15" s="3">
        <v>-3.8497138768434525E-2</v>
      </c>
    </row>
    <row r="16" spans="1:180">
      <c r="A16" s="25">
        <v>10</v>
      </c>
      <c r="B16" s="3">
        <v>-7.1535326540470123E-2</v>
      </c>
      <c r="C16" s="3">
        <v>-0.27347186207771301</v>
      </c>
      <c r="D16" s="3">
        <v>0.15958355367183685</v>
      </c>
      <c r="E16" s="3">
        <v>0.16869930922985077</v>
      </c>
      <c r="F16" s="3">
        <v>-4.1567973792552948E-2</v>
      </c>
      <c r="G16" s="3">
        <v>0.27994221448898315</v>
      </c>
      <c r="H16" s="3">
        <v>1.0133926989510655E-3</v>
      </c>
      <c r="I16" s="3">
        <v>0.19118309020996094</v>
      </c>
      <c r="J16" s="3">
        <v>-0.24541676044464111</v>
      </c>
      <c r="K16" s="3">
        <v>-0.24323868751525879</v>
      </c>
      <c r="L16" s="3">
        <v>-0.27452817559242249</v>
      </c>
      <c r="M16" s="3">
        <v>-0.1409471184015274</v>
      </c>
      <c r="N16" s="3">
        <v>-0.13903865218162537</v>
      </c>
      <c r="O16" s="3">
        <v>0.23056936264038086</v>
      </c>
      <c r="P16" s="3">
        <v>0.25865969061851501</v>
      </c>
      <c r="Q16" s="3">
        <v>0.15315546095371246</v>
      </c>
      <c r="R16" s="3">
        <v>0</v>
      </c>
      <c r="U16" s="3"/>
      <c r="V16" s="1">
        <v>10</v>
      </c>
      <c r="W16" s="3">
        <v>0</v>
      </c>
      <c r="Y16" s="25">
        <v>10</v>
      </c>
      <c r="Z16" s="3">
        <v>-6.0098733752965927E-2</v>
      </c>
      <c r="AA16" s="3">
        <v>-0.44908046722412109</v>
      </c>
      <c r="AB16" s="3">
        <v>-1.0211599059402943E-2</v>
      </c>
      <c r="AC16" s="3">
        <v>-0.25114387273788452</v>
      </c>
      <c r="AD16" s="3">
        <v>-8.7771899998188019E-2</v>
      </c>
      <c r="AE16" s="3">
        <v>0.26689606904983521</v>
      </c>
      <c r="AF16" s="3">
        <v>-0.12992031872272491</v>
      </c>
      <c r="AG16" s="3">
        <v>0.10305909067392349</v>
      </c>
      <c r="AH16" s="3">
        <v>-0.20227381587028503</v>
      </c>
      <c r="AI16" s="3">
        <v>7.2970576584339142E-2</v>
      </c>
      <c r="AJ16" s="3">
        <v>-0.34975641965866089</v>
      </c>
      <c r="AK16" s="3">
        <v>0.27723684906959534</v>
      </c>
      <c r="AL16" s="3">
        <v>0.21551616489887238</v>
      </c>
      <c r="AM16" s="3">
        <v>-0.38357597589492798</v>
      </c>
      <c r="AN16" s="3">
        <v>0.41296342015266418</v>
      </c>
      <c r="AO16" s="3">
        <v>1.7912238836288452E-2</v>
      </c>
      <c r="AP16" s="3">
        <v>5.4323580116033554E-2</v>
      </c>
      <c r="AS16" s="25">
        <v>10</v>
      </c>
      <c r="AT16" s="3">
        <v>0.45584380626678467</v>
      </c>
      <c r="AU16" s="3">
        <v>-2.1423237398266792E-2</v>
      </c>
      <c r="AV16" s="3">
        <v>0.16605797410011292</v>
      </c>
      <c r="AW16" s="3">
        <v>5.3581416606903076E-2</v>
      </c>
      <c r="AX16" s="3">
        <v>-0.14628486335277557</v>
      </c>
      <c r="AY16" s="3">
        <v>0.18054217100143433</v>
      </c>
      <c r="AZ16" s="3">
        <v>-7.4758999049663544E-2</v>
      </c>
      <c r="BA16" s="3">
        <v>-0.28950420022010803</v>
      </c>
      <c r="BB16" s="3">
        <v>-0.17184911668300629</v>
      </c>
      <c r="BC16" s="3">
        <v>-0.24504071474075317</v>
      </c>
      <c r="BD16" s="3">
        <v>-0.16964121162891388</v>
      </c>
      <c r="BE16" s="3">
        <v>6.4945071935653687E-2</v>
      </c>
      <c r="BF16" s="3">
        <v>0.29598718881607056</v>
      </c>
      <c r="BG16" s="3">
        <v>0.14827613532543182</v>
      </c>
      <c r="BH16" s="3">
        <v>0.16971337795257568</v>
      </c>
      <c r="BI16" s="3">
        <v>5.5857602506875992E-2</v>
      </c>
      <c r="BJ16" s="3">
        <v>-0.13664676249027252</v>
      </c>
      <c r="BL16" s="3"/>
      <c r="BM16" s="1">
        <v>10</v>
      </c>
      <c r="BN16" s="3"/>
      <c r="BO16" s="3"/>
      <c r="BP16" s="3"/>
      <c r="BQ16" s="3"/>
      <c r="BR16" s="3">
        <v>-0.71571354270085652</v>
      </c>
      <c r="BT16" s="25">
        <v>10</v>
      </c>
      <c r="BU16" s="3">
        <v>6.0581106692552567E-2</v>
      </c>
      <c r="BV16" s="3">
        <v>-0.13245904445648193</v>
      </c>
      <c r="BW16" s="3">
        <v>0.3239627480506897</v>
      </c>
      <c r="BX16" s="3">
        <v>0.32183003425598145</v>
      </c>
      <c r="BY16" s="3">
        <v>-7.2956100106239319E-2</v>
      </c>
      <c r="BZ16" s="3">
        <v>-0.24552991986274719</v>
      </c>
      <c r="CA16" s="3">
        <v>-0.30391135811805725</v>
      </c>
      <c r="CB16" s="3">
        <v>7.9009443521499634E-2</v>
      </c>
      <c r="CC16" s="3">
        <v>-7.8153662383556366E-2</v>
      </c>
      <c r="CD16" s="3">
        <v>2.71870456635952E-2</v>
      </c>
      <c r="CE16" s="3">
        <v>-0.31665700674057007</v>
      </c>
      <c r="CF16" s="3">
        <v>-5.3163327276706696E-2</v>
      </c>
      <c r="CG16" s="3">
        <v>0.32399886846542358</v>
      </c>
      <c r="CH16" s="3">
        <v>-5.3748112171888351E-2</v>
      </c>
      <c r="CI16" s="3">
        <v>-0.25971981883049011</v>
      </c>
      <c r="CJ16" s="3">
        <v>-0.17648988962173462</v>
      </c>
      <c r="CK16" s="3">
        <v>2.1481717005372047E-2</v>
      </c>
      <c r="CN16" s="25">
        <v>10</v>
      </c>
      <c r="CO16" s="3">
        <v>0.67611956596374512</v>
      </c>
      <c r="CP16" s="3">
        <v>-6.2935337424278259E-2</v>
      </c>
      <c r="CR16" s="25">
        <v>10</v>
      </c>
      <c r="CS16" s="3">
        <v>0.31914713978767395</v>
      </c>
      <c r="CT16" s="3">
        <v>0.29819348454475403</v>
      </c>
      <c r="CU16" s="3">
        <v>-3.3984929323196411E-2</v>
      </c>
      <c r="CV16" s="3">
        <v>-0.20913398265838623</v>
      </c>
      <c r="CW16" s="3">
        <v>-6.6682346165180206E-2</v>
      </c>
      <c r="CX16" s="3">
        <v>-2.416667528450489E-2</v>
      </c>
      <c r="CY16" s="3">
        <v>0.1211119145154953</v>
      </c>
      <c r="CZ16" s="3">
        <v>-0.32079595327377319</v>
      </c>
      <c r="DA16" s="3">
        <v>-2.7578561566770077E-3</v>
      </c>
      <c r="DB16" s="3">
        <v>8.7116129696369171E-2</v>
      </c>
      <c r="DC16" s="3">
        <v>0.2167336493730545</v>
      </c>
      <c r="DD16" s="3">
        <v>-0.240815669298172</v>
      </c>
      <c r="DE16" s="3">
        <v>-0.152347132563591</v>
      </c>
      <c r="DF16" s="3">
        <v>1.8558617681264877E-2</v>
      </c>
      <c r="DG16" s="3">
        <v>-0.14437742531299591</v>
      </c>
      <c r="DH16" s="3">
        <v>-0.17664133012294769</v>
      </c>
      <c r="DI16" s="3">
        <v>-0.16728557646274567</v>
      </c>
      <c r="DK16" s="25">
        <v>10</v>
      </c>
      <c r="DL16" s="3">
        <v>0.17460671067237854</v>
      </c>
      <c r="DM16" s="3">
        <v>-3.8338031154125929E-3</v>
      </c>
      <c r="DN16" s="3">
        <v>0.20953714847564697</v>
      </c>
      <c r="DO16" s="3">
        <v>0.13788092136383057</v>
      </c>
      <c r="DP16" s="3">
        <v>-0.18743465840816498</v>
      </c>
      <c r="DQ16" s="3">
        <v>0.27439495921134949</v>
      </c>
      <c r="DR16" s="3">
        <v>0.11800393462181091</v>
      </c>
      <c r="DS16" s="3">
        <v>-0.10184238851070404</v>
      </c>
      <c r="DT16" s="3">
        <v>-0.12347544729709625</v>
      </c>
      <c r="DU16" s="3">
        <v>0.13940498232841492</v>
      </c>
      <c r="DV16" s="3">
        <v>-0.10159239172935486</v>
      </c>
      <c r="DW16" s="3">
        <v>0.10032090544700623</v>
      </c>
      <c r="DX16" s="3">
        <v>-0.29264479875564575</v>
      </c>
      <c r="DY16" s="3">
        <v>-0.15312491357326508</v>
      </c>
      <c r="DZ16" s="3">
        <v>3.9278425276279449E-2</v>
      </c>
      <c r="EA16" s="3">
        <v>6.5106481313705444E-2</v>
      </c>
      <c r="EB16" s="3">
        <v>0.14457154273986816</v>
      </c>
      <c r="EC16" s="3">
        <v>-0.14026270806789398</v>
      </c>
      <c r="ED16" s="3">
        <v>0.13348819315433502</v>
      </c>
      <c r="EE16" s="3">
        <v>4.5459050685167313E-2</v>
      </c>
      <c r="EF16" s="3">
        <v>-0.14410646259784698</v>
      </c>
      <c r="EG16" s="3">
        <v>0.1369292140007019</v>
      </c>
      <c r="EH16" s="3">
        <v>6.2640011310577393E-2</v>
      </c>
      <c r="EI16" s="3">
        <v>-3.4158763010054827E-3</v>
      </c>
      <c r="EJ16" s="3">
        <v>-0.11446171253919601</v>
      </c>
      <c r="EK16" s="3">
        <v>6.7251689732074738E-2</v>
      </c>
      <c r="EL16" s="3">
        <v>-0.12219464778900146</v>
      </c>
      <c r="EM16" s="3">
        <v>0.12299030274152756</v>
      </c>
      <c r="EN16" s="3">
        <v>-0.12644809484481812</v>
      </c>
      <c r="EO16" s="3">
        <v>0.19546668231487274</v>
      </c>
      <c r="EP16" s="3">
        <v>0.27859508991241455</v>
      </c>
      <c r="EQ16" s="3">
        <v>-0.12959210574626923</v>
      </c>
      <c r="ER16" s="3">
        <v>0.10854604840278625</v>
      </c>
      <c r="ES16" s="3">
        <v>9.6966512501239777E-2</v>
      </c>
      <c r="ET16" s="3">
        <v>-0.18255309760570526</v>
      </c>
      <c r="EU16" s="3">
        <v>-0.24443197250366211</v>
      </c>
      <c r="EV16" s="3">
        <v>6.1018943786621094E-2</v>
      </c>
      <c r="EW16" s="3">
        <v>-9.1803111135959625E-2</v>
      </c>
      <c r="EX16" s="3">
        <v>-9.4757251441478729E-2</v>
      </c>
      <c r="EY16" s="3">
        <v>0.20223575830459595</v>
      </c>
      <c r="EZ16" s="3">
        <v>-0.21426232159137726</v>
      </c>
      <c r="FA16" s="3">
        <v>-0.24615980684757233</v>
      </c>
      <c r="FB16" s="3">
        <v>0.21788041293621063</v>
      </c>
      <c r="FC16" s="3">
        <v>0.23507313430309296</v>
      </c>
      <c r="FD16" s="3">
        <v>0.11475611478090286</v>
      </c>
      <c r="FE16" s="3">
        <v>0.2620394229888916</v>
      </c>
      <c r="FF16" s="3">
        <v>-0.10281101614236832</v>
      </c>
      <c r="FG16" s="3">
        <v>2.282259427011013E-2</v>
      </c>
      <c r="FH16" s="3">
        <v>-0.13099056482315063</v>
      </c>
      <c r="FI16" s="3">
        <v>-6.1183802783489227E-2</v>
      </c>
      <c r="FJ16" s="3">
        <v>0.1151934415102005</v>
      </c>
      <c r="FK16" s="3">
        <v>-0.23293937742710114</v>
      </c>
      <c r="FL16" s="3">
        <v>4.6939264982938766E-2</v>
      </c>
      <c r="FM16" s="3">
        <v>9.4198189675807953E-2</v>
      </c>
      <c r="FN16" s="3">
        <v>0.1463133841753006</v>
      </c>
      <c r="FO16" s="3">
        <v>0.22838068008422852</v>
      </c>
      <c r="FP16" s="3">
        <v>7.1179918944835663E-2</v>
      </c>
      <c r="FQ16" s="3">
        <v>4.2042173445224762E-2</v>
      </c>
      <c r="FR16" s="3">
        <v>4.4936638325452805E-2</v>
      </c>
      <c r="FS16" s="3">
        <v>-6.8848855793476105E-2</v>
      </c>
      <c r="FT16" s="3">
        <v>9.4384633004665375E-2</v>
      </c>
      <c r="FU16" s="3">
        <v>-4.9995258450508118E-4</v>
      </c>
      <c r="FV16" s="3">
        <v>-9.0696021914482117E-2</v>
      </c>
      <c r="FW16" s="3">
        <v>0.2400905042886734</v>
      </c>
      <c r="FX16" s="3">
        <v>-6.6881924867630005E-2</v>
      </c>
    </row>
    <row r="17" spans="1:180">
      <c r="A17" s="25">
        <v>11</v>
      </c>
      <c r="B17" s="3">
        <v>-0.25553023815155029</v>
      </c>
      <c r="C17" s="3">
        <v>0.1445046067237854</v>
      </c>
      <c r="D17" s="3">
        <v>0.20174670219421387</v>
      </c>
      <c r="E17" s="3">
        <v>-0.20758658647537231</v>
      </c>
      <c r="F17" s="3">
        <v>0.16437928378582001</v>
      </c>
      <c r="G17" s="3">
        <v>1.1083444580435753E-2</v>
      </c>
      <c r="H17" s="3">
        <v>-0.10834089666604996</v>
      </c>
      <c r="I17" s="3">
        <v>-0.25048083066940308</v>
      </c>
      <c r="J17" s="3">
        <v>1.2465124949812889E-2</v>
      </c>
      <c r="K17" s="3">
        <v>-8.5997678339481354E-2</v>
      </c>
      <c r="L17" s="3">
        <v>-3.1593933701515198E-2</v>
      </c>
      <c r="M17" s="3">
        <v>-0.25858765840530396</v>
      </c>
      <c r="N17" s="3">
        <v>-0.28794929385185242</v>
      </c>
      <c r="O17" s="3">
        <v>-0.21984939277172089</v>
      </c>
      <c r="P17" s="3">
        <v>-0.1708076000213623</v>
      </c>
      <c r="Q17" s="3">
        <v>0.11402369290590286</v>
      </c>
      <c r="R17" s="3">
        <v>0</v>
      </c>
      <c r="U17" s="3"/>
      <c r="V17" s="1">
        <v>11</v>
      </c>
      <c r="W17" s="3">
        <v>0</v>
      </c>
      <c r="Y17" s="25">
        <v>11</v>
      </c>
      <c r="Z17" s="3">
        <v>-0.3183155357837677</v>
      </c>
      <c r="AA17" s="3">
        <v>-0.66311252117156982</v>
      </c>
      <c r="AB17" s="3">
        <v>-0.37297001481056213</v>
      </c>
      <c r="AC17" s="3">
        <v>-0.43767446279525757</v>
      </c>
      <c r="AD17" s="3">
        <v>-0.11176945269107819</v>
      </c>
      <c r="AE17" s="3">
        <v>0.52283215522766113</v>
      </c>
      <c r="AF17" s="3">
        <v>-0.59070056676864624</v>
      </c>
      <c r="AG17" s="3">
        <v>-0.57174670696258545</v>
      </c>
      <c r="AH17" s="3">
        <v>-4.4157154858112335E-2</v>
      </c>
      <c r="AI17" s="3">
        <v>-0.1098070964217186</v>
      </c>
      <c r="AJ17" s="3">
        <v>-0.67362421751022339</v>
      </c>
      <c r="AK17" s="3">
        <v>0.69124221801757813</v>
      </c>
      <c r="AL17" s="3">
        <v>0.74520707130432129</v>
      </c>
      <c r="AM17" s="3">
        <v>-0.21399037539958954</v>
      </c>
      <c r="AN17" s="3">
        <v>0.67821681499481201</v>
      </c>
      <c r="AO17" s="3">
        <v>0.56898117065429688</v>
      </c>
      <c r="AP17" s="3">
        <v>0.3630058765411377</v>
      </c>
      <c r="AS17" s="25">
        <v>11</v>
      </c>
      <c r="AT17" s="3">
        <v>8.4272623062133789E-2</v>
      </c>
      <c r="AU17" s="3">
        <v>0.14430528879165649</v>
      </c>
      <c r="AV17" s="3">
        <v>-0.17612777650356293</v>
      </c>
      <c r="AW17" s="3">
        <v>5.244860053062439E-2</v>
      </c>
      <c r="AX17" s="3">
        <v>0.15750366449356079</v>
      </c>
      <c r="AY17" s="3">
        <v>0.2667640745639801</v>
      </c>
      <c r="AZ17" s="3">
        <v>0.1245543509721756</v>
      </c>
      <c r="BA17" s="3">
        <v>-0.27230945229530334</v>
      </c>
      <c r="BB17" s="3">
        <v>0.18548405170440674</v>
      </c>
      <c r="BC17" s="3">
        <v>3.8995031267404556E-2</v>
      </c>
      <c r="BD17" s="3">
        <v>-0.26166129112243652</v>
      </c>
      <c r="BE17" s="3">
        <v>-0.16930536925792694</v>
      </c>
      <c r="BF17" s="3">
        <v>-2.958555705845356E-2</v>
      </c>
      <c r="BG17" s="3">
        <v>-0.11526243388652802</v>
      </c>
      <c r="BH17" s="3">
        <v>-5.6996237486600876E-2</v>
      </c>
      <c r="BI17" s="3">
        <v>-0.11298555880784988</v>
      </c>
      <c r="BJ17" s="3">
        <v>-7.3424771428108215E-2</v>
      </c>
      <c r="BL17" s="3"/>
      <c r="BM17" s="1">
        <v>11</v>
      </c>
      <c r="BN17" s="3"/>
      <c r="BO17" s="3"/>
      <c r="BP17" s="3"/>
      <c r="BQ17" s="3"/>
      <c r="BR17" s="3">
        <v>-1.0145299714465674</v>
      </c>
      <c r="BT17" s="25">
        <v>11</v>
      </c>
      <c r="BU17" s="3">
        <v>-2.959187887609005E-2</v>
      </c>
      <c r="BV17" s="3">
        <v>0.14842620491981506</v>
      </c>
      <c r="BW17" s="3">
        <v>-0.12723974883556366</v>
      </c>
      <c r="BX17" s="3">
        <v>-2.6483986526727676E-2</v>
      </c>
      <c r="BY17" s="3">
        <v>7.8071795403957367E-2</v>
      </c>
      <c r="BZ17" s="3">
        <v>0.36002859473228455</v>
      </c>
      <c r="CA17" s="3">
        <v>-0.32609391212463379</v>
      </c>
      <c r="CB17" s="3">
        <v>-0.33689403533935547</v>
      </c>
      <c r="CC17" s="3">
        <v>0.25415018200874329</v>
      </c>
      <c r="CD17" s="3">
        <v>0.37993741035461426</v>
      </c>
      <c r="CE17" s="3">
        <v>6.2779858708381653E-2</v>
      </c>
      <c r="CF17" s="3">
        <v>0.10931769758462906</v>
      </c>
      <c r="CG17" s="3">
        <v>-0.14093264937400818</v>
      </c>
      <c r="CH17" s="3">
        <v>-0.3451727032661438</v>
      </c>
      <c r="CI17" s="3">
        <v>-3.4350217320024967E-3</v>
      </c>
      <c r="CJ17" s="3">
        <v>-3.8142222911119461E-2</v>
      </c>
      <c r="CK17" s="3">
        <v>0.34633806347846985</v>
      </c>
      <c r="CN17" s="25">
        <v>11</v>
      </c>
      <c r="CO17" s="3">
        <v>0.80806291103363037</v>
      </c>
      <c r="CP17" s="3">
        <v>0.16649121046066284</v>
      </c>
      <c r="CR17" s="25">
        <v>11</v>
      </c>
      <c r="CS17" s="3">
        <v>5.6548364460468292E-2</v>
      </c>
      <c r="CT17" s="3">
        <v>0.1485351026058197</v>
      </c>
      <c r="CU17" s="3">
        <v>0.15241089463233948</v>
      </c>
      <c r="CV17" s="3">
        <v>0.14346009492874146</v>
      </c>
      <c r="CW17" s="3">
        <v>-8.2767032086849213E-2</v>
      </c>
      <c r="CX17" s="3">
        <v>0.40511476993560791</v>
      </c>
      <c r="CY17" s="3">
        <v>1.2886833399534225E-2</v>
      </c>
      <c r="CZ17" s="3">
        <v>9.8526939749717712E-2</v>
      </c>
      <c r="DA17" s="3">
        <v>0.11007241904735565</v>
      </c>
      <c r="DB17" s="3">
        <v>6.0577347874641418E-2</v>
      </c>
      <c r="DC17" s="3">
        <v>-7.1811206638813019E-2</v>
      </c>
      <c r="DD17" s="3">
        <v>1.6982320696115494E-2</v>
      </c>
      <c r="DE17" s="3">
        <v>0.11797960102558136</v>
      </c>
      <c r="DF17" s="3">
        <v>0.16583676636219025</v>
      </c>
      <c r="DG17" s="3">
        <v>0.23835977911949158</v>
      </c>
      <c r="DH17" s="3">
        <v>-0.22278726100921631</v>
      </c>
      <c r="DI17" s="3">
        <v>-0.32965779304504395</v>
      </c>
      <c r="DK17" s="25">
        <v>11</v>
      </c>
      <c r="DL17" s="3">
        <v>1.9096286268904805E-3</v>
      </c>
      <c r="DM17" s="3">
        <v>2.0096294581890106E-2</v>
      </c>
      <c r="DN17" s="3">
        <v>-8.0830499529838562E-2</v>
      </c>
      <c r="DO17" s="3">
        <v>-0.13189582526683807</v>
      </c>
      <c r="DP17" s="3">
        <v>-7.435990497469902E-3</v>
      </c>
      <c r="DQ17" s="3">
        <v>-0.13083158433437347</v>
      </c>
      <c r="DR17" s="3">
        <v>0.4127592146396637</v>
      </c>
      <c r="DS17" s="3">
        <v>-9.6431829035282135E-2</v>
      </c>
      <c r="DT17" s="3">
        <v>-2.3686645552515984E-2</v>
      </c>
      <c r="DU17" s="3">
        <v>-2.050936222076416E-2</v>
      </c>
      <c r="DV17" s="3">
        <v>0.43178445100784302</v>
      </c>
      <c r="DW17" s="3">
        <v>0.30516600608825684</v>
      </c>
      <c r="DX17" s="3">
        <v>-0.27376890182495117</v>
      </c>
      <c r="DY17" s="3">
        <v>2.3944167420268059E-2</v>
      </c>
      <c r="DZ17" s="3">
        <v>-0.36315417289733887</v>
      </c>
      <c r="EA17" s="3">
        <v>1.5417055692523718E-3</v>
      </c>
      <c r="EB17" s="3">
        <v>0.12513947486877441</v>
      </c>
      <c r="EC17" s="3">
        <v>0.11877284198999405</v>
      </c>
      <c r="ED17" s="3">
        <v>0.26638102531433105</v>
      </c>
      <c r="EE17" s="3">
        <v>0.21393728256225586</v>
      </c>
      <c r="EF17" s="3">
        <v>-0.21927560865879059</v>
      </c>
      <c r="EG17" s="3">
        <v>3.2360160257667303E-3</v>
      </c>
      <c r="EH17" s="3">
        <v>0.1730223149061203</v>
      </c>
      <c r="EI17" s="3">
        <v>-5.936070904135704E-2</v>
      </c>
      <c r="EJ17" s="3">
        <v>-0.17852312326431274</v>
      </c>
      <c r="EK17" s="3">
        <v>0.31866851449012756</v>
      </c>
      <c r="EL17" s="3">
        <v>-0.31393706798553467</v>
      </c>
      <c r="EM17" s="3">
        <v>-0.24387696385383606</v>
      </c>
      <c r="EN17" s="3">
        <v>0.14906963706016541</v>
      </c>
      <c r="EO17" s="3">
        <v>-0.33848461508750916</v>
      </c>
      <c r="EP17" s="3">
        <v>-0.22216887772083282</v>
      </c>
      <c r="EQ17" s="3">
        <v>-0.27505674958229065</v>
      </c>
      <c r="ER17" s="3">
        <v>-0.12737941741943359</v>
      </c>
      <c r="ES17" s="3">
        <v>9.4777464866638184E-2</v>
      </c>
      <c r="ET17" s="3">
        <v>0.23746888339519501</v>
      </c>
      <c r="EU17" s="3">
        <v>6.2179774045944214E-2</v>
      </c>
      <c r="EV17" s="3">
        <v>-0.23310546576976776</v>
      </c>
      <c r="EW17" s="3">
        <v>0.15732543170452118</v>
      </c>
      <c r="EX17" s="3">
        <v>-0.13693219423294067</v>
      </c>
      <c r="EY17" s="3">
        <v>7.7052399516105652E-2</v>
      </c>
      <c r="EZ17" s="3">
        <v>-0.34812033176422119</v>
      </c>
      <c r="FA17" s="3">
        <v>0.46105074882507324</v>
      </c>
      <c r="FB17" s="3">
        <v>-3.3518590033054352E-2</v>
      </c>
      <c r="FC17" s="3">
        <v>0.11056672036647797</v>
      </c>
      <c r="FD17" s="3">
        <v>-4.3281968683004379E-2</v>
      </c>
      <c r="FE17" s="3">
        <v>0.25414547324180603</v>
      </c>
      <c r="FF17" s="3">
        <v>-1.075289910659194E-3</v>
      </c>
      <c r="FG17" s="3">
        <v>4.8716221004724503E-2</v>
      </c>
      <c r="FH17" s="3">
        <v>0.16086448729038239</v>
      </c>
      <c r="FI17" s="3">
        <v>5.7417694479227066E-2</v>
      </c>
      <c r="FJ17" s="3">
        <v>-1.4273489825427532E-2</v>
      </c>
      <c r="FK17" s="3">
        <v>0.15794520080089569</v>
      </c>
      <c r="FL17" s="3">
        <v>-5.7192578911781311E-2</v>
      </c>
      <c r="FM17" s="3">
        <v>4.1636571288108826E-2</v>
      </c>
      <c r="FN17" s="3">
        <v>-6.4865082502365112E-2</v>
      </c>
      <c r="FO17" s="3">
        <v>0.13735499978065491</v>
      </c>
      <c r="FP17" s="3">
        <v>-7.7388621866703033E-2</v>
      </c>
      <c r="FQ17" s="3">
        <v>0.20520621538162231</v>
      </c>
      <c r="FR17" s="3">
        <v>0.17287307977676392</v>
      </c>
      <c r="FS17" s="3">
        <v>-0.17014066874980927</v>
      </c>
      <c r="FT17" s="3">
        <v>0.1663244366645813</v>
      </c>
      <c r="FU17" s="3">
        <v>8.4582895040512085E-2</v>
      </c>
      <c r="FV17" s="3">
        <v>0.19876547157764435</v>
      </c>
      <c r="FW17" s="3">
        <v>-0.19360513985157013</v>
      </c>
      <c r="FX17" s="3">
        <v>0.13905242085456848</v>
      </c>
    </row>
    <row r="18" spans="1:180">
      <c r="A18" s="25">
        <v>12</v>
      </c>
      <c r="B18" s="3">
        <v>-1.7559902044013143E-3</v>
      </c>
      <c r="C18" s="3">
        <v>0.11724637448787689</v>
      </c>
      <c r="D18" s="3">
        <v>-0.27068632841110229</v>
      </c>
      <c r="E18" s="3">
        <v>-4.7247868031263351E-2</v>
      </c>
      <c r="F18" s="3">
        <v>-0.20361848175525665</v>
      </c>
      <c r="G18" s="3">
        <v>0.17970037460327148</v>
      </c>
      <c r="H18" s="3">
        <v>-0.16154587268829346</v>
      </c>
      <c r="I18" s="3">
        <v>-0.23406875133514404</v>
      </c>
      <c r="J18" s="3">
        <v>8.9243493974208832E-2</v>
      </c>
      <c r="K18" s="3">
        <v>0.29631540179252625</v>
      </c>
      <c r="L18" s="3">
        <v>0.17389923334121704</v>
      </c>
      <c r="M18" s="3">
        <v>-0.17759516835212708</v>
      </c>
      <c r="N18" s="3">
        <v>-0.16252952814102173</v>
      </c>
      <c r="O18" s="3">
        <v>-0.14914777874946594</v>
      </c>
      <c r="P18" s="3">
        <v>-0.10699533671140671</v>
      </c>
      <c r="Q18" s="3">
        <v>-0.18777304887771606</v>
      </c>
      <c r="R18" s="3">
        <v>0</v>
      </c>
      <c r="U18" s="3"/>
      <c r="V18" s="1">
        <v>12</v>
      </c>
      <c r="W18" s="3">
        <v>0</v>
      </c>
      <c r="Y18" s="25">
        <v>12</v>
      </c>
      <c r="Z18" s="3">
        <v>-0.10170929133892059</v>
      </c>
      <c r="AA18" s="3">
        <v>2.7488183230161667E-2</v>
      </c>
      <c r="AB18" s="3">
        <v>4.5241117477416992E-2</v>
      </c>
      <c r="AC18" s="3">
        <v>-0.12122496962547302</v>
      </c>
      <c r="AD18" s="3">
        <v>-0.18451699614524841</v>
      </c>
      <c r="AE18" s="3">
        <v>-6.8994760513305664E-2</v>
      </c>
      <c r="AF18" s="3">
        <v>-4.9377314746379852E-2</v>
      </c>
      <c r="AG18" s="3">
        <v>1.7202986404299736E-2</v>
      </c>
      <c r="AH18" s="3">
        <v>4.735112190246582E-2</v>
      </c>
      <c r="AI18" s="3">
        <v>-0.14620423316955566</v>
      </c>
      <c r="AJ18" s="3">
        <v>0.13611453771591187</v>
      </c>
      <c r="AK18" s="3">
        <v>-0.13809694349765778</v>
      </c>
      <c r="AL18" s="3">
        <v>-3.0807550065219402E-3</v>
      </c>
      <c r="AM18" s="3">
        <v>8.9015752077102661E-2</v>
      </c>
      <c r="AN18" s="3">
        <v>6.6336378455162048E-2</v>
      </c>
      <c r="AO18" s="3">
        <v>-5.0188310444355011E-2</v>
      </c>
      <c r="AP18" s="3">
        <v>-4.6926483511924744E-2</v>
      </c>
      <c r="AS18" s="25">
        <v>12</v>
      </c>
      <c r="AT18" s="3">
        <v>0.17073266208171844</v>
      </c>
      <c r="AU18" s="3">
        <v>-0.25505664944648743</v>
      </c>
      <c r="AV18" s="3">
        <v>-0.30059531331062317</v>
      </c>
      <c r="AW18" s="3">
        <v>1.156353484839201E-2</v>
      </c>
      <c r="AX18" s="3">
        <v>0.12431290745735168</v>
      </c>
      <c r="AY18" s="3">
        <v>-1.8832053989171982E-2</v>
      </c>
      <c r="AZ18" s="3">
        <v>6.1437692493200302E-2</v>
      </c>
      <c r="BA18" s="3">
        <v>-4.6805907040834427E-2</v>
      </c>
      <c r="BB18" s="3">
        <v>-0.14400750398635864</v>
      </c>
      <c r="BC18" s="3">
        <v>7.2583220899105072E-2</v>
      </c>
      <c r="BD18" s="3">
        <v>-0.12280480563640594</v>
      </c>
      <c r="BE18" s="3">
        <v>9.1913424432277679E-2</v>
      </c>
      <c r="BF18" s="3">
        <v>0.20293693244457245</v>
      </c>
      <c r="BG18" s="3">
        <v>5.0362493842840195E-2</v>
      </c>
      <c r="BH18" s="3">
        <v>-1.4143497683107853E-2</v>
      </c>
      <c r="BI18" s="3">
        <v>0.12414480000734329</v>
      </c>
      <c r="BJ18" s="3">
        <v>1.5538544394075871E-2</v>
      </c>
      <c r="BL18" s="3"/>
      <c r="BM18" s="1">
        <v>12</v>
      </c>
      <c r="BN18" s="3"/>
      <c r="BO18" s="3"/>
      <c r="BP18" s="3"/>
      <c r="BQ18" s="3"/>
      <c r="BR18" s="3">
        <v>4.6928082649569478E-2</v>
      </c>
      <c r="BT18" s="25">
        <v>12</v>
      </c>
      <c r="BU18" s="3">
        <v>7.4211345054209232E-3</v>
      </c>
      <c r="BV18" s="3">
        <v>7.5354628264904022E-2</v>
      </c>
      <c r="BW18" s="3">
        <v>0.48119461536407471</v>
      </c>
      <c r="BX18" s="3">
        <v>0.1960822194814682</v>
      </c>
      <c r="BY18" s="3">
        <v>6.9478368386626244E-3</v>
      </c>
      <c r="BZ18" s="3">
        <v>-0.30041205883026123</v>
      </c>
      <c r="CA18" s="3">
        <v>-0.20850935578346252</v>
      </c>
      <c r="CB18" s="3">
        <v>-0.27788785099983215</v>
      </c>
      <c r="CC18" s="3">
        <v>-8.2647405564785004E-2</v>
      </c>
      <c r="CD18" s="3">
        <v>-0.33648532629013062</v>
      </c>
      <c r="CE18" s="3">
        <v>-0.52198928594589233</v>
      </c>
      <c r="CF18" s="3">
        <v>-0.44541245698928833</v>
      </c>
      <c r="CG18" s="3">
        <v>0.18938206136226654</v>
      </c>
      <c r="CH18" s="3">
        <v>-0.16879859566688538</v>
      </c>
      <c r="CI18" s="3">
        <v>-0.63060456514358521</v>
      </c>
      <c r="CJ18" s="3">
        <v>-6.3964150846004486E-2</v>
      </c>
      <c r="CK18" s="3">
        <v>-0.18200181424617767</v>
      </c>
      <c r="CN18" s="25">
        <v>12</v>
      </c>
      <c r="CO18" s="3">
        <v>0.54227715730667114</v>
      </c>
      <c r="CP18" s="3">
        <v>-8.4492765367031097E-2</v>
      </c>
      <c r="CR18" s="25">
        <v>12</v>
      </c>
      <c r="CS18" s="3">
        <v>-2.7840560302138329E-2</v>
      </c>
      <c r="CT18" s="3">
        <v>5.6614771485328674E-2</v>
      </c>
      <c r="CU18" s="3">
        <v>-0.12361469864845276</v>
      </c>
      <c r="CV18" s="3">
        <v>-0.22862200438976288</v>
      </c>
      <c r="CW18" s="3">
        <v>-0.43662744760513306</v>
      </c>
      <c r="CX18" s="3">
        <v>-6.3876502215862274E-2</v>
      </c>
      <c r="CY18" s="3">
        <v>-3.1588643789291382E-2</v>
      </c>
      <c r="CZ18" s="3">
        <v>4.8391073942184448E-2</v>
      </c>
      <c r="DA18" s="3">
        <v>0.44623401761054993</v>
      </c>
      <c r="DB18" s="3">
        <v>8.1149101257324219E-2</v>
      </c>
      <c r="DC18" s="3">
        <v>0.38356688618659973</v>
      </c>
      <c r="DD18" s="3">
        <v>-0.14033487439155579</v>
      </c>
      <c r="DE18" s="3">
        <v>0.35655295848846436</v>
      </c>
      <c r="DF18" s="3">
        <v>0.14369159936904907</v>
      </c>
      <c r="DG18" s="3">
        <v>-8.6557097733020782E-2</v>
      </c>
      <c r="DH18" s="3">
        <v>7.8396983444690704E-2</v>
      </c>
      <c r="DI18" s="3">
        <v>-0.1210709884762764</v>
      </c>
      <c r="DK18" s="25">
        <v>12</v>
      </c>
      <c r="DL18" s="3">
        <v>9.8785467445850372E-2</v>
      </c>
      <c r="DM18" s="3">
        <v>-0.11111219227313995</v>
      </c>
      <c r="DN18" s="3">
        <v>0.1458602100610733</v>
      </c>
      <c r="DO18" s="3">
        <v>-4.4928126037120819E-2</v>
      </c>
      <c r="DP18" s="3">
        <v>6.4113259315490723E-2</v>
      </c>
      <c r="DQ18" s="3">
        <v>-3.2521303743124008E-2</v>
      </c>
      <c r="DR18" s="3">
        <v>-9.5899656414985657E-2</v>
      </c>
      <c r="DS18" s="3">
        <v>-3.5212792456150055E-2</v>
      </c>
      <c r="DT18" s="3">
        <v>1.9449817016720772E-2</v>
      </c>
      <c r="DU18" s="3">
        <v>7.1288689970970154E-2</v>
      </c>
      <c r="DV18" s="3">
        <v>8.0273523926734924E-2</v>
      </c>
      <c r="DW18" s="3">
        <v>-0.13144297897815704</v>
      </c>
      <c r="DX18" s="3">
        <v>8.0336719751358032E-2</v>
      </c>
      <c r="DY18" s="3">
        <v>9.9806793034076691E-2</v>
      </c>
      <c r="DZ18" s="3">
        <v>4.6588793396949768E-2</v>
      </c>
      <c r="EA18" s="3">
        <v>9.8937571048736572E-2</v>
      </c>
      <c r="EB18" s="3">
        <v>0.10233738273382187</v>
      </c>
      <c r="EC18" s="3">
        <v>-8.2747964188456535E-3</v>
      </c>
      <c r="ED18" s="3">
        <v>-9.3218207359313965E-2</v>
      </c>
      <c r="EE18" s="3">
        <v>0.24435779452323914</v>
      </c>
      <c r="EF18" s="3">
        <v>0.1439329981803894</v>
      </c>
      <c r="EG18" s="3">
        <v>9.346422553062439E-2</v>
      </c>
      <c r="EH18" s="3">
        <v>3.0369563028216362E-2</v>
      </c>
      <c r="EI18" s="3">
        <v>-1.1536601930856705E-2</v>
      </c>
      <c r="EJ18" s="3">
        <v>-9.1796770691871643E-2</v>
      </c>
      <c r="EK18" s="3">
        <v>-5.4904893040657043E-2</v>
      </c>
      <c r="EL18" s="3">
        <v>0.12073719501495361</v>
      </c>
      <c r="EM18" s="3">
        <v>7.6119028031826019E-2</v>
      </c>
      <c r="EN18" s="3">
        <v>-0.25419929623603821</v>
      </c>
      <c r="EO18" s="3">
        <v>-0.1708589494228363</v>
      </c>
      <c r="EP18" s="3">
        <v>-4.3363947421312332E-2</v>
      </c>
      <c r="EQ18" s="3">
        <v>-3.3996976912021637E-2</v>
      </c>
      <c r="ER18" s="3">
        <v>-0.19126208126544952</v>
      </c>
      <c r="ES18" s="3">
        <v>-0.25488176941871643</v>
      </c>
      <c r="ET18" s="3">
        <v>-0.11309203505516052</v>
      </c>
      <c r="EU18" s="3">
        <v>-0.24798238277435303</v>
      </c>
      <c r="EV18" s="3">
        <v>1.3696076348423958E-2</v>
      </c>
      <c r="EW18" s="3">
        <v>0.14490930736064911</v>
      </c>
      <c r="EX18" s="3">
        <v>-7.2277694940567017E-2</v>
      </c>
      <c r="EY18" s="3">
        <v>-0.15582640469074249</v>
      </c>
      <c r="EZ18" s="3">
        <v>9.4317629933357239E-2</v>
      </c>
      <c r="FA18" s="3">
        <v>9.9542520940303802E-2</v>
      </c>
      <c r="FB18" s="3">
        <v>-3.9961561560630798E-2</v>
      </c>
      <c r="FC18" s="3">
        <v>6.3601762056350708E-2</v>
      </c>
      <c r="FD18" s="3">
        <v>8.2614324986934662E-2</v>
      </c>
      <c r="FE18" s="3">
        <v>3.4005802124738693E-2</v>
      </c>
      <c r="FF18" s="3">
        <v>6.5141081809997559E-2</v>
      </c>
      <c r="FG18" s="3">
        <v>0.16598030924797058</v>
      </c>
      <c r="FH18" s="3">
        <v>-7.72080197930336E-2</v>
      </c>
      <c r="FI18" s="3">
        <v>7.9731328878551722E-4</v>
      </c>
      <c r="FJ18" s="3">
        <v>0.23811586201190948</v>
      </c>
      <c r="FK18" s="3">
        <v>0.12599527835845947</v>
      </c>
      <c r="FL18" s="3">
        <v>-8.7089590728282928E-2</v>
      </c>
      <c r="FM18" s="3">
        <v>8.3104737102985382E-2</v>
      </c>
      <c r="FN18" s="3">
        <v>0.13764850795269012</v>
      </c>
      <c r="FO18" s="3">
        <v>-1.0673931799829006E-2</v>
      </c>
      <c r="FP18" s="3">
        <v>0.17258933186531067</v>
      </c>
      <c r="FQ18" s="3">
        <v>0.10482214391231537</v>
      </c>
      <c r="FR18" s="3">
        <v>-5.7346638292074203E-2</v>
      </c>
      <c r="FS18" s="3">
        <v>-0.16510473191738129</v>
      </c>
      <c r="FT18" s="3">
        <v>-9.1620974242687225E-2</v>
      </c>
      <c r="FU18" s="3">
        <v>0.25245663523674011</v>
      </c>
      <c r="FV18" s="3">
        <v>8.3155214786529541E-2</v>
      </c>
      <c r="FW18" s="3">
        <v>4.9362063407897949E-2</v>
      </c>
      <c r="FX18" s="3">
        <v>-2.21111960709095E-2</v>
      </c>
    </row>
    <row r="19" spans="1:180">
      <c r="A19" s="25">
        <v>13</v>
      </c>
      <c r="B19" s="3">
        <v>0.27212178707122803</v>
      </c>
      <c r="C19" s="3">
        <v>0.14858052134513855</v>
      </c>
      <c r="D19" s="3">
        <v>-2.4033585214056075E-4</v>
      </c>
      <c r="E19" s="3">
        <v>0.15701101720333099</v>
      </c>
      <c r="F19" s="3">
        <v>-1.3710567727684975E-2</v>
      </c>
      <c r="G19" s="3">
        <v>-0.25808733701705933</v>
      </c>
      <c r="H19" s="3">
        <v>6.9815474562346935E-3</v>
      </c>
      <c r="I19" s="3">
        <v>2.8224067762494087E-2</v>
      </c>
      <c r="J19" s="3">
        <v>-4.9859147518873215E-2</v>
      </c>
      <c r="K19" s="3">
        <v>0.16513253748416901</v>
      </c>
      <c r="L19" s="3">
        <v>-0.27411296963691711</v>
      </c>
      <c r="M19" s="3">
        <v>0.14031854271888733</v>
      </c>
      <c r="N19" s="3">
        <v>0.15258792042732239</v>
      </c>
      <c r="O19" s="3">
        <v>0.27628201246261597</v>
      </c>
      <c r="P19" s="3">
        <v>4.8743885010480881E-2</v>
      </c>
      <c r="Q19" s="3">
        <v>-0.16928723454475403</v>
      </c>
      <c r="R19" s="3">
        <v>0</v>
      </c>
      <c r="U19" s="3"/>
      <c r="V19" s="1">
        <v>13</v>
      </c>
      <c r="W19" s="3">
        <v>0</v>
      </c>
      <c r="Y19" s="25">
        <v>13</v>
      </c>
      <c r="Z19" s="3">
        <v>7.7431939542293549E-2</v>
      </c>
      <c r="AA19" s="3">
        <v>0.39153662323951721</v>
      </c>
      <c r="AB19" s="3">
        <v>0.26175081729888916</v>
      </c>
      <c r="AC19" s="3">
        <v>0.13954088091850281</v>
      </c>
      <c r="AD19" s="3">
        <v>9.9784836173057556E-2</v>
      </c>
      <c r="AE19" s="3">
        <v>-0.33398449420928955</v>
      </c>
      <c r="AF19" s="3">
        <v>0.26574906706809998</v>
      </c>
      <c r="AG19" s="3">
        <v>0.1552259624004364</v>
      </c>
      <c r="AH19" s="3">
        <v>5.0020229071378708E-2</v>
      </c>
      <c r="AI19" s="3">
        <v>-0.34710222482681274</v>
      </c>
      <c r="AJ19" s="3">
        <v>0.12600937485694885</v>
      </c>
      <c r="AK19" s="3">
        <v>-0.10461933165788651</v>
      </c>
      <c r="AL19" s="3">
        <v>-0.30125069618225098</v>
      </c>
      <c r="AM19" s="3">
        <v>0.23906709253787994</v>
      </c>
      <c r="AN19" s="3">
        <v>-0.1704673171043396</v>
      </c>
      <c r="AO19" s="3">
        <v>-0.31734928488731384</v>
      </c>
      <c r="AP19" s="3">
        <v>-9.283505380153656E-2</v>
      </c>
      <c r="AS19" s="25">
        <v>13</v>
      </c>
      <c r="AT19" s="3">
        <v>-0.13980267941951752</v>
      </c>
      <c r="AU19" s="3">
        <v>-0.45825082063674927</v>
      </c>
      <c r="AV19" s="3">
        <v>0.35481902956962585</v>
      </c>
      <c r="AW19" s="3">
        <v>-0.23324443399906158</v>
      </c>
      <c r="AX19" s="3">
        <v>-7.9229652881622314E-2</v>
      </c>
      <c r="AY19" s="3">
        <v>0.38406795263290405</v>
      </c>
      <c r="AZ19" s="3">
        <v>0.25107342004776001</v>
      </c>
      <c r="BA19" s="3">
        <v>-5.7956784963607788E-2</v>
      </c>
      <c r="BB19" s="3">
        <v>0.20043040812015533</v>
      </c>
      <c r="BC19" s="3">
        <v>-0.3419017493724823</v>
      </c>
      <c r="BD19" s="3">
        <v>-0.21728776395320892</v>
      </c>
      <c r="BE19" s="3">
        <v>0.12408244609832764</v>
      </c>
      <c r="BF19" s="3">
        <v>0.29656371474266052</v>
      </c>
      <c r="BG19" s="3">
        <v>0.38811907172203064</v>
      </c>
      <c r="BH19" s="3">
        <v>0.33264648914337158</v>
      </c>
      <c r="BI19" s="3">
        <v>-0.10020828992128372</v>
      </c>
      <c r="BJ19" s="3">
        <v>-0.18768274784088135</v>
      </c>
      <c r="BL19" s="3"/>
      <c r="BM19" s="1">
        <v>13</v>
      </c>
      <c r="BN19" s="3"/>
      <c r="BO19" s="3"/>
      <c r="BP19" s="3"/>
      <c r="BQ19" s="3"/>
      <c r="BR19" s="3">
        <v>-2.0678897499118625</v>
      </c>
      <c r="BT19" s="25">
        <v>13</v>
      </c>
      <c r="BU19" s="3">
        <v>-0.3170696496963501</v>
      </c>
      <c r="BV19" s="3">
        <v>-0.51681613922119141</v>
      </c>
      <c r="BW19" s="3">
        <v>0.15002027153968811</v>
      </c>
      <c r="BX19" s="3">
        <v>0.16381824016571045</v>
      </c>
      <c r="BY19" s="3">
        <v>0.15399476885795593</v>
      </c>
      <c r="BZ19" s="3">
        <v>1.9004002213478088E-2</v>
      </c>
      <c r="CA19" s="3">
        <v>0.36626297235488892</v>
      </c>
      <c r="CB19" s="3">
        <v>-0.10157924145460129</v>
      </c>
      <c r="CC19" s="3">
        <v>0.47721299529075623</v>
      </c>
      <c r="CD19" s="3">
        <v>0.42134729027748108</v>
      </c>
      <c r="CE19" s="3">
        <v>-7.6639994978904724E-2</v>
      </c>
      <c r="CF19" s="3">
        <v>-0.14738872647285461</v>
      </c>
      <c r="CG19" s="3">
        <v>-2.0856549963355064E-2</v>
      </c>
      <c r="CH19" s="3">
        <v>0.10026083886623383</v>
      </c>
      <c r="CI19" s="3">
        <v>-0.22925549745559692</v>
      </c>
      <c r="CJ19" s="3">
        <v>-0.20165674388408661</v>
      </c>
      <c r="CK19" s="3">
        <v>-9.9660903215408325E-2</v>
      </c>
      <c r="CN19" s="25">
        <v>13</v>
      </c>
      <c r="CO19" s="3">
        <v>0.88664847612380981</v>
      </c>
      <c r="CP19" s="3">
        <v>-0.1113429069519043</v>
      </c>
      <c r="CR19" s="25">
        <v>13</v>
      </c>
      <c r="CS19" s="3">
        <v>4.0272384881973267E-2</v>
      </c>
      <c r="CT19" s="3">
        <v>7.6900370419025421E-2</v>
      </c>
      <c r="CU19" s="3">
        <v>0.35274472832679749</v>
      </c>
      <c r="CV19" s="3">
        <v>-0.10509145259857178</v>
      </c>
      <c r="CW19" s="3">
        <v>0.25508198142051697</v>
      </c>
      <c r="CX19" s="3">
        <v>0.39987519383430481</v>
      </c>
      <c r="CY19" s="3">
        <v>-5.7184405624866486E-2</v>
      </c>
      <c r="CZ19" s="3">
        <v>-0.10784356296062469</v>
      </c>
      <c r="DA19" s="3">
        <v>3.1699325889348984E-2</v>
      </c>
      <c r="DB19" s="3">
        <v>-0.43750095367431641</v>
      </c>
      <c r="DC19" s="3">
        <v>0.10443452745676041</v>
      </c>
      <c r="DD19" s="3">
        <v>-0.13042235374450684</v>
      </c>
      <c r="DE19" s="3">
        <v>0.10949864238500595</v>
      </c>
      <c r="DF19" s="3">
        <v>0.36202949285507202</v>
      </c>
      <c r="DG19" s="3">
        <v>4.7858923673629761E-2</v>
      </c>
      <c r="DH19" s="3">
        <v>-0.40890845656394958</v>
      </c>
      <c r="DI19" s="3">
        <v>9.0081267058849321E-2</v>
      </c>
      <c r="DK19" s="25">
        <v>13</v>
      </c>
      <c r="DL19" s="3">
        <v>-0.16371917724609375</v>
      </c>
      <c r="DM19" s="3">
        <v>-3.1862013041973114E-2</v>
      </c>
      <c r="DN19" s="3">
        <v>1.8088620156049728E-2</v>
      </c>
      <c r="DO19" s="3">
        <v>2.2189129143953323E-2</v>
      </c>
      <c r="DP19" s="3">
        <v>3.7129279226064682E-2</v>
      </c>
      <c r="DQ19" s="3">
        <v>-0.11175262182950974</v>
      </c>
      <c r="DR19" s="3">
        <v>-0.31189841032028198</v>
      </c>
      <c r="DS19" s="3">
        <v>-0.15182550251483917</v>
      </c>
      <c r="DT19" s="3">
        <v>-6.2106821686029434E-2</v>
      </c>
      <c r="DU19" s="3">
        <v>7.5626082718372345E-2</v>
      </c>
      <c r="DV19" s="3">
        <v>0.10597497969865799</v>
      </c>
      <c r="DW19" s="3">
        <v>-7.3154941201210022E-2</v>
      </c>
      <c r="DX19" s="3">
        <v>3.9058517664670944E-2</v>
      </c>
      <c r="DY19" s="3">
        <v>-2.0429870113730431E-2</v>
      </c>
      <c r="DZ19" s="3">
        <v>-6.8248823285102844E-2</v>
      </c>
      <c r="EA19" s="3">
        <v>2.0107369869947433E-2</v>
      </c>
      <c r="EB19" s="3">
        <v>-0.21612468361854553</v>
      </c>
      <c r="EC19" s="3">
        <v>3.5956081002950668E-2</v>
      </c>
      <c r="ED19" s="3">
        <v>-0.28567525744438171</v>
      </c>
      <c r="EE19" s="3">
        <v>-8.3079198375344276E-3</v>
      </c>
      <c r="EF19" s="3">
        <v>0.13952888548374176</v>
      </c>
      <c r="EG19" s="3">
        <v>-2.0322419703006744E-2</v>
      </c>
      <c r="EH19" s="3">
        <v>0.14834116399288177</v>
      </c>
      <c r="EI19" s="3">
        <v>-6.0400251299142838E-2</v>
      </c>
      <c r="EJ19" s="3">
        <v>8.2430407404899597E-2</v>
      </c>
      <c r="EK19" s="3">
        <v>-0.15124647319316864</v>
      </c>
      <c r="EL19" s="3">
        <v>4.9351990222930908E-2</v>
      </c>
      <c r="EM19" s="3">
        <v>-9.6049897372722626E-2</v>
      </c>
      <c r="EN19" s="3">
        <v>-0.15693329274654388</v>
      </c>
      <c r="EO19" s="3">
        <v>-0.21776595711708069</v>
      </c>
      <c r="EP19" s="3">
        <v>-0.17378093302249908</v>
      </c>
      <c r="EQ19" s="3">
        <v>-0.18531395494937897</v>
      </c>
      <c r="ER19" s="3">
        <v>-7.4211686849594116E-2</v>
      </c>
      <c r="ES19" s="3">
        <v>-0.11382565647363663</v>
      </c>
      <c r="ET19" s="3">
        <v>-0.15030346810817719</v>
      </c>
      <c r="EU19" s="3">
        <v>0.18023675680160522</v>
      </c>
      <c r="EV19" s="3">
        <v>-5.9956006705760956E-2</v>
      </c>
      <c r="EW19" s="3">
        <v>0.12424755096435547</v>
      </c>
      <c r="EX19" s="3">
        <v>-0.12442007660865784</v>
      </c>
      <c r="EY19" s="3">
        <v>-0.13793611526489258</v>
      </c>
      <c r="EZ19" s="3">
        <v>9.2249736189842224E-2</v>
      </c>
      <c r="FA19" s="3">
        <v>-9.1068826615810394E-2</v>
      </c>
      <c r="FB19" s="3">
        <v>-6.0717400163412094E-2</v>
      </c>
      <c r="FC19" s="3">
        <v>-6.622786819934845E-2</v>
      </c>
      <c r="FD19" s="3">
        <v>0.18407508730888367</v>
      </c>
      <c r="FE19" s="3">
        <v>-0.19923914968967438</v>
      </c>
      <c r="FF19" s="3">
        <v>9.9095001816749573E-2</v>
      </c>
      <c r="FG19" s="3">
        <v>4.3923649936914444E-3</v>
      </c>
      <c r="FH19" s="3">
        <v>-0.33284243941307068</v>
      </c>
      <c r="FI19" s="3">
        <v>0.11696875095367432</v>
      </c>
      <c r="FJ19" s="3">
        <v>0.10754283517599106</v>
      </c>
      <c r="FK19" s="3">
        <v>-1.3629450462758541E-2</v>
      </c>
      <c r="FL19" s="3">
        <v>1.3421721756458282E-2</v>
      </c>
      <c r="FM19" s="3">
        <v>6.0730356723070145E-2</v>
      </c>
      <c r="FN19" s="3">
        <v>-0.10817896574735641</v>
      </c>
      <c r="FO19" s="3">
        <v>-0.18029923737049103</v>
      </c>
      <c r="FP19" s="3">
        <v>0.14009903371334076</v>
      </c>
      <c r="FQ19" s="3">
        <v>-0.28679168224334717</v>
      </c>
      <c r="FR19" s="3">
        <v>6.7174538969993591E-2</v>
      </c>
      <c r="FS19" s="3">
        <v>-0.19420434534549713</v>
      </c>
      <c r="FT19" s="3">
        <v>-8.5396058857440948E-2</v>
      </c>
      <c r="FU19" s="3">
        <v>-0.3417288064956665</v>
      </c>
      <c r="FV19" s="3">
        <v>-0.11259657889604568</v>
      </c>
      <c r="FW19" s="3">
        <v>2.6528850197792053E-2</v>
      </c>
      <c r="FX19" s="3">
        <v>-8.9404046535491943E-2</v>
      </c>
    </row>
    <row r="20" spans="1:180">
      <c r="A20" s="25">
        <v>14</v>
      </c>
      <c r="B20" s="3">
        <v>4.292074590921402E-2</v>
      </c>
      <c r="C20" s="3">
        <v>-0.28921172022819519</v>
      </c>
      <c r="D20" s="3">
        <v>0.19048739969730377</v>
      </c>
      <c r="E20" s="3">
        <v>-0.27897605299949646</v>
      </c>
      <c r="F20" s="3">
        <v>-0.21927022933959961</v>
      </c>
      <c r="G20" s="3">
        <v>0.11223894357681274</v>
      </c>
      <c r="H20" s="3">
        <v>6.1618905514478683E-2</v>
      </c>
      <c r="I20" s="3">
        <v>-0.2640472948551178</v>
      </c>
      <c r="J20" s="3">
        <v>-0.20272825658321381</v>
      </c>
      <c r="K20" s="3">
        <v>0.30236440896987915</v>
      </c>
      <c r="L20" s="3">
        <v>0.14670579135417938</v>
      </c>
      <c r="M20" s="3">
        <v>0.27185928821563721</v>
      </c>
      <c r="N20" s="3">
        <v>-0.20397408306598663</v>
      </c>
      <c r="O20" s="3">
        <v>-6.385396420955658E-2</v>
      </c>
      <c r="P20" s="3">
        <v>0.26807272434234619</v>
      </c>
      <c r="Q20" s="3">
        <v>-8.3697736263275146E-2</v>
      </c>
      <c r="R20" s="3">
        <v>0</v>
      </c>
      <c r="U20" s="3"/>
      <c r="V20" s="1">
        <v>14</v>
      </c>
      <c r="W20" s="3">
        <v>0</v>
      </c>
      <c r="Y20" s="25">
        <v>14</v>
      </c>
      <c r="Z20" s="3">
        <v>0.14128413796424866</v>
      </c>
      <c r="AA20" s="3">
        <v>-1.496247760951519E-2</v>
      </c>
      <c r="AB20" s="3">
        <v>0.21645012497901917</v>
      </c>
      <c r="AC20" s="3">
        <v>-0.10874004662036896</v>
      </c>
      <c r="AD20" s="3">
        <v>-2.3226138204336166E-2</v>
      </c>
      <c r="AE20" s="3">
        <v>-0.11668864637613297</v>
      </c>
      <c r="AF20" s="3">
        <v>-2.5069145485758781E-2</v>
      </c>
      <c r="AG20" s="3">
        <v>8.2384631037712097E-2</v>
      </c>
      <c r="AH20" s="3">
        <v>4.4192418456077576E-2</v>
      </c>
      <c r="AI20" s="3">
        <v>-0.14488637447357178</v>
      </c>
      <c r="AJ20" s="3">
        <v>-0.16814428567886353</v>
      </c>
      <c r="AK20" s="3">
        <v>8.7508432567119598E-2</v>
      </c>
      <c r="AL20" s="3">
        <v>-0.10351955145597458</v>
      </c>
      <c r="AM20" s="3">
        <v>-0.10596736520528793</v>
      </c>
      <c r="AN20" s="3">
        <v>-3.0741322785615921E-2</v>
      </c>
      <c r="AO20" s="3">
        <v>-8.8561169803142548E-2</v>
      </c>
      <c r="AP20" s="3">
        <v>-2.1698859054595232E-3</v>
      </c>
      <c r="AS20" s="25">
        <v>14</v>
      </c>
      <c r="AT20" s="3">
        <v>-0.10661680996417999</v>
      </c>
      <c r="AU20" s="3">
        <v>4.6965070068836212E-2</v>
      </c>
      <c r="AV20" s="3">
        <v>0.11295692622661591</v>
      </c>
      <c r="AW20" s="3">
        <v>0.2478100061416626</v>
      </c>
      <c r="AX20" s="3">
        <v>9.9078290164470673E-2</v>
      </c>
      <c r="AY20" s="3">
        <v>-1.2532488442957401E-2</v>
      </c>
      <c r="AZ20" s="3">
        <v>9.3094892799854279E-2</v>
      </c>
      <c r="BA20" s="3">
        <v>0.32278263568878174</v>
      </c>
      <c r="BB20" s="3">
        <v>-4.8138764686882496E-3</v>
      </c>
      <c r="BC20" s="3">
        <v>2.3540828377008438E-2</v>
      </c>
      <c r="BD20" s="3">
        <v>-0.11176154017448425</v>
      </c>
      <c r="BE20" s="3">
        <v>-1.9276943057775497E-2</v>
      </c>
      <c r="BF20" s="3">
        <v>1.5099884010851383E-2</v>
      </c>
      <c r="BG20" s="3">
        <v>0.32174825668334961</v>
      </c>
      <c r="BH20" s="3">
        <v>5.7615939527750015E-2</v>
      </c>
      <c r="BI20" s="3">
        <v>0.13955628871917725</v>
      </c>
      <c r="BJ20" s="3">
        <v>1.3268003240227699E-2</v>
      </c>
      <c r="BL20" s="3"/>
      <c r="BM20" s="1">
        <v>14</v>
      </c>
      <c r="BN20" s="3"/>
      <c r="BO20" s="3"/>
      <c r="BP20" s="3"/>
      <c r="BQ20" s="3"/>
      <c r="BR20" s="3">
        <v>-0.30881446811848434</v>
      </c>
      <c r="BT20" s="25">
        <v>14</v>
      </c>
      <c r="BU20" s="3">
        <v>0.37431889772415161</v>
      </c>
      <c r="BV20" s="3">
        <v>0.13697279989719391</v>
      </c>
      <c r="BW20" s="3">
        <v>-0.41389232873916626</v>
      </c>
      <c r="BX20" s="3">
        <v>-0.67983359098434448</v>
      </c>
      <c r="BY20" s="3">
        <v>-1.1342153884470463E-2</v>
      </c>
      <c r="BZ20" s="3">
        <v>-0.33796206116676331</v>
      </c>
      <c r="CA20" s="3">
        <v>-0.14981599152088165</v>
      </c>
      <c r="CB20" s="3">
        <v>4.4553570449352264E-2</v>
      </c>
      <c r="CC20" s="3">
        <v>-0.11149043589830399</v>
      </c>
      <c r="CD20" s="3">
        <v>0.30401360988616943</v>
      </c>
      <c r="CE20" s="3">
        <v>0.20891912281513214</v>
      </c>
      <c r="CF20" s="3">
        <v>0.53973966836929321</v>
      </c>
      <c r="CG20" s="3">
        <v>-8.1472530961036682E-2</v>
      </c>
      <c r="CH20" s="3">
        <v>-0.28437736630439758</v>
      </c>
      <c r="CI20" s="3">
        <v>-9.3392662703990936E-2</v>
      </c>
      <c r="CJ20" s="3">
        <v>-0.4388672411441803</v>
      </c>
      <c r="CK20" s="3">
        <v>8.7563835084438324E-2</v>
      </c>
      <c r="CN20" s="25">
        <v>14</v>
      </c>
      <c r="CO20" s="3">
        <v>0.55574387311935425</v>
      </c>
      <c r="CP20" s="3">
        <v>-2.5717426091432571E-2</v>
      </c>
      <c r="CR20" s="25">
        <v>14</v>
      </c>
      <c r="CS20" s="3">
        <v>0.3204537034034729</v>
      </c>
      <c r="CT20" s="3">
        <v>-7.0832967758178711E-2</v>
      </c>
      <c r="CU20" s="3">
        <v>0.15578025579452515</v>
      </c>
      <c r="CV20" s="3">
        <v>0.24386735260486603</v>
      </c>
      <c r="CW20" s="3">
        <v>0.16147097945213318</v>
      </c>
      <c r="CX20" s="3">
        <v>0.45455703139305115</v>
      </c>
      <c r="CY20" s="3">
        <v>0.3867868185043335</v>
      </c>
      <c r="CZ20" s="3">
        <v>0.30115607380867004</v>
      </c>
      <c r="DA20" s="3">
        <v>2.3435080423951149E-2</v>
      </c>
      <c r="DB20" s="3">
        <v>4.5365046709775925E-2</v>
      </c>
      <c r="DC20" s="3">
        <v>-0.22549644112586975</v>
      </c>
      <c r="DD20" s="3">
        <v>-0.19152319431304932</v>
      </c>
      <c r="DE20" s="3">
        <v>-0.36063989996910095</v>
      </c>
      <c r="DF20" s="3">
        <v>7.8553110361099243E-2</v>
      </c>
      <c r="DG20" s="3">
        <v>0.11285366117954254</v>
      </c>
      <c r="DH20" s="3">
        <v>0.26363322138786316</v>
      </c>
      <c r="DI20" s="3">
        <v>0.1049816757440567</v>
      </c>
      <c r="DK20" s="25">
        <v>14</v>
      </c>
      <c r="DL20" s="3">
        <v>-5.9265159070491791E-2</v>
      </c>
      <c r="DM20" s="3">
        <v>-0.28922215104103088</v>
      </c>
      <c r="DN20" s="3">
        <v>-3.7168759852647781E-2</v>
      </c>
      <c r="DO20" s="3">
        <v>-0.24126344919204712</v>
      </c>
      <c r="DP20" s="3">
        <v>-0.18769977986812592</v>
      </c>
      <c r="DQ20" s="3">
        <v>0.14754252135753632</v>
      </c>
      <c r="DR20" s="3">
        <v>1.8157025799155235E-2</v>
      </c>
      <c r="DS20" s="3">
        <v>6.2927886843681335E-2</v>
      </c>
      <c r="DT20" s="3">
        <v>5.7709570974111557E-2</v>
      </c>
      <c r="DU20" s="3">
        <v>-2.6005018502473831E-2</v>
      </c>
      <c r="DV20" s="3">
        <v>-3.4480150789022446E-2</v>
      </c>
      <c r="DW20" s="3">
        <v>6.3506089150905609E-2</v>
      </c>
      <c r="DX20" s="3">
        <v>1.2701266445219517E-2</v>
      </c>
      <c r="DY20" s="3">
        <v>0.15807805955410004</v>
      </c>
      <c r="DZ20" s="3">
        <v>-6.5347574651241302E-2</v>
      </c>
      <c r="EA20" s="3">
        <v>-0.25695246458053589</v>
      </c>
      <c r="EB20" s="3">
        <v>-7.8909903764724731E-2</v>
      </c>
      <c r="EC20" s="3">
        <v>-5.1408972591161728E-2</v>
      </c>
      <c r="ED20" s="3">
        <v>0.24351215362548828</v>
      </c>
      <c r="EE20" s="3">
        <v>1.1025900952517986E-2</v>
      </c>
      <c r="EF20" s="3">
        <v>4.1829235851764679E-2</v>
      </c>
      <c r="EG20" s="3">
        <v>-2.5754714384675026E-2</v>
      </c>
      <c r="EH20" s="3">
        <v>-7.5472131371498108E-2</v>
      </c>
      <c r="EI20" s="3">
        <v>-0.18326409161090851</v>
      </c>
      <c r="EJ20" s="3">
        <v>-0.31130021810531616</v>
      </c>
      <c r="EK20" s="3">
        <v>-3.6963685415685177E-3</v>
      </c>
      <c r="EL20" s="3">
        <v>0.13140931725502014</v>
      </c>
      <c r="EM20" s="3">
        <v>6.7988917231559753E-2</v>
      </c>
      <c r="EN20" s="3">
        <v>-7.7952787280082703E-2</v>
      </c>
      <c r="EO20" s="3">
        <v>6.1063587665557861E-2</v>
      </c>
      <c r="EP20" s="3">
        <v>0.11217297613620758</v>
      </c>
      <c r="EQ20" s="3">
        <v>4.6622227877378464E-2</v>
      </c>
      <c r="ER20" s="3">
        <v>8.9175969362258911E-2</v>
      </c>
      <c r="ES20" s="3">
        <v>-0.12323810905218124</v>
      </c>
      <c r="ET20" s="3">
        <v>0.15466748178005219</v>
      </c>
      <c r="EU20" s="3">
        <v>0.12506307661533356</v>
      </c>
      <c r="EV20" s="3">
        <v>0.22706297039985657</v>
      </c>
      <c r="EW20" s="3">
        <v>-0.14839215576648712</v>
      </c>
      <c r="EX20" s="3">
        <v>0.2264493852853775</v>
      </c>
      <c r="EY20" s="3">
        <v>-8.437734842300415E-2</v>
      </c>
      <c r="EZ20" s="3">
        <v>0.16227962076663971</v>
      </c>
      <c r="FA20" s="3">
        <v>-0.18395279347896576</v>
      </c>
      <c r="FB20" s="3">
        <v>-3.227599710226059E-2</v>
      </c>
      <c r="FC20" s="3">
        <v>-0.11107980459928513</v>
      </c>
      <c r="FD20" s="3">
        <v>0.11509280651807785</v>
      </c>
      <c r="FE20" s="3">
        <v>0.14587506651878357</v>
      </c>
      <c r="FF20" s="3">
        <v>-0.28431883454322815</v>
      </c>
      <c r="FG20" s="3">
        <v>-0.48786711692810059</v>
      </c>
      <c r="FH20" s="3">
        <v>7.752489298582077E-3</v>
      </c>
      <c r="FI20" s="3">
        <v>-0.11022672057151794</v>
      </c>
      <c r="FJ20" s="3">
        <v>-0.3059813380241394</v>
      </c>
      <c r="FK20" s="3">
        <v>6.0715727508068085E-2</v>
      </c>
      <c r="FL20" s="3">
        <v>-9.0882785618305206E-2</v>
      </c>
      <c r="FM20" s="3">
        <v>-2.5154605507850647E-2</v>
      </c>
      <c r="FN20" s="3">
        <v>-7.9421974078286439E-5</v>
      </c>
      <c r="FO20" s="3">
        <v>4.9427110701799393E-2</v>
      </c>
      <c r="FP20" s="3">
        <v>3.2808065414428711E-2</v>
      </c>
      <c r="FQ20" s="3">
        <v>-0.2478889524936676</v>
      </c>
      <c r="FR20" s="3">
        <v>1.7024658620357513E-2</v>
      </c>
      <c r="FS20" s="3">
        <v>0.13374654948711395</v>
      </c>
      <c r="FT20" s="3">
        <v>-5.5279973894357681E-2</v>
      </c>
      <c r="FU20" s="3">
        <v>-1.9068703055381775E-2</v>
      </c>
      <c r="FV20" s="3">
        <v>-0.21680103242397308</v>
      </c>
      <c r="FW20" s="3">
        <v>-0.13738521933555603</v>
      </c>
      <c r="FX20" s="3">
        <v>-2.278181724250317E-2</v>
      </c>
    </row>
    <row r="21" spans="1:180">
      <c r="A21" s="25">
        <v>15</v>
      </c>
      <c r="B21" s="3">
        <v>0.21428698301315308</v>
      </c>
      <c r="C21" s="3">
        <v>-5.5777955800294876E-2</v>
      </c>
      <c r="D21" s="3">
        <v>0.19890190660953522</v>
      </c>
      <c r="E21" s="3">
        <v>0.27414178848266602</v>
      </c>
      <c r="F21" s="3">
        <v>-0.25960460305213928</v>
      </c>
      <c r="G21" s="3">
        <v>-9.3122266232967377E-2</v>
      </c>
      <c r="H21" s="3">
        <v>0.18536600470542908</v>
      </c>
      <c r="I21" s="3">
        <v>7.39893838763237E-2</v>
      </c>
      <c r="J21" s="3">
        <v>0.28988358378410339</v>
      </c>
      <c r="K21" s="3">
        <v>0.13410550355911255</v>
      </c>
      <c r="L21" s="3">
        <v>0.14551150798797607</v>
      </c>
      <c r="M21" s="3">
        <v>-0.28824311494827271</v>
      </c>
      <c r="N21" s="3">
        <v>-7.0625834167003632E-2</v>
      </c>
      <c r="O21" s="3">
        <v>0.11468573659658432</v>
      </c>
      <c r="P21" s="3">
        <v>0.14863446354866028</v>
      </c>
      <c r="Q21" s="3">
        <v>0.24450249969959259</v>
      </c>
      <c r="R21" s="3">
        <v>0</v>
      </c>
      <c r="U21" s="3"/>
      <c r="V21" s="1">
        <v>15</v>
      </c>
      <c r="W21" s="3">
        <v>0</v>
      </c>
      <c r="Y21" s="25">
        <v>15</v>
      </c>
      <c r="Z21" s="3">
        <v>-2.496401546522975E-3</v>
      </c>
      <c r="AA21" s="3">
        <v>-0.17007702589035034</v>
      </c>
      <c r="AB21" s="3">
        <v>7.4575953185558319E-2</v>
      </c>
      <c r="AC21" s="3">
        <v>-0.22166600823402405</v>
      </c>
      <c r="AD21" s="3">
        <v>-0.1430845707654953</v>
      </c>
      <c r="AE21" s="3">
        <v>8.775019645690918E-2</v>
      </c>
      <c r="AF21" s="3">
        <v>-0.11606809496879578</v>
      </c>
      <c r="AG21" s="3">
        <v>8.9055582880973816E-2</v>
      </c>
      <c r="AH21" s="3">
        <v>9.6927449107170105E-2</v>
      </c>
      <c r="AI21" s="3">
        <v>6.7184828221797943E-2</v>
      </c>
      <c r="AJ21" s="3">
        <v>-2.9846739023923874E-2</v>
      </c>
      <c r="AK21" s="3">
        <v>-9.6184700727462769E-2</v>
      </c>
      <c r="AL21" s="3">
        <v>-4.0466304868459702E-2</v>
      </c>
      <c r="AM21" s="3">
        <v>-9.2574797570705414E-2</v>
      </c>
      <c r="AN21" s="3">
        <v>-0.21346722543239594</v>
      </c>
      <c r="AO21" s="3">
        <v>7.0747822523117065E-2</v>
      </c>
      <c r="AP21" s="3">
        <v>9.6551120281219482E-2</v>
      </c>
      <c r="AS21" s="25">
        <v>15</v>
      </c>
      <c r="AT21" s="3">
        <v>-3.8691628724336624E-2</v>
      </c>
      <c r="AU21" s="3">
        <v>0.42232495546340942</v>
      </c>
      <c r="AV21" s="3">
        <v>2.8669212013483047E-2</v>
      </c>
      <c r="AW21" s="3">
        <v>-8.9048063382506371E-3</v>
      </c>
      <c r="AX21" s="3">
        <v>4.4424697756767273E-2</v>
      </c>
      <c r="AY21" s="3">
        <v>-0.11532125622034073</v>
      </c>
      <c r="AZ21" s="3">
        <v>-0.26704025268554688</v>
      </c>
      <c r="BA21" s="3">
        <v>0.19296202063560486</v>
      </c>
      <c r="BB21" s="3">
        <v>-3.3699933439493179E-2</v>
      </c>
      <c r="BC21" s="3">
        <v>0.45952349901199341</v>
      </c>
      <c r="BD21" s="3">
        <v>-0.14691358804702759</v>
      </c>
      <c r="BE21" s="3">
        <v>0.41726222634315491</v>
      </c>
      <c r="BF21" s="3">
        <v>-0.16856169700622559</v>
      </c>
      <c r="BG21" s="3">
        <v>-0.2016301155090332</v>
      </c>
      <c r="BH21" s="3">
        <v>-5.4373480379581451E-2</v>
      </c>
      <c r="BI21" s="3">
        <v>4.0994748473167419E-2</v>
      </c>
      <c r="BJ21" s="3">
        <v>0.1667674332857132</v>
      </c>
      <c r="BL21" s="3"/>
      <c r="BM21" s="1">
        <v>15</v>
      </c>
      <c r="BN21" s="3"/>
      <c r="BO21" s="3"/>
      <c r="BP21" s="3"/>
      <c r="BQ21" s="3"/>
      <c r="BR21" s="3">
        <v>2.2656308822860725</v>
      </c>
      <c r="BT21" s="25">
        <v>15</v>
      </c>
      <c r="BU21" s="3">
        <v>-0.64917176961898804</v>
      </c>
      <c r="BV21" s="3">
        <v>9.3676447868347168E-2</v>
      </c>
      <c r="BW21" s="3">
        <v>0.33856731653213501</v>
      </c>
      <c r="BX21" s="3">
        <v>0.22679693996906281</v>
      </c>
      <c r="BY21" s="3">
        <v>5.1564738154411316E-2</v>
      </c>
      <c r="BZ21" s="3">
        <v>-0.12963512539863586</v>
      </c>
      <c r="CA21" s="3">
        <v>0.23894023895263672</v>
      </c>
      <c r="CB21" s="3">
        <v>0.25473809242248535</v>
      </c>
      <c r="CC21" s="3">
        <v>-0.15105679631233215</v>
      </c>
      <c r="CD21" s="3">
        <v>-0.12047267705202103</v>
      </c>
      <c r="CE21" s="3">
        <v>0.24756854772567749</v>
      </c>
      <c r="CF21" s="3">
        <v>-0.26011833548545837</v>
      </c>
      <c r="CG21" s="3">
        <v>-6.4123243093490601E-2</v>
      </c>
      <c r="CH21" s="3">
        <v>0.39498749375343323</v>
      </c>
      <c r="CI21" s="3">
        <v>0.1712028831243515</v>
      </c>
      <c r="CJ21" s="3">
        <v>-0.13058069348335266</v>
      </c>
      <c r="CK21" s="3">
        <v>3.5320211201906204E-2</v>
      </c>
      <c r="CN21" s="25">
        <v>15</v>
      </c>
      <c r="CO21" s="3">
        <v>0.55144631862640381</v>
      </c>
      <c r="CP21" s="3">
        <v>7.5224116444587708E-2</v>
      </c>
      <c r="CR21" s="25">
        <v>15</v>
      </c>
      <c r="CS21" s="3">
        <v>-0.16967086493968964</v>
      </c>
      <c r="CT21" s="3">
        <v>-0.22513994574546814</v>
      </c>
      <c r="CU21" s="3">
        <v>-0.11123122274875641</v>
      </c>
      <c r="CV21" s="3">
        <v>8.6675234138965607E-2</v>
      </c>
      <c r="CW21" s="3">
        <v>-0.43291991949081421</v>
      </c>
      <c r="CX21" s="3">
        <v>0.19153898954391479</v>
      </c>
      <c r="CY21" s="3">
        <v>0.23167866468429565</v>
      </c>
      <c r="CZ21" s="3">
        <v>-0.22328916192054749</v>
      </c>
      <c r="DA21" s="3">
        <v>4.5380663126707077E-2</v>
      </c>
      <c r="DB21" s="3">
        <v>0.23004595935344696</v>
      </c>
      <c r="DC21" s="3">
        <v>-9.1552548110485077E-2</v>
      </c>
      <c r="DD21" s="3">
        <v>-0.17523819208145142</v>
      </c>
      <c r="DE21" s="3">
        <v>0.26939404010772705</v>
      </c>
      <c r="DF21" s="3">
        <v>-8.2247786223888397E-2</v>
      </c>
      <c r="DG21" s="3">
        <v>-9.2618361115455627E-2</v>
      </c>
      <c r="DH21" s="3">
        <v>0.15226900577545166</v>
      </c>
      <c r="DI21" s="3">
        <v>-8.2442134618759155E-2</v>
      </c>
      <c r="DK21" s="25">
        <v>15</v>
      </c>
      <c r="DL21" s="3">
        <v>0.10333158820867538</v>
      </c>
      <c r="DM21" s="3">
        <v>5.4470494389533997E-2</v>
      </c>
      <c r="DN21" s="3">
        <v>4.9247674643993378E-2</v>
      </c>
      <c r="DO21" s="3">
        <v>-0.11375243216753006</v>
      </c>
      <c r="DP21" s="3">
        <v>0.48050138354301453</v>
      </c>
      <c r="DQ21" s="3">
        <v>0.18873609602451324</v>
      </c>
      <c r="DR21" s="3">
        <v>-1.3495161198079586E-2</v>
      </c>
      <c r="DS21" s="3">
        <v>1.9907807931303978E-2</v>
      </c>
      <c r="DT21" s="3">
        <v>0.25599774718284607</v>
      </c>
      <c r="DU21" s="3">
        <v>0.30508452653884888</v>
      </c>
      <c r="DV21" s="3">
        <v>-4.3684635311365128E-3</v>
      </c>
      <c r="DW21" s="3">
        <v>0.12410300970077515</v>
      </c>
      <c r="DX21" s="3">
        <v>0.3110986053943634</v>
      </c>
      <c r="DY21" s="3">
        <v>-0.436168372631073</v>
      </c>
      <c r="DZ21" s="3">
        <v>0.14047296345233917</v>
      </c>
      <c r="EA21" s="3">
        <v>-2.4290040135383606E-2</v>
      </c>
      <c r="EB21" s="3">
        <v>-0.12687143683433533</v>
      </c>
      <c r="EC21" s="3">
        <v>7.779664546251297E-2</v>
      </c>
      <c r="ED21" s="3">
        <v>-0.28055086731910706</v>
      </c>
      <c r="EE21" s="3">
        <v>-0.1155085563659668</v>
      </c>
      <c r="EF21" s="3">
        <v>0.33878955245018005</v>
      </c>
      <c r="EG21" s="3">
        <v>0.21870841085910797</v>
      </c>
      <c r="EH21" s="3">
        <v>0.10514874756336212</v>
      </c>
      <c r="EI21" s="3">
        <v>0.13359278440475464</v>
      </c>
      <c r="EJ21" s="3">
        <v>0.18911339342594147</v>
      </c>
      <c r="EK21" s="3">
        <v>0.11266797780990601</v>
      </c>
      <c r="EL21" s="3">
        <v>0.21988929808139801</v>
      </c>
      <c r="EM21" s="3">
        <v>-6.504957377910614E-2</v>
      </c>
      <c r="EN21" s="3">
        <v>0.19033569097518921</v>
      </c>
      <c r="EO21" s="3">
        <v>0.20031225681304932</v>
      </c>
      <c r="EP21" s="3">
        <v>-4.9615517258644104E-2</v>
      </c>
      <c r="EQ21" s="3">
        <v>0.15235850214958191</v>
      </c>
      <c r="ER21" s="3">
        <v>9.2598006129264832E-2</v>
      </c>
      <c r="ES21" s="3">
        <v>-0.18929211795330048</v>
      </c>
      <c r="ET21" s="3">
        <v>8.0359011888504028E-2</v>
      </c>
      <c r="EU21" s="3">
        <v>-3.8565728813409805E-2</v>
      </c>
      <c r="EV21" s="3">
        <v>-0.36880162358283997</v>
      </c>
      <c r="EW21" s="3">
        <v>-0.17893840372562408</v>
      </c>
      <c r="EX21" s="3">
        <v>0.20773468911647797</v>
      </c>
      <c r="EY21" s="3">
        <v>-0.1524919718503952</v>
      </c>
      <c r="EZ21" s="3">
        <v>0.37302392721176147</v>
      </c>
      <c r="FA21" s="3">
        <v>-4.4105455279350281E-2</v>
      </c>
      <c r="FB21" s="3">
        <v>0.13514544069766998</v>
      </c>
      <c r="FC21" s="3">
        <v>-0.23498125374317169</v>
      </c>
      <c r="FD21" s="3">
        <v>5.1514804363250732E-2</v>
      </c>
      <c r="FE21" s="3">
        <v>-0.10031663626432419</v>
      </c>
      <c r="FF21" s="3">
        <v>-0.23737013339996338</v>
      </c>
      <c r="FG21" s="3">
        <v>0.21635039150714874</v>
      </c>
      <c r="FH21" s="3">
        <v>-7.4100576341152191E-2</v>
      </c>
      <c r="FI21" s="3">
        <v>-1.6655905172228813E-2</v>
      </c>
      <c r="FJ21" s="3">
        <v>8.3686567842960358E-2</v>
      </c>
      <c r="FK21" s="3">
        <v>9.0524420142173767E-2</v>
      </c>
      <c r="FL21" s="3">
        <v>0.11301214247941971</v>
      </c>
      <c r="FM21" s="3">
        <v>-0.14630858600139618</v>
      </c>
      <c r="FN21" s="3">
        <v>9.4840116798877716E-2</v>
      </c>
      <c r="FO21" s="3">
        <v>0.17136463522911072</v>
      </c>
      <c r="FP21" s="3">
        <v>-0.14480210840702057</v>
      </c>
      <c r="FQ21" s="3">
        <v>0.19031268358230591</v>
      </c>
      <c r="FR21" s="3">
        <v>-0.14403149485588074</v>
      </c>
      <c r="FS21" s="3">
        <v>9.7163893282413483E-2</v>
      </c>
      <c r="FT21" s="3">
        <v>-0.16291247308254242</v>
      </c>
      <c r="FU21" s="3">
        <v>9.8226644098758698E-2</v>
      </c>
      <c r="FV21" s="3">
        <v>-6.177043542265892E-2</v>
      </c>
      <c r="FW21" s="3">
        <v>-0.12600880861282349</v>
      </c>
      <c r="FX21" s="3">
        <v>2.6339137926697731E-2</v>
      </c>
    </row>
    <row r="22" spans="1:180">
      <c r="A22" s="26">
        <v>16</v>
      </c>
      <c r="B22" s="3">
        <v>0.12892261147499084</v>
      </c>
      <c r="C22" s="3">
        <v>-0.23719412088394165</v>
      </c>
      <c r="D22" s="3">
        <v>-8.2876428961753845E-2</v>
      </c>
      <c r="E22" s="3">
        <v>-0.2327776700258255</v>
      </c>
      <c r="F22" s="3">
        <v>-0.18915627896785736</v>
      </c>
      <c r="G22" s="3">
        <v>-0.17207305133342743</v>
      </c>
      <c r="H22" s="3">
        <v>-0.26306602358818054</v>
      </c>
      <c r="I22" s="3">
        <v>3.2723270356655121E-2</v>
      </c>
      <c r="J22" s="3">
        <v>0.28159177303314209</v>
      </c>
      <c r="K22" s="3">
        <v>-8.2772150635719299E-3</v>
      </c>
      <c r="L22" s="3">
        <v>0.2986781895160675</v>
      </c>
      <c r="M22" s="3">
        <v>-0.20227478444576263</v>
      </c>
      <c r="N22" s="3">
        <v>0.15932556986808777</v>
      </c>
      <c r="O22" s="3">
        <v>-6.2986768782138824E-2</v>
      </c>
      <c r="P22" s="3">
        <v>-9.7806416451931E-2</v>
      </c>
      <c r="Q22" s="3">
        <v>0.17812067270278931</v>
      </c>
      <c r="R22" s="3">
        <v>0</v>
      </c>
      <c r="U22" s="21" t="s">
        <v>150</v>
      </c>
      <c r="V22" s="6">
        <v>0</v>
      </c>
      <c r="W22" s="5">
        <v>0</v>
      </c>
      <c r="AR22" s="34" t="s">
        <v>726</v>
      </c>
      <c r="AS22" s="26">
        <v>16</v>
      </c>
      <c r="AT22" s="5">
        <v>-0.13479021191596985</v>
      </c>
      <c r="AU22" s="5">
        <v>0.14184391498565674</v>
      </c>
      <c r="AV22" s="5">
        <v>-0.3555125892162323</v>
      </c>
      <c r="AW22" s="5">
        <v>-0.31007593870162964</v>
      </c>
      <c r="AX22" s="5">
        <v>-0.15331976115703583</v>
      </c>
      <c r="AY22" s="5">
        <v>-0.44156801700592041</v>
      </c>
      <c r="AZ22" s="5">
        <v>-5.090569332242012E-2</v>
      </c>
      <c r="BA22" s="5">
        <v>0.26894268393516541</v>
      </c>
      <c r="BB22" s="5">
        <v>-3.618878498673439E-2</v>
      </c>
      <c r="BC22" s="5">
        <v>-0.39960387349128723</v>
      </c>
      <c r="BD22" s="5">
        <v>0.35662531852722168</v>
      </c>
      <c r="BE22" s="5">
        <v>-5.3972851485013962E-2</v>
      </c>
      <c r="BF22" s="5">
        <v>-7.9975269734859467E-2</v>
      </c>
      <c r="BG22" s="5">
        <v>-9.9792331457138062E-2</v>
      </c>
      <c r="BH22" s="5">
        <v>-0.13582612574100494</v>
      </c>
      <c r="BI22" s="5">
        <v>0.48755425214767456</v>
      </c>
      <c r="BJ22" s="5">
        <v>-2.9691288247704502E-2</v>
      </c>
      <c r="BL22" s="21" t="s">
        <v>150</v>
      </c>
      <c r="BM22" s="6">
        <v>0</v>
      </c>
      <c r="BN22" s="5" cm="1">
        <f t="array" ref="BN22:BQ53">MMULT(AT22:BJ53,TRANSPOSE(B58:R61))</f>
        <v>-0.73300967853087795</v>
      </c>
      <c r="BO22" s="5">
        <v>-0.18390577635155481</v>
      </c>
      <c r="BP22" s="5">
        <v>1.4514968786575984</v>
      </c>
      <c r="BQ22" s="5">
        <v>7.5772022581865994E-2</v>
      </c>
      <c r="BR22" s="5"/>
      <c r="CR22" s="25">
        <v>16</v>
      </c>
      <c r="CS22" s="3">
        <v>8.3001576364040375E-2</v>
      </c>
      <c r="CT22" s="3">
        <v>9.9645964801311493E-2</v>
      </c>
      <c r="CU22" s="3">
        <v>0.14918416738510132</v>
      </c>
      <c r="CV22" s="3">
        <v>-0.16536274552345276</v>
      </c>
      <c r="CW22" s="3">
        <v>0.18374297022819519</v>
      </c>
      <c r="CX22" s="3">
        <v>-1.1998051777482033E-2</v>
      </c>
      <c r="CY22" s="3">
        <v>4.2852111160755157E-2</v>
      </c>
      <c r="CZ22" s="3">
        <v>2.6084566488862038E-3</v>
      </c>
      <c r="DA22" s="3">
        <v>9.711812250316143E-3</v>
      </c>
      <c r="DB22" s="3">
        <v>-0.16518162190914154</v>
      </c>
      <c r="DC22" s="3">
        <v>3.0936358496546745E-2</v>
      </c>
      <c r="DD22" s="3">
        <v>-0.38502195477485657</v>
      </c>
      <c r="DE22" s="3">
        <v>-4.3465636670589447E-2</v>
      </c>
      <c r="DF22" s="3">
        <v>0.43634128570556641</v>
      </c>
      <c r="DG22" s="3">
        <v>5.4524242877960205E-2</v>
      </c>
      <c r="DH22" s="3">
        <v>4.4769212603569031E-2</v>
      </c>
      <c r="DI22" s="3">
        <v>3.7222295999526978E-2</v>
      </c>
    </row>
    <row r="23" spans="1:180">
      <c r="A23" s="25">
        <v>17</v>
      </c>
      <c r="B23" s="3">
        <v>0.27034273743629456</v>
      </c>
      <c r="C23" s="3">
        <v>0.16420930624008179</v>
      </c>
      <c r="D23" s="3">
        <v>-6.0984332114458084E-2</v>
      </c>
      <c r="E23" s="3">
        <v>-0.20359192788600922</v>
      </c>
      <c r="F23" s="3">
        <v>-0.11503580957651138</v>
      </c>
      <c r="G23" s="3">
        <v>-0.27337628602981567</v>
      </c>
      <c r="H23" s="3">
        <v>-0.30419042706489563</v>
      </c>
      <c r="I23" s="3">
        <v>4.4437292963266373E-2</v>
      </c>
      <c r="J23" s="3">
        <v>-9.0705655515193939E-2</v>
      </c>
      <c r="K23" s="3">
        <v>0.22101615369319916</v>
      </c>
      <c r="L23" s="3">
        <v>0.15191633999347687</v>
      </c>
      <c r="M23" s="3">
        <v>4.5496020466089249E-2</v>
      </c>
      <c r="N23" s="3">
        <v>-2.5691315531730652E-2</v>
      </c>
      <c r="O23" s="3">
        <v>-0.13914713263511658</v>
      </c>
      <c r="P23" s="3">
        <v>0.17525482177734375</v>
      </c>
      <c r="Q23" s="3">
        <v>-0.25415539741516113</v>
      </c>
      <c r="R23" s="3">
        <v>0</v>
      </c>
      <c r="U23" s="3"/>
      <c r="V23" s="1">
        <v>1</v>
      </c>
      <c r="W23" s="3">
        <v>0</v>
      </c>
      <c r="Z23" s="15" t="s">
        <v>169</v>
      </c>
      <c r="AS23" s="25">
        <v>17</v>
      </c>
      <c r="AT23" s="3">
        <v>-7.9253032803535461E-2</v>
      </c>
      <c r="AU23" s="3">
        <v>0.16464853286743164</v>
      </c>
      <c r="AV23" s="3">
        <v>0.33708781003952026</v>
      </c>
      <c r="AW23" s="3">
        <v>4.0538191795349121E-2</v>
      </c>
      <c r="AX23" s="3">
        <v>-5.8211460709571838E-2</v>
      </c>
      <c r="AY23" s="3">
        <v>2.8254957869648933E-2</v>
      </c>
      <c r="AZ23" s="3">
        <v>0.28795096278190613</v>
      </c>
      <c r="BA23" s="3">
        <v>-0.29444202780723572</v>
      </c>
      <c r="BB23" s="3">
        <v>0.23934224247932434</v>
      </c>
      <c r="BC23" s="3">
        <v>0.19870422780513763</v>
      </c>
      <c r="BD23" s="3">
        <v>-0.1200806125998497</v>
      </c>
      <c r="BE23" s="3">
        <v>-0.23534746468067169</v>
      </c>
      <c r="BF23" s="3">
        <v>-0.15457817912101746</v>
      </c>
      <c r="BG23" s="3">
        <v>-4.9709189683198929E-2</v>
      </c>
      <c r="BH23" s="3">
        <v>0.16573534905910492</v>
      </c>
      <c r="BI23" s="3">
        <v>-3.8689654320478439E-2</v>
      </c>
      <c r="BJ23" s="3">
        <v>1.7095813527703285E-2</v>
      </c>
      <c r="BL23" s="3"/>
      <c r="BM23" s="1">
        <v>1</v>
      </c>
      <c r="BN23" s="3">
        <v>-4.8845248442591013E-3</v>
      </c>
      <c r="BO23" s="3">
        <v>-0.6248163793291861</v>
      </c>
      <c r="BP23" s="3">
        <v>-0.40990555486833918</v>
      </c>
      <c r="BQ23" s="3">
        <v>-0.81737557761919555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4.0521146729588509E-3</v>
      </c>
      <c r="CT23" s="3">
        <v>-4.49402816593647E-2</v>
      </c>
      <c r="CU23" s="3">
        <v>0.101480633020401</v>
      </c>
      <c r="CV23" s="3">
        <v>0.15325057506561279</v>
      </c>
      <c r="CW23" s="3">
        <v>0.12481603771448135</v>
      </c>
      <c r="CX23" s="3">
        <v>7.2446912527084351E-2</v>
      </c>
      <c r="CY23" s="3">
        <v>0.42287963628768921</v>
      </c>
      <c r="CZ23" s="3">
        <v>-4.6096529811620712E-2</v>
      </c>
      <c r="DA23" s="3">
        <v>-0.13265575468540192</v>
      </c>
      <c r="DB23" s="3">
        <v>3.2190948724746704E-2</v>
      </c>
      <c r="DC23" s="3">
        <v>-0.19809974730014801</v>
      </c>
      <c r="DD23" s="3">
        <v>-0.36367574334144592</v>
      </c>
      <c r="DE23" s="3">
        <v>0.21570670604705811</v>
      </c>
      <c r="DF23" s="3">
        <v>0.20159237086772919</v>
      </c>
      <c r="DG23" s="3">
        <v>-0.1601775735616684</v>
      </c>
      <c r="DH23" s="3">
        <v>-8.7570652365684509E-2</v>
      </c>
      <c r="DI23" s="3">
        <v>-0.32216215133666992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-1.4427213929593563E-2</v>
      </c>
      <c r="C24" s="3">
        <v>0.10185042023658752</v>
      </c>
      <c r="D24" s="3">
        <v>-4.1074015200138092E-2</v>
      </c>
      <c r="E24" s="3">
        <v>-6.6941443947143853E-5</v>
      </c>
      <c r="F24" s="3">
        <v>-0.13551874458789825</v>
      </c>
      <c r="G24" s="3">
        <v>0.17033003270626068</v>
      </c>
      <c r="H24" s="3">
        <v>0.14944072067737579</v>
      </c>
      <c r="I24" s="3">
        <v>-4.3960124254226685E-2</v>
      </c>
      <c r="J24" s="3">
        <v>7.5607039034366608E-2</v>
      </c>
      <c r="K24" s="3">
        <v>0.22862306237220764</v>
      </c>
      <c r="L24" s="3">
        <v>-0.13422639667987823</v>
      </c>
      <c r="M24" s="3">
        <v>-4.5839451253414154E-2</v>
      </c>
      <c r="N24" s="3">
        <v>0.16380637884140015</v>
      </c>
      <c r="O24" s="3">
        <v>-0.20787465572357178</v>
      </c>
      <c r="P24" s="3">
        <v>0.30590125918388367</v>
      </c>
      <c r="Q24" s="3">
        <v>0.13509969413280487</v>
      </c>
      <c r="R24" s="3">
        <v>0</v>
      </c>
      <c r="U24" s="3"/>
      <c r="V24" s="1">
        <v>2</v>
      </c>
      <c r="W24" s="3">
        <v>0</v>
      </c>
      <c r="AS24" s="25">
        <v>18</v>
      </c>
      <c r="AT24" s="3">
        <v>5.971299484372139E-2</v>
      </c>
      <c r="AU24" s="3">
        <v>0.26891437172889709</v>
      </c>
      <c r="AV24" s="3">
        <v>0.19468005001544952</v>
      </c>
      <c r="AW24" s="3">
        <v>0.4525684118270874</v>
      </c>
      <c r="AX24" s="3">
        <v>0.23606120049953461</v>
      </c>
      <c r="AY24" s="3">
        <v>0.43285197019577026</v>
      </c>
      <c r="AZ24" s="3">
        <v>-0.17193798720836639</v>
      </c>
      <c r="BA24" s="3">
        <v>6.5725161693990231E-3</v>
      </c>
      <c r="BB24" s="3">
        <v>-4.0449157357215881E-2</v>
      </c>
      <c r="BC24" s="3">
        <v>0.3452988862991333</v>
      </c>
      <c r="BD24" s="3">
        <v>-0.18806572258472443</v>
      </c>
      <c r="BE24" s="3">
        <v>7.2142720222473145E-2</v>
      </c>
      <c r="BF24" s="3">
        <v>-9.0897984802722931E-2</v>
      </c>
      <c r="BG24" s="3">
        <v>0.27747896313667297</v>
      </c>
      <c r="BH24" s="3">
        <v>-1.3046500273048878E-2</v>
      </c>
      <c r="BI24" s="3">
        <v>-0.24646201729774475</v>
      </c>
      <c r="BJ24" s="3">
        <v>2.116880938410759E-2</v>
      </c>
      <c r="BL24" s="3"/>
      <c r="BM24" s="1">
        <v>2</v>
      </c>
      <c r="BN24" s="3">
        <v>1.3483432732872944</v>
      </c>
      <c r="BO24" s="3">
        <v>1.5280408428410432</v>
      </c>
      <c r="BP24" s="3">
        <v>1.3267930941484929E-2</v>
      </c>
      <c r="BQ24" s="3">
        <v>1.140599866606165</v>
      </c>
      <c r="BR24" s="3"/>
      <c r="CR24" s="25">
        <v>18</v>
      </c>
      <c r="CS24" s="3">
        <v>-0.31533482670783997</v>
      </c>
      <c r="CT24" s="3">
        <v>-0.36300534009933472</v>
      </c>
      <c r="CU24" s="3">
        <v>8.6234278976917267E-2</v>
      </c>
      <c r="CV24" s="3">
        <v>-0.26366513967514038</v>
      </c>
      <c r="CW24" s="3">
        <v>8.1539809703826904E-2</v>
      </c>
      <c r="CX24" s="3">
        <v>-0.12049497663974762</v>
      </c>
      <c r="CY24" s="3">
        <v>0.48379051685333252</v>
      </c>
      <c r="CZ24" s="3">
        <v>0.28732606768608093</v>
      </c>
      <c r="DA24" s="3">
        <v>4.1662314906716347E-3</v>
      </c>
      <c r="DB24" s="3">
        <v>0.18813636898994446</v>
      </c>
      <c r="DC24" s="3">
        <v>-0.32797104120254517</v>
      </c>
      <c r="DD24" s="3">
        <v>-5.8470942080020905E-2</v>
      </c>
      <c r="DE24" s="3">
        <v>-0.23814858496189117</v>
      </c>
      <c r="DF24" s="3">
        <v>6.8660780787467957E-2</v>
      </c>
      <c r="DG24" s="3">
        <v>0.22892919182777405</v>
      </c>
      <c r="DH24" s="3">
        <v>5.7585898786783218E-2</v>
      </c>
      <c r="DI24" s="3">
        <v>-0.20658926665782928</v>
      </c>
    </row>
    <row r="25" spans="1:180" ht="17.25">
      <c r="A25" s="25">
        <v>19</v>
      </c>
      <c r="B25" s="3">
        <v>4.9278721213340759E-2</v>
      </c>
      <c r="C25" s="3">
        <v>-2.4712251499295235E-2</v>
      </c>
      <c r="D25" s="3">
        <v>-5.5519077926874161E-2</v>
      </c>
      <c r="E25" s="3">
        <v>-7.9414308071136475E-2</v>
      </c>
      <c r="F25" s="3">
        <v>-5.2673318423330784E-3</v>
      </c>
      <c r="G25" s="3">
        <v>0.24406000971794128</v>
      </c>
      <c r="H25" s="3">
        <v>7.1696735918521881E-2</v>
      </c>
      <c r="I25" s="3">
        <v>-5.1421616226434708E-2</v>
      </c>
      <c r="J25" s="3">
        <v>6.4563237130641937E-2</v>
      </c>
      <c r="K25" s="3">
        <v>-6.7801758646965027E-2</v>
      </c>
      <c r="L25" s="3">
        <v>0.2140667736530304</v>
      </c>
      <c r="M25" s="3">
        <v>-0.10958057641983032</v>
      </c>
      <c r="N25" s="3">
        <v>0.19453862309455872</v>
      </c>
      <c r="O25" s="3">
        <v>-0.2727692723274231</v>
      </c>
      <c r="P25" s="3">
        <v>0.21890534460544586</v>
      </c>
      <c r="Q25" s="3">
        <v>5.6648340076208115E-2</v>
      </c>
      <c r="R25" s="3">
        <v>0</v>
      </c>
      <c r="U25" s="3"/>
      <c r="V25" s="1">
        <v>3</v>
      </c>
      <c r="W25" s="3">
        <v>0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-2.2684913128614426E-2</v>
      </c>
      <c r="AU25" s="3">
        <v>-0.1103137880563736</v>
      </c>
      <c r="AV25" s="3">
        <v>-0.25426626205444336</v>
      </c>
      <c r="AW25" s="3">
        <v>4.8278216272592545E-3</v>
      </c>
      <c r="AX25" s="3">
        <v>9.5599159598350525E-2</v>
      </c>
      <c r="AY25" s="3">
        <v>-1.1411013081669807E-2</v>
      </c>
      <c r="AZ25" s="3">
        <v>-0.25723123550415039</v>
      </c>
      <c r="BA25" s="3">
        <v>6.6000133752822876E-2</v>
      </c>
      <c r="BB25" s="3">
        <v>0.20292466878890991</v>
      </c>
      <c r="BC25" s="3">
        <v>-0.45988368988037109</v>
      </c>
      <c r="BD25" s="3">
        <v>5.7916674762964249E-2</v>
      </c>
      <c r="BE25" s="3">
        <v>0.24719880521297455</v>
      </c>
      <c r="BF25" s="3">
        <v>-0.19693826138973236</v>
      </c>
      <c r="BG25" s="3">
        <v>0.18933331966400146</v>
      </c>
      <c r="BH25" s="3">
        <v>-0.14379040896892548</v>
      </c>
      <c r="BI25" s="3">
        <v>0.4380689263343811</v>
      </c>
      <c r="BJ25" s="3">
        <v>-3.1424909830093384E-2</v>
      </c>
      <c r="BL25" s="3"/>
      <c r="BM25" s="1">
        <v>3</v>
      </c>
      <c r="BN25" s="3">
        <v>0.94237263230753965</v>
      </c>
      <c r="BO25" s="3">
        <v>2.1963695752905048</v>
      </c>
      <c r="BP25" s="3">
        <v>2.1730639518559771</v>
      </c>
      <c r="BQ25" s="3">
        <v>2.4932895130672836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-0.22839902341365814</v>
      </c>
      <c r="CT25" s="3">
        <v>-2.4908300489187241E-2</v>
      </c>
      <c r="CU25" s="3">
        <v>-0.14756594598293304</v>
      </c>
      <c r="CV25" s="3">
        <v>6.448008120059967E-2</v>
      </c>
      <c r="CW25" s="3">
        <v>-8.8017880916595459E-2</v>
      </c>
      <c r="CX25" s="3">
        <v>0.2033349871635437</v>
      </c>
      <c r="CY25" s="3">
        <v>0.16441731154918671</v>
      </c>
      <c r="CZ25" s="3">
        <v>0.34968814253807068</v>
      </c>
      <c r="DA25" s="3">
        <v>0.20136621594429016</v>
      </c>
      <c r="DB25" s="3">
        <v>-2.2182110697031021E-2</v>
      </c>
      <c r="DC25" s="3">
        <v>0.24485211074352264</v>
      </c>
      <c r="DD25" s="3">
        <v>-0.52170056104660034</v>
      </c>
      <c r="DE25" s="3">
        <v>-0.145938441157341</v>
      </c>
      <c r="DF25" s="3">
        <v>9.1086290776729584E-2</v>
      </c>
      <c r="DG25" s="3">
        <v>0.13203482329845428</v>
      </c>
      <c r="DH25" s="3">
        <v>0.12357479333877563</v>
      </c>
      <c r="DI25" s="3">
        <v>-0.14395032823085785</v>
      </c>
      <c r="DL25" t="str">
        <f>CS2</f>
        <v>Linear 1</v>
      </c>
    </row>
    <row r="26" spans="1:180">
      <c r="A26" s="25">
        <v>20</v>
      </c>
      <c r="B26" s="3">
        <v>-0.14007247984409332</v>
      </c>
      <c r="C26" s="3">
        <v>7.5976096093654633E-2</v>
      </c>
      <c r="D26" s="3">
        <v>0.13450117409229279</v>
      </c>
      <c r="E26" s="3">
        <v>-9.781840443611145E-2</v>
      </c>
      <c r="F26" s="3">
        <v>-0.15027160942554474</v>
      </c>
      <c r="G26" s="3">
        <v>0.23460090160369873</v>
      </c>
      <c r="H26" s="3">
        <v>-0.27104043960571289</v>
      </c>
      <c r="I26" s="3">
        <v>9.4956479966640472E-2</v>
      </c>
      <c r="J26" s="3">
        <v>-0.13682369887828827</v>
      </c>
      <c r="K26" s="3">
        <v>-0.20773492753505707</v>
      </c>
      <c r="L26" s="3">
        <v>-0.18283876776695251</v>
      </c>
      <c r="M26" s="3">
        <v>0.22866435348987579</v>
      </c>
      <c r="N26" s="3">
        <v>-3.899862989783287E-2</v>
      </c>
      <c r="O26" s="3">
        <v>-0.25620004534721375</v>
      </c>
      <c r="P26" s="3">
        <v>-0.12345750629901886</v>
      </c>
      <c r="Q26" s="3">
        <v>-2.9705466702580452E-2</v>
      </c>
      <c r="R26" s="3">
        <v>0</v>
      </c>
      <c r="U26" s="3"/>
      <c r="V26" s="1">
        <v>4</v>
      </c>
      <c r="W26" s="3">
        <v>0</v>
      </c>
      <c r="Z26" s="22" t="s">
        <v>179</v>
      </c>
      <c r="AS26" s="25">
        <v>20</v>
      </c>
      <c r="AT26" s="3">
        <v>0.21800801157951355</v>
      </c>
      <c r="AU26" s="3">
        <v>0.15894787013530731</v>
      </c>
      <c r="AV26" s="3">
        <v>-0.11316639930009842</v>
      </c>
      <c r="AW26" s="3">
        <v>-2.3282753303647041E-2</v>
      </c>
      <c r="AX26" s="3">
        <v>0.28159543871879578</v>
      </c>
      <c r="AY26" s="3">
        <v>-9.5931276679039001E-2</v>
      </c>
      <c r="AZ26" s="3">
        <v>-1.8759660422801971E-2</v>
      </c>
      <c r="BA26" s="3">
        <v>0.48616829514503479</v>
      </c>
      <c r="BB26" s="3">
        <v>-0.15003842115402222</v>
      </c>
      <c r="BC26" s="3">
        <v>-0.15405583381652832</v>
      </c>
      <c r="BD26" s="3">
        <v>0.34883749485015869</v>
      </c>
      <c r="BE26" s="3">
        <v>0.11048896610736847</v>
      </c>
      <c r="BF26" s="3">
        <v>-1.0529161430895329E-2</v>
      </c>
      <c r="BG26" s="3">
        <v>-0.19884443283081055</v>
      </c>
      <c r="BH26" s="3">
        <v>8.7329529225826263E-2</v>
      </c>
      <c r="BI26" s="3">
        <v>0.46323058009147644</v>
      </c>
      <c r="BJ26" s="3">
        <v>-1.5116543509066103E-2</v>
      </c>
      <c r="BL26" s="3"/>
      <c r="BM26" s="1">
        <v>4</v>
      </c>
      <c r="BN26" s="3">
        <v>-0.31767904941914527</v>
      </c>
      <c r="BO26" s="3">
        <v>-0.20429430587449504</v>
      </c>
      <c r="BP26" s="3">
        <v>1.0212076872363407</v>
      </c>
      <c r="BQ26" s="3">
        <v>-9.0203612918479892E-2</v>
      </c>
      <c r="BR26" s="3"/>
      <c r="BU26" s="22" t="s">
        <v>179</v>
      </c>
      <c r="CO26" t="s">
        <v>632</v>
      </c>
      <c r="CP26" t="s">
        <v>633</v>
      </c>
      <c r="CR26" s="25">
        <v>20</v>
      </c>
      <c r="CS26" s="3">
        <v>0.10212894529104233</v>
      </c>
      <c r="CT26" s="3">
        <v>0.10038331896066666</v>
      </c>
      <c r="CU26" s="3">
        <v>9.6845164895057678E-2</v>
      </c>
      <c r="CV26" s="3">
        <v>-0.19149945676326752</v>
      </c>
      <c r="CW26" s="3">
        <v>-0.15427447855472565</v>
      </c>
      <c r="CX26" s="3">
        <v>6.2241521663963795E-3</v>
      </c>
      <c r="CY26" s="3">
        <v>-3.2729210797697306E-3</v>
      </c>
      <c r="CZ26" s="3">
        <v>0.1303541362285614</v>
      </c>
      <c r="DA26" s="3">
        <v>0.32942834496498108</v>
      </c>
      <c r="DB26" s="3">
        <v>1.940719410777092E-2</v>
      </c>
      <c r="DC26" s="3">
        <v>0.22309099137783051</v>
      </c>
      <c r="DD26" s="3">
        <v>0.12996549904346466</v>
      </c>
      <c r="DE26" s="3">
        <v>0.46426492929458618</v>
      </c>
      <c r="DF26" s="3">
        <v>0.19452486932277679</v>
      </c>
      <c r="DG26" s="3">
        <v>7.13086798787117E-2</v>
      </c>
      <c r="DH26" s="3">
        <v>0.12278209626674652</v>
      </c>
      <c r="DI26" s="3">
        <v>-0.13416206836700439</v>
      </c>
    </row>
    <row r="27" spans="1:180">
      <c r="A27" s="25">
        <v>21</v>
      </c>
      <c r="B27" s="3">
        <v>9.0594075620174408E-2</v>
      </c>
      <c r="C27" s="3">
        <v>-0.19331784546375275</v>
      </c>
      <c r="D27" s="3">
        <v>-8.0841101706027985E-2</v>
      </c>
      <c r="E27" s="3">
        <v>8.8183455169200897E-2</v>
      </c>
      <c r="F27" s="3">
        <v>0.18126213550567627</v>
      </c>
      <c r="G27" s="3">
        <v>-2.6890276931226254E-3</v>
      </c>
      <c r="H27" s="3">
        <v>0.27840074896812439</v>
      </c>
      <c r="I27" s="3">
        <v>-0.12512694299221039</v>
      </c>
      <c r="J27" s="3">
        <v>-0.18322481215000153</v>
      </c>
      <c r="K27" s="3">
        <v>8.0549687147140503E-2</v>
      </c>
      <c r="L27" s="3">
        <v>-0.2139870673418045</v>
      </c>
      <c r="M27" s="3">
        <v>-0.3022085428237915</v>
      </c>
      <c r="N27" s="3">
        <v>-0.204520583152771</v>
      </c>
      <c r="O27" s="3">
        <v>4.1390255093574524E-2</v>
      </c>
      <c r="P27" s="3">
        <v>0.1654471755027771</v>
      </c>
      <c r="Q27" s="3">
        <v>-0.22110883891582489</v>
      </c>
      <c r="R27" s="3">
        <v>0</v>
      </c>
      <c r="U27" s="3"/>
      <c r="V27" s="1">
        <v>5</v>
      </c>
      <c r="W27" s="3">
        <v>0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0.1273675262928009</v>
      </c>
      <c r="AU27" s="3">
        <v>-0.19087335467338562</v>
      </c>
      <c r="AV27" s="3">
        <v>0.12059023231267929</v>
      </c>
      <c r="AW27" s="3">
        <v>-0.46788999438285828</v>
      </c>
      <c r="AX27" s="3">
        <v>0.13908368349075317</v>
      </c>
      <c r="AY27" s="3">
        <v>-0.10086202621459961</v>
      </c>
      <c r="AZ27" s="3">
        <v>9.9076144397258759E-2</v>
      </c>
      <c r="BA27" s="3">
        <v>0.15050992369651794</v>
      </c>
      <c r="BB27" s="3">
        <v>-0.28183022141456604</v>
      </c>
      <c r="BC27" s="3">
        <v>0.11695582419633865</v>
      </c>
      <c r="BD27" s="3">
        <v>0.16726420819759369</v>
      </c>
      <c r="BE27" s="3">
        <v>3.361881896853447E-2</v>
      </c>
      <c r="BF27" s="3">
        <v>0.13027919828891754</v>
      </c>
      <c r="BG27" s="3">
        <v>-0.25462016463279724</v>
      </c>
      <c r="BH27" s="3">
        <v>-0.27333128452301025</v>
      </c>
      <c r="BI27" s="3">
        <v>-8.5989728569984436E-2</v>
      </c>
      <c r="BJ27" s="3">
        <v>-1.5107493847608566E-2</v>
      </c>
      <c r="BL27" s="3"/>
      <c r="BM27" s="1">
        <v>5</v>
      </c>
      <c r="BN27" s="3">
        <v>-0.70250236751724748</v>
      </c>
      <c r="BO27" s="3">
        <v>-1.6655633479722134</v>
      </c>
      <c r="BP27" s="3">
        <v>-0.62829615102717395</v>
      </c>
      <c r="BQ27" s="3">
        <v>-1.532761474244281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1.1942379474639893</v>
      </c>
      <c r="CP27" s="3">
        <v>-7.4133770540356636E-3</v>
      </c>
      <c r="CR27" s="25">
        <v>21</v>
      </c>
      <c r="CS27" s="3">
        <v>7.2168692946434021E-2</v>
      </c>
      <c r="CT27" s="3">
        <v>-0.11089859157800674</v>
      </c>
      <c r="CU27" s="3">
        <v>-0.35781031847000122</v>
      </c>
      <c r="CV27" s="3">
        <v>-0.10961832106113434</v>
      </c>
      <c r="CW27" s="3">
        <v>-0.43086570501327515</v>
      </c>
      <c r="CX27" s="3">
        <v>0.15274240076541901</v>
      </c>
      <c r="CY27" s="3">
        <v>-7.4656017124652863E-2</v>
      </c>
      <c r="CZ27" s="3">
        <v>-2.472408302128315E-2</v>
      </c>
      <c r="DA27" s="3">
        <v>3.0487101525068283E-2</v>
      </c>
      <c r="DB27" s="3">
        <v>-2.7825908735394478E-2</v>
      </c>
      <c r="DC27" s="3">
        <v>-0.28505760431289673</v>
      </c>
      <c r="DD27" s="3">
        <v>9.5792971551418304E-2</v>
      </c>
      <c r="DE27" s="3">
        <v>0.14045768976211548</v>
      </c>
      <c r="DF27" s="3">
        <v>0.20136600732803345</v>
      </c>
      <c r="DG27" s="3">
        <v>1.0652405908331275E-3</v>
      </c>
      <c r="DH27" s="3">
        <v>-0.28933504223823547</v>
      </c>
      <c r="DI27" s="3">
        <v>-0.28506737947463989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5.037427693605423E-2</v>
      </c>
      <c r="C28" s="3">
        <v>-0.26444053649902344</v>
      </c>
      <c r="D28" s="3">
        <v>-0.21268264949321747</v>
      </c>
      <c r="E28" s="3">
        <v>7.2820171713829041E-2</v>
      </c>
      <c r="F28" s="3">
        <v>-0.12460978329181671</v>
      </c>
      <c r="G28" s="3">
        <v>-0.17167443037033081</v>
      </c>
      <c r="H28" s="3">
        <v>0.28093135356903076</v>
      </c>
      <c r="I28" s="3">
        <v>0.19172058999538422</v>
      </c>
      <c r="J28" s="3">
        <v>-0.14974607527256012</v>
      </c>
      <c r="K28" s="3">
        <v>0.11277198791503906</v>
      </c>
      <c r="L28" s="3">
        <v>0.20146316289901733</v>
      </c>
      <c r="M28" s="3">
        <v>-0.1638389378786087</v>
      </c>
      <c r="N28" s="3">
        <v>0.1436259001493454</v>
      </c>
      <c r="O28" s="3">
        <v>0.1361127644777298</v>
      </c>
      <c r="P28" s="3">
        <v>0.19167022407054901</v>
      </c>
      <c r="Q28" s="3">
        <v>-0.25636851787567139</v>
      </c>
      <c r="R28" s="3">
        <v>0</v>
      </c>
      <c r="U28" s="3"/>
      <c r="V28" s="1">
        <v>6</v>
      </c>
      <c r="W28" s="3">
        <v>0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-0.26882323622703552</v>
      </c>
      <c r="AU28" s="3">
        <v>-0.15728302299976349</v>
      </c>
      <c r="AV28" s="3">
        <v>0.38641008734703064</v>
      </c>
      <c r="AW28" s="3">
        <v>0.55120927095413208</v>
      </c>
      <c r="AX28" s="3">
        <v>0.14581474661827087</v>
      </c>
      <c r="AY28" s="3">
        <v>0.29580152034759521</v>
      </c>
      <c r="AZ28" s="3">
        <v>0.26137107610702515</v>
      </c>
      <c r="BA28" s="3">
        <v>-0.13677985966205597</v>
      </c>
      <c r="BB28" s="3">
        <v>0.14964938163757324</v>
      </c>
      <c r="BC28" s="3">
        <v>0.20886550843715668</v>
      </c>
      <c r="BD28" s="3">
        <v>-0.31307551264762878</v>
      </c>
      <c r="BE28" s="3">
        <v>-0.1090388223528862</v>
      </c>
      <c r="BF28" s="3">
        <v>-1.25155383720994E-2</v>
      </c>
      <c r="BG28" s="3">
        <v>-4.8943091183900833E-2</v>
      </c>
      <c r="BH28" s="3">
        <v>0.2566567063331604</v>
      </c>
      <c r="BI28" s="3">
        <v>-0.55137145519256592</v>
      </c>
      <c r="BJ28" s="3">
        <v>1.7984714359045029E-2</v>
      </c>
      <c r="BL28" s="3"/>
      <c r="BM28" s="1">
        <v>6</v>
      </c>
      <c r="BN28" s="3">
        <v>4.2079665632938079E-2</v>
      </c>
      <c r="BO28" s="3">
        <v>-0.36761425093078814</v>
      </c>
      <c r="BP28" s="3">
        <v>-1.6709317330070326</v>
      </c>
      <c r="BQ28" s="3">
        <v>-0.68559803505941219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0.81339675188064575</v>
      </c>
      <c r="CP28" s="3">
        <v>1.481799129396677E-2</v>
      </c>
      <c r="CR28" s="25">
        <v>22</v>
      </c>
      <c r="CS28" s="3">
        <v>0.29020789265632629</v>
      </c>
      <c r="CT28" s="3">
        <v>-0.13319689035415649</v>
      </c>
      <c r="CU28" s="3">
        <v>-8.053385466337204E-2</v>
      </c>
      <c r="CV28" s="3">
        <v>0.31129369139671326</v>
      </c>
      <c r="CW28" s="3">
        <v>-0.15073661506175995</v>
      </c>
      <c r="CX28" s="3">
        <v>-8.9425019919872284E-2</v>
      </c>
      <c r="CY28" s="3">
        <v>-8.512897789478302E-2</v>
      </c>
      <c r="CZ28" s="3">
        <v>-0.58552342653274536</v>
      </c>
      <c r="DA28" s="3">
        <v>2.3886965587735176E-2</v>
      </c>
      <c r="DB28" s="3">
        <v>-0.10810209810733795</v>
      </c>
      <c r="DC28" s="3">
        <v>-9.9656200036406517E-3</v>
      </c>
      <c r="DD28" s="3">
        <v>0.15022817254066467</v>
      </c>
      <c r="DE28" s="3">
        <v>-9.7805403172969818E-2</v>
      </c>
      <c r="DF28" s="3">
        <v>0.31459698081016541</v>
      </c>
      <c r="DG28" s="3">
        <v>-0.20077109336853027</v>
      </c>
      <c r="DH28" s="3">
        <v>0.18589223921298981</v>
      </c>
      <c r="DI28" s="3">
        <v>-0.28383618593215942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0.11847434937953949</v>
      </c>
      <c r="C29" s="3">
        <v>-0.13307632505893707</v>
      </c>
      <c r="D29" s="3">
        <v>-0.16666102409362793</v>
      </c>
      <c r="E29" s="3">
        <v>9.3588486313819885E-2</v>
      </c>
      <c r="F29" s="3">
        <v>3.8111690431833267E-2</v>
      </c>
      <c r="G29" s="3">
        <v>-0.17300403118133545</v>
      </c>
      <c r="H29" s="3">
        <v>0.17023049294948578</v>
      </c>
      <c r="I29" s="3">
        <v>0.24992932379245758</v>
      </c>
      <c r="J29" s="3">
        <v>-0.25185620784759521</v>
      </c>
      <c r="K29" s="3">
        <v>0.30291011929512024</v>
      </c>
      <c r="L29" s="3">
        <v>-0.15710148215293884</v>
      </c>
      <c r="M29" s="3">
        <v>-0.20708848536014557</v>
      </c>
      <c r="N29" s="3">
        <v>0.2736777663230896</v>
      </c>
      <c r="O29" s="3">
        <v>-6.1205178499221802E-2</v>
      </c>
      <c r="P29" s="3">
        <v>0.10207895189523697</v>
      </c>
      <c r="Q29" s="3">
        <v>-0.20401290059089661</v>
      </c>
      <c r="R29" s="3">
        <v>0</v>
      </c>
      <c r="U29" s="3"/>
      <c r="V29" s="1">
        <v>7</v>
      </c>
      <c r="W29" s="3">
        <v>0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9.9006250500679016E-2</v>
      </c>
      <c r="AU29" s="3">
        <v>0.11084882169961929</v>
      </c>
      <c r="AV29" s="3">
        <v>-0.27427303791046143</v>
      </c>
      <c r="AW29" s="3">
        <v>-0.43532839417457581</v>
      </c>
      <c r="AX29" s="3">
        <v>0.12560936808586121</v>
      </c>
      <c r="AY29" s="3">
        <v>-0.43472915887832642</v>
      </c>
      <c r="AZ29" s="3">
        <v>-0.20907206833362579</v>
      </c>
      <c r="BA29" s="3">
        <v>-7.0978829171508551E-4</v>
      </c>
      <c r="BB29" s="3">
        <v>0.18774096667766571</v>
      </c>
      <c r="BC29" s="3">
        <v>-0.35955286026000977</v>
      </c>
      <c r="BD29" s="3">
        <v>0.23710061609745026</v>
      </c>
      <c r="BE29" s="3">
        <v>8.3569362759590149E-3</v>
      </c>
      <c r="BF29" s="3">
        <v>-0.12409824877977371</v>
      </c>
      <c r="BG29" s="3">
        <v>-0.1762721985578537</v>
      </c>
      <c r="BH29" s="3">
        <v>-0.30195677280426025</v>
      </c>
      <c r="BI29" s="3">
        <v>0.35439500212669373</v>
      </c>
      <c r="BJ29" s="3">
        <v>-1.8855225294828415E-2</v>
      </c>
      <c r="BL29" s="3"/>
      <c r="BM29" s="1">
        <v>7</v>
      </c>
      <c r="BN29" s="3">
        <v>-0.56683442376104498</v>
      </c>
      <c r="BO29" s="3">
        <v>-0.32700144303122947</v>
      </c>
      <c r="BP29" s="3">
        <v>1.2206255058341933</v>
      </c>
      <c r="BQ29" s="3">
        <v>5.4443924180090197E-2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1.0152746438980105</v>
      </c>
      <c r="CP29" s="3">
        <v>-6.606237031519413E-3</v>
      </c>
      <c r="CR29" s="25">
        <v>23</v>
      </c>
      <c r="CS29" s="3">
        <v>0.19833675026893616</v>
      </c>
      <c r="CT29" s="3">
        <v>-0.20682436227798462</v>
      </c>
      <c r="CU29" s="3">
        <v>0.17414142191410065</v>
      </c>
      <c r="CV29" s="3">
        <v>-2.4970036000013351E-2</v>
      </c>
      <c r="CW29" s="3">
        <v>4.9997750669717789E-2</v>
      </c>
      <c r="CX29" s="3">
        <v>-2.5578297674655914E-2</v>
      </c>
      <c r="CY29" s="3">
        <v>-4.4213403016328812E-2</v>
      </c>
      <c r="CZ29" s="3">
        <v>0.24735730886459351</v>
      </c>
      <c r="DA29" s="3">
        <v>-0.16305495798587799</v>
      </c>
      <c r="DB29" s="3">
        <v>4.6041801571846008E-2</v>
      </c>
      <c r="DC29" s="3">
        <v>-0.19023405015468597</v>
      </c>
      <c r="DD29" s="3">
        <v>-9.3622438609600067E-2</v>
      </c>
      <c r="DE29" s="3">
        <v>9.6233978867530823E-2</v>
      </c>
      <c r="DF29" s="3">
        <v>0.25274121761322021</v>
      </c>
      <c r="DG29" s="3">
        <v>-0.34981769323348999</v>
      </c>
      <c r="DH29" s="3">
        <v>0.45151400566101074</v>
      </c>
      <c r="DI29" s="3">
        <v>-0.27416062355041504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-0.23993140459060669</v>
      </c>
      <c r="C30" s="3">
        <v>1.1806733906269073E-2</v>
      </c>
      <c r="D30" s="3">
        <v>-0.13541160523891449</v>
      </c>
      <c r="E30" s="3">
        <v>-0.10005015879869461</v>
      </c>
      <c r="F30" s="3">
        <v>1.5905929729342461E-2</v>
      </c>
      <c r="G30" s="3">
        <v>-6.4793005585670471E-2</v>
      </c>
      <c r="H30" s="3">
        <v>2.7487019076943398E-2</v>
      </c>
      <c r="I30" s="3">
        <v>-4.4677335768938065E-2</v>
      </c>
      <c r="J30" s="3">
        <v>-0.18482588231563568</v>
      </c>
      <c r="K30" s="3">
        <v>0.18530873954296112</v>
      </c>
      <c r="L30" s="3">
        <v>9.667658805847168E-2</v>
      </c>
      <c r="M30" s="3">
        <v>-0.1114872545003891</v>
      </c>
      <c r="N30" s="3">
        <v>-0.16097180545330048</v>
      </c>
      <c r="O30" s="3">
        <v>-3.8849964737892151E-2</v>
      </c>
      <c r="P30" s="3">
        <v>0.24415519833564758</v>
      </c>
      <c r="Q30" s="3">
        <v>-0.18901139497756958</v>
      </c>
      <c r="R30" s="3">
        <v>0</v>
      </c>
      <c r="U30" s="3"/>
      <c r="V30" s="1">
        <v>8</v>
      </c>
      <c r="W30" s="3">
        <v>0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6.9458939135074615E-2</v>
      </c>
      <c r="AU30" s="3">
        <v>3.3396415412425995E-2</v>
      </c>
      <c r="AV30" s="3">
        <v>-0.40056803822517395</v>
      </c>
      <c r="AW30" s="3">
        <v>-0.58410096168518066</v>
      </c>
      <c r="AX30" s="3">
        <v>-0.32124817371368408</v>
      </c>
      <c r="AY30" s="3">
        <v>-0.49629864096641541</v>
      </c>
      <c r="AZ30" s="3">
        <v>5.1606409251689911E-2</v>
      </c>
      <c r="BA30" s="3">
        <v>-0.16857555508613586</v>
      </c>
      <c r="BB30" s="3">
        <v>-4.028688371181488E-2</v>
      </c>
      <c r="BC30" s="3">
        <v>-0.22775790095329285</v>
      </c>
      <c r="BD30" s="3">
        <v>0.36163750290870667</v>
      </c>
      <c r="BE30" s="3">
        <v>3.0906632542610168E-2</v>
      </c>
      <c r="BF30" s="3">
        <v>0.36618998646736145</v>
      </c>
      <c r="BG30" s="3">
        <v>-9.0194037184119225E-3</v>
      </c>
      <c r="BH30" s="3">
        <v>-0.28569534420967102</v>
      </c>
      <c r="BI30" s="3">
        <v>3.6234419792890549E-2</v>
      </c>
      <c r="BJ30" s="3">
        <v>-3.2651375979185104E-2</v>
      </c>
      <c r="BL30" s="3"/>
      <c r="BM30" s="1">
        <v>8</v>
      </c>
      <c r="BN30" s="3">
        <v>-1.9497871650154932</v>
      </c>
      <c r="BO30" s="3">
        <v>-1.6404054188096169</v>
      </c>
      <c r="BP30" s="3">
        <v>-0.39161536406167813</v>
      </c>
      <c r="BQ30" s="3">
        <v>-1.1819570927267986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1.1441878080368042</v>
      </c>
      <c r="CP30" s="3">
        <v>0.11898046731948853</v>
      </c>
      <c r="CR30" s="25">
        <v>24</v>
      </c>
      <c r="CS30" s="3">
        <v>-0.14690633118152618</v>
      </c>
      <c r="CT30" s="3">
        <v>-0.23529869318008423</v>
      </c>
      <c r="CU30" s="3">
        <v>-4.6370640397071838E-2</v>
      </c>
      <c r="CV30" s="3">
        <v>0.44617021083831787</v>
      </c>
      <c r="CW30" s="3">
        <v>-4.4191952794790268E-2</v>
      </c>
      <c r="CX30" s="3">
        <v>0.29366412758827209</v>
      </c>
      <c r="CY30" s="3">
        <v>-8.6181797087192535E-2</v>
      </c>
      <c r="CZ30" s="3">
        <v>0.19602096080780029</v>
      </c>
      <c r="DA30" s="3">
        <v>0.11830156296491623</v>
      </c>
      <c r="DB30" s="3">
        <v>0.38321298360824585</v>
      </c>
      <c r="DC30" s="3">
        <v>3.1979776918888092E-2</v>
      </c>
      <c r="DD30" s="3">
        <v>-8.2300819456577301E-2</v>
      </c>
      <c r="DE30" s="3">
        <v>-0.12061242014169693</v>
      </c>
      <c r="DF30" s="3">
        <v>-0.18976520001888275</v>
      </c>
      <c r="DG30" s="3">
        <v>-0.38379698991775513</v>
      </c>
      <c r="DH30" s="3">
        <v>0.57735258340835571</v>
      </c>
      <c r="DI30" s="3">
        <v>2.6544336229562759E-2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0.13846516609191895</v>
      </c>
      <c r="C31" s="3">
        <v>-6.4259842038154602E-2</v>
      </c>
      <c r="D31" s="3">
        <v>-0.10862897336483002</v>
      </c>
      <c r="E31" s="3">
        <v>-8.3451122045516968E-2</v>
      </c>
      <c r="F31" s="3">
        <v>0.25077596306800842</v>
      </c>
      <c r="G31" s="3">
        <v>-0.26687625050544739</v>
      </c>
      <c r="H31" s="3">
        <v>-6.4258277416229248E-2</v>
      </c>
      <c r="I31" s="3">
        <v>-0.13045571744441986</v>
      </c>
      <c r="J31" s="3">
        <v>0.1016339436173439</v>
      </c>
      <c r="K31" s="3">
        <v>0.23486027121543884</v>
      </c>
      <c r="L31" s="3">
        <v>3.1496349722146988E-2</v>
      </c>
      <c r="M31" s="3">
        <v>-0.13091330230236053</v>
      </c>
      <c r="N31" s="3">
        <v>0.294769287109375</v>
      </c>
      <c r="O31" s="3">
        <v>-0.23091496527194977</v>
      </c>
      <c r="P31" s="3">
        <v>7.2486926801502705E-3</v>
      </c>
      <c r="Q31" s="3">
        <v>0.16033698618412018</v>
      </c>
      <c r="R31" s="3">
        <v>0</v>
      </c>
      <c r="U31" s="3"/>
      <c r="V31" s="1">
        <v>9</v>
      </c>
      <c r="W31" s="3">
        <v>0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-0.10947780311107635</v>
      </c>
      <c r="AU31" s="3">
        <v>-1.4734499156475067E-2</v>
      </c>
      <c r="AV31" s="3">
        <v>-0.1048845499753952</v>
      </c>
      <c r="AW31" s="3">
        <v>-0.25377333164215088</v>
      </c>
      <c r="AX31" s="3">
        <v>-0.29838910698890686</v>
      </c>
      <c r="AY31" s="3">
        <v>-0.31870248913764954</v>
      </c>
      <c r="AZ31" s="3">
        <v>-0.20931532979011536</v>
      </c>
      <c r="BA31" s="3">
        <v>-2.2993164137005806E-2</v>
      </c>
      <c r="BB31" s="3">
        <v>7.9924158751964569E-2</v>
      </c>
      <c r="BC31" s="3">
        <v>-0.11955797672271729</v>
      </c>
      <c r="BD31" s="3">
        <v>0.13821777701377869</v>
      </c>
      <c r="BE31" s="3">
        <v>0.16181479394435883</v>
      </c>
      <c r="BF31" s="3">
        <v>-0.18859128654003143</v>
      </c>
      <c r="BG31" s="3">
        <v>-0.2497868686914444</v>
      </c>
      <c r="BH31" s="3">
        <v>-7.5722683686763048E-4</v>
      </c>
      <c r="BI31" s="3">
        <v>0.37586832046508789</v>
      </c>
      <c r="BJ31" s="3">
        <v>-4.9276459030807018E-3</v>
      </c>
      <c r="BL31" s="3"/>
      <c r="BM31" s="1">
        <v>9</v>
      </c>
      <c r="BN31" s="3">
        <v>0.21189309977365997</v>
      </c>
      <c r="BO31" s="3">
        <v>-0.12939995389868086</v>
      </c>
      <c r="BP31" s="3">
        <v>0.9562693929368381</v>
      </c>
      <c r="BQ31" s="3">
        <v>0.15422615424098823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0.96103525161743164</v>
      </c>
      <c r="CP31" s="3">
        <v>-7.6557338237762451E-2</v>
      </c>
      <c r="CR31" s="25">
        <v>25</v>
      </c>
      <c r="CS31" s="3">
        <v>-0.10113498568534851</v>
      </c>
      <c r="CT31" s="3">
        <v>-0.24375471472740173</v>
      </c>
      <c r="CU31" s="3">
        <v>-0.26258412003517151</v>
      </c>
      <c r="CV31" s="3">
        <v>9.4777822494506836E-2</v>
      </c>
      <c r="CW31" s="3">
        <v>3.2007157802581787E-2</v>
      </c>
      <c r="CX31" s="3">
        <v>-7.7560320496559143E-2</v>
      </c>
      <c r="CY31" s="3">
        <v>-0.12257832288742065</v>
      </c>
      <c r="CZ31" s="3">
        <v>-0.13704845309257507</v>
      </c>
      <c r="DA31" s="3">
        <v>0.23401007056236267</v>
      </c>
      <c r="DB31" s="3">
        <v>-5.6364770978689194E-2</v>
      </c>
      <c r="DC31" s="3">
        <v>0.17761635780334473</v>
      </c>
      <c r="DD31" s="3">
        <v>-0.27725529670715332</v>
      </c>
      <c r="DE31" s="3">
        <v>0.22632770240306854</v>
      </c>
      <c r="DF31" s="3">
        <v>-0.16214805841445923</v>
      </c>
      <c r="DG31" s="3">
        <v>0.35258710384368896</v>
      </c>
      <c r="DH31" s="3">
        <v>-0.41770243644714355</v>
      </c>
      <c r="DI31" s="3">
        <v>-2.9917316511273384E-2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-0.30099564790725708</v>
      </c>
      <c r="C32" s="3">
        <v>0.27798253297805786</v>
      </c>
      <c r="D32" s="3">
        <v>4.6953693032264709E-2</v>
      </c>
      <c r="E32" s="3">
        <v>3.3760752528905869E-2</v>
      </c>
      <c r="F32" s="3">
        <v>-0.25008806586265564</v>
      </c>
      <c r="G32" s="3">
        <v>0.10937702655792236</v>
      </c>
      <c r="H32" s="3">
        <v>-1.0944579727947712E-2</v>
      </c>
      <c r="I32" s="3">
        <v>-0.14917770028114319</v>
      </c>
      <c r="J32" s="3">
        <v>-0.12948134541511536</v>
      </c>
      <c r="K32" s="3">
        <v>8.6417682468891144E-2</v>
      </c>
      <c r="L32" s="3">
        <v>3.4224417060613632E-2</v>
      </c>
      <c r="M32" s="3">
        <v>0.2222224622964859</v>
      </c>
      <c r="N32" s="3">
        <v>0.19007845222949982</v>
      </c>
      <c r="O32" s="3">
        <v>-0.19302394986152649</v>
      </c>
      <c r="P32" s="3">
        <v>-0.10155975073575974</v>
      </c>
      <c r="Q32" s="3">
        <v>0.28436672687530518</v>
      </c>
      <c r="R32" s="3">
        <v>0</v>
      </c>
      <c r="U32" s="3"/>
      <c r="V32" s="1">
        <v>10</v>
      </c>
      <c r="W32" s="3">
        <v>0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</v>
      </c>
      <c r="AE32" s="10">
        <f>SUM($Z32:$AD32)</f>
        <v>1</v>
      </c>
      <c r="AF32" s="3"/>
      <c r="AS32" s="25">
        <v>26</v>
      </c>
      <c r="AT32" s="3">
        <v>-0.18916352093219757</v>
      </c>
      <c r="AU32" s="3">
        <v>-0.18032324314117432</v>
      </c>
      <c r="AV32" s="3">
        <v>0.30890226364135742</v>
      </c>
      <c r="AW32" s="3">
        <v>-0.3671228289604187</v>
      </c>
      <c r="AX32" s="3">
        <v>-4.440702497959137E-2</v>
      </c>
      <c r="AY32" s="3">
        <v>-0.42479422688484192</v>
      </c>
      <c r="AZ32" s="3">
        <v>-1.8889179453253746E-2</v>
      </c>
      <c r="BA32" s="3">
        <v>-6.3448704779148102E-2</v>
      </c>
      <c r="BB32" s="3">
        <v>0.24956570565700531</v>
      </c>
      <c r="BC32" s="3">
        <v>-0.16068081557750702</v>
      </c>
      <c r="BD32" s="3">
        <v>-6.6551350057125092E-2</v>
      </c>
      <c r="BE32" s="3">
        <v>4.4090677052736282E-2</v>
      </c>
      <c r="BF32" s="3">
        <v>-7.9196326434612274E-2</v>
      </c>
      <c r="BG32" s="3">
        <v>7.9789578914642334E-2</v>
      </c>
      <c r="BH32" s="3">
        <v>-0.13455104827880859</v>
      </c>
      <c r="BI32" s="3">
        <v>0.20660904049873352</v>
      </c>
      <c r="BJ32" s="3">
        <v>-8.3344690501689911E-3</v>
      </c>
      <c r="BL32" s="3"/>
      <c r="BM32" s="1">
        <v>10</v>
      </c>
      <c r="BN32" s="3">
        <v>-9.155436370276826E-3</v>
      </c>
      <c r="BO32" s="3">
        <v>-0.17474692204084002</v>
      </c>
      <c r="BP32" s="3">
        <v>-0.24787748657244246</v>
      </c>
      <c r="BQ32" s="3">
        <v>1.6149219247091451E-2</v>
      </c>
      <c r="BR32" s="3"/>
      <c r="BT32" s="28">
        <v>4</v>
      </c>
      <c r="BU32" s="3" cm="1">
        <f t="array" ref="BU32:BX32">EXP(MMULT(TRANSPOSE(_xlfn.ANCHORARRAY(BR6)),BN22:BQ37)*BY25)</f>
        <v>4.7025592692340273E-2</v>
      </c>
      <c r="BV32" s="3">
        <v>0.11245767317640212</v>
      </c>
      <c r="BW32" s="3">
        <v>27.516368481505125</v>
      </c>
      <c r="BX32" s="3">
        <v>0.49205603791852509</v>
      </c>
      <c r="BY32" s="10">
        <f>SUM($BU32:$BX32)</f>
        <v>28.167907785292396</v>
      </c>
      <c r="BZ32" s="3"/>
      <c r="CA32" s="3"/>
      <c r="CB32" s="3"/>
      <c r="CN32" s="25">
        <v>5</v>
      </c>
      <c r="CO32" s="3">
        <v>0.98545444011688244</v>
      </c>
      <c r="CP32" s="3">
        <v>-0.14383800327777865</v>
      </c>
      <c r="CR32" s="25">
        <v>26</v>
      </c>
      <c r="CS32" s="3">
        <v>-0.10134456306695938</v>
      </c>
      <c r="CT32" s="3">
        <v>4.8834215849637985E-2</v>
      </c>
      <c r="CU32" s="3">
        <v>-9.4750262796878815E-2</v>
      </c>
      <c r="CV32" s="3">
        <v>-0.42234674096107483</v>
      </c>
      <c r="CW32" s="3">
        <v>-0.18280564248561859</v>
      </c>
      <c r="CX32" s="3">
        <v>-7.6338805258274078E-2</v>
      </c>
      <c r="CY32" s="3">
        <v>8.4767743945121765E-2</v>
      </c>
      <c r="CZ32" s="3">
        <v>0.14427700638771057</v>
      </c>
      <c r="DA32" s="3">
        <v>0.3672921359539032</v>
      </c>
      <c r="DB32" s="3">
        <v>-2.6389699429273605E-2</v>
      </c>
      <c r="DC32" s="3">
        <v>-0.12982262670993805</v>
      </c>
      <c r="DD32" s="3">
        <v>-6.7238897085189819E-2</v>
      </c>
      <c r="DE32" s="3">
        <v>0.42405545711517334</v>
      </c>
      <c r="DF32" s="3">
        <v>0.11482515931129456</v>
      </c>
      <c r="DG32" s="3">
        <v>-0.13186822831630707</v>
      </c>
      <c r="DH32" s="3">
        <v>0.10531482100486755</v>
      </c>
      <c r="DI32" s="3">
        <v>-0.26790004968643188</v>
      </c>
      <c r="DK32" s="28">
        <v>4</v>
      </c>
      <c r="DL32" s="3" cm="1">
        <f t="array" ref="DL32:FW32">MMULT(B131:R131,TRANSPOSE(CS6:DI69))</f>
        <v>-0.25856534603170922</v>
      </c>
      <c r="DM32" s="3">
        <v>-0.3570620412361763</v>
      </c>
      <c r="DN32" s="3">
        <v>-1.1111894907840352</v>
      </c>
      <c r="DO32" s="3">
        <v>-1.7131722748966351</v>
      </c>
      <c r="DP32" s="3">
        <v>0.39279397347999123</v>
      </c>
      <c r="DQ32" s="3">
        <v>-0.82934817768308622</v>
      </c>
      <c r="DR32" s="3">
        <v>-2.5094106373798826</v>
      </c>
      <c r="DS32" s="3">
        <v>0.23876475809920017</v>
      </c>
      <c r="DT32" s="3">
        <v>-1.0723854565341426</v>
      </c>
      <c r="DU32" s="3">
        <v>1.644514420640824</v>
      </c>
      <c r="DV32" s="3">
        <v>0.94833625635546293</v>
      </c>
      <c r="DW32" s="3">
        <v>-1.247696277676313</v>
      </c>
      <c r="DX32" s="3">
        <v>-0.66271001353114678</v>
      </c>
      <c r="DY32" s="3">
        <v>-0.28245119262664464</v>
      </c>
      <c r="DZ32" s="3">
        <v>-0.45642285751710632</v>
      </c>
      <c r="EA32" s="3">
        <v>-0.82155393080619954</v>
      </c>
      <c r="EB32" s="3">
        <v>-0.57323228941843318</v>
      </c>
      <c r="EC32" s="3">
        <v>-0.92593128815735715</v>
      </c>
      <c r="ED32" s="3">
        <v>-3.0231467452202136</v>
      </c>
      <c r="EE32" s="3">
        <v>-2.3311923958656209</v>
      </c>
      <c r="EF32" s="3">
        <v>-0.47354860630069728</v>
      </c>
      <c r="EG32" s="3">
        <v>-0.21444951234171533</v>
      </c>
      <c r="EH32" s="3">
        <v>2.8470637331305961</v>
      </c>
      <c r="EI32" s="3">
        <v>5.9629283304051428E-2</v>
      </c>
      <c r="EJ32" s="3">
        <v>-8.5226825364254577E-2</v>
      </c>
      <c r="EK32" s="3">
        <v>-0.86981668486822894</v>
      </c>
      <c r="EL32" s="3">
        <v>-1.5023591356936805</v>
      </c>
      <c r="EM32" s="3">
        <v>-0.16990273323975255</v>
      </c>
      <c r="EN32" s="3">
        <v>0.24309967171202146</v>
      </c>
      <c r="EO32" s="3">
        <v>-1.0978132405808623</v>
      </c>
      <c r="EP32" s="3">
        <v>-0.45267201257563572</v>
      </c>
      <c r="EQ32" s="3">
        <v>-1.0070004537535562</v>
      </c>
      <c r="ER32" s="3">
        <v>1.2194351039898235</v>
      </c>
      <c r="ES32" s="3">
        <v>2.1032144406323718</v>
      </c>
      <c r="ET32" s="3">
        <v>-0.31770639764134789</v>
      </c>
      <c r="EU32" s="3">
        <v>1.2257369503408899</v>
      </c>
      <c r="EV32" s="3">
        <v>-2.2638610386044533E-2</v>
      </c>
      <c r="EW32" s="3">
        <v>0.95130895316517583</v>
      </c>
      <c r="EX32" s="3">
        <v>-0.87439742326643688</v>
      </c>
      <c r="EY32" s="3">
        <v>-2.9331529464117523</v>
      </c>
      <c r="EZ32" s="3">
        <v>-1.0536407579099896</v>
      </c>
      <c r="FA32" s="3">
        <v>-0.61970798461024157</v>
      </c>
      <c r="FB32" s="3">
        <v>-1.1318518207660995</v>
      </c>
      <c r="FC32" s="3">
        <v>0.14636893003638091</v>
      </c>
      <c r="FD32" s="3">
        <v>-0.63704567488008967</v>
      </c>
      <c r="FE32" s="3">
        <v>9.0764166634280996E-2</v>
      </c>
      <c r="FF32" s="3">
        <v>7.4883404101783707E-2</v>
      </c>
      <c r="FG32" s="3">
        <v>0.29147123164892741</v>
      </c>
      <c r="FH32" s="3">
        <v>-0.64687932419232508</v>
      </c>
      <c r="FI32" s="3">
        <v>-0.95894595510349878</v>
      </c>
      <c r="FJ32" s="3">
        <v>-0.4539300706799605</v>
      </c>
      <c r="FK32" s="3">
        <v>-0.28953118658368371</v>
      </c>
      <c r="FL32" s="3">
        <v>-1.031635144559663</v>
      </c>
      <c r="FM32" s="3">
        <v>-1.6533264589418575</v>
      </c>
      <c r="FN32" s="3">
        <v>-0.92615024189838313</v>
      </c>
      <c r="FO32" s="3">
        <v>-0.16397073871507611</v>
      </c>
      <c r="FP32" s="3">
        <v>-1.3903413872383172</v>
      </c>
      <c r="FQ32" s="3">
        <v>-1.7685406475313392</v>
      </c>
      <c r="FR32" s="3">
        <v>-2.418041499133968</v>
      </c>
      <c r="FS32" s="3">
        <v>-0.72562004251852774</v>
      </c>
      <c r="FT32" s="3">
        <v>-2.2993423055755673</v>
      </c>
      <c r="FU32" s="3">
        <v>-0.85247433115044413</v>
      </c>
      <c r="FV32">
        <v>0.12414895921742261</v>
      </c>
      <c r="FW32">
        <v>-1.6615087245091538</v>
      </c>
    </row>
    <row r="33" spans="1:180">
      <c r="A33" s="25">
        <v>27</v>
      </c>
      <c r="B33" s="3">
        <v>-0.2656649649143219</v>
      </c>
      <c r="C33" s="3">
        <v>0.16108947992324829</v>
      </c>
      <c r="D33" s="3">
        <v>1.2597949244081974E-2</v>
      </c>
      <c r="E33" s="3">
        <v>5.3182348608970642E-2</v>
      </c>
      <c r="F33" s="3">
        <v>0.16991159319877625</v>
      </c>
      <c r="G33" s="3">
        <v>2.3653289303183556E-2</v>
      </c>
      <c r="H33" s="3">
        <v>5.0453335046768188E-2</v>
      </c>
      <c r="I33" s="3">
        <v>2.0046919584274292E-2</v>
      </c>
      <c r="J33" s="3">
        <v>0.29942119121551514</v>
      </c>
      <c r="K33" s="3">
        <v>0.13693675398826599</v>
      </c>
      <c r="L33" s="3">
        <v>0.18186621367931366</v>
      </c>
      <c r="M33" s="3">
        <v>-2.1723119542002678E-2</v>
      </c>
      <c r="N33" s="3">
        <v>-6.8221506662666798E-3</v>
      </c>
      <c r="O33" s="3">
        <v>-0.25115224719047546</v>
      </c>
      <c r="P33" s="3">
        <v>-0.14349150657653809</v>
      </c>
      <c r="Q33" s="3">
        <v>6.1989165842533112E-2</v>
      </c>
      <c r="R33" s="3">
        <v>0</v>
      </c>
      <c r="U33" s="3"/>
      <c r="V33" s="1">
        <v>11</v>
      </c>
      <c r="W33" s="3">
        <v>0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-0.26871904730796814</v>
      </c>
      <c r="AU33" s="3">
        <v>-4.0486045181751251E-2</v>
      </c>
      <c r="AV33" s="3">
        <v>-9.6178822219371796E-2</v>
      </c>
      <c r="AW33" s="3">
        <v>3.8881830871105194E-2</v>
      </c>
      <c r="AX33" s="3">
        <v>-7.6052024960517883E-2</v>
      </c>
      <c r="AY33" s="3">
        <v>-3.7716411054134369E-2</v>
      </c>
      <c r="AZ33" s="3">
        <v>0.17057351768016815</v>
      </c>
      <c r="BA33" s="3">
        <v>-4.0328133851289749E-2</v>
      </c>
      <c r="BB33" s="3">
        <v>0.20637719333171844</v>
      </c>
      <c r="BC33" s="3">
        <v>-7.3519326746463776E-2</v>
      </c>
      <c r="BD33" s="3">
        <v>-2.494487538933754E-2</v>
      </c>
      <c r="BE33" s="3">
        <v>9.0154938399791718E-2</v>
      </c>
      <c r="BF33" s="3">
        <v>-0.1461355984210968</v>
      </c>
      <c r="BG33" s="3">
        <v>-0.10634792596101761</v>
      </c>
      <c r="BH33" s="3">
        <v>5.3793445229530334E-2</v>
      </c>
      <c r="BI33" s="3">
        <v>-0.4091220498085022</v>
      </c>
      <c r="BJ33" s="3">
        <v>-2.6716271531768143E-4</v>
      </c>
      <c r="BL33" s="3"/>
      <c r="BM33" s="1">
        <v>11</v>
      </c>
      <c r="BN33" s="3">
        <v>-0.50389290165186151</v>
      </c>
      <c r="BO33" s="3">
        <v>-0.9069201297091154</v>
      </c>
      <c r="BP33" s="3">
        <v>-0.56977148567996538</v>
      </c>
      <c r="BQ33" s="3">
        <v>-0.88501561907464366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0.99927932024002075</v>
      </c>
      <c r="CP33" s="3">
        <v>-0.10020137578248978</v>
      </c>
      <c r="CR33" s="25">
        <v>27</v>
      </c>
      <c r="CS33" s="3">
        <v>0.15778303146362305</v>
      </c>
      <c r="CT33" s="3">
        <v>-2.2497645113617182E-3</v>
      </c>
      <c r="CU33" s="3">
        <v>6.3789510168135166E-3</v>
      </c>
      <c r="CV33" s="3">
        <v>0.23427921533584595</v>
      </c>
      <c r="CW33" s="3">
        <v>-0.17247232794761658</v>
      </c>
      <c r="CX33" s="3">
        <v>0.26883512735366821</v>
      </c>
      <c r="CY33" s="3">
        <v>0.36081662774085999</v>
      </c>
      <c r="CZ33" s="3">
        <v>7.9296097159385681E-2</v>
      </c>
      <c r="DA33" s="3">
        <v>0.16621921956539154</v>
      </c>
      <c r="DB33" s="3">
        <v>-0.15598928928375244</v>
      </c>
      <c r="DC33" s="3">
        <v>3.9299692958593369E-2</v>
      </c>
      <c r="DD33" s="3">
        <v>-4.9597630277276039E-3</v>
      </c>
      <c r="DE33" s="3">
        <v>6.0059390962123871E-2</v>
      </c>
      <c r="DF33" s="3">
        <v>0.32543587684631348</v>
      </c>
      <c r="DG33" s="3">
        <v>0.10601994395256042</v>
      </c>
      <c r="DH33" s="3">
        <v>0.12802334129810333</v>
      </c>
      <c r="DI33" s="3">
        <v>-0.30129262804985046</v>
      </c>
    </row>
    <row r="34" spans="1:180">
      <c r="A34" s="25">
        <v>28</v>
      </c>
      <c r="B34" s="3">
        <v>-0.18991155922412872</v>
      </c>
      <c r="C34" s="3">
        <v>0.10128810256719589</v>
      </c>
      <c r="D34" s="3">
        <v>-8.647976815700531E-2</v>
      </c>
      <c r="E34" s="3">
        <v>2.7176255825906992E-3</v>
      </c>
      <c r="F34" s="3">
        <v>-4.8613213002681732E-3</v>
      </c>
      <c r="G34" s="3">
        <v>0.16305325925350189</v>
      </c>
      <c r="H34" s="3">
        <v>0.1532304584980011</v>
      </c>
      <c r="I34" s="3">
        <v>-9.0191788971424103E-2</v>
      </c>
      <c r="J34" s="3">
        <v>-0.20991921424865723</v>
      </c>
      <c r="K34" s="3">
        <v>5.9714398958021775E-5</v>
      </c>
      <c r="L34" s="3">
        <v>-0.10462648421525955</v>
      </c>
      <c r="M34" s="3">
        <v>-0.28364381194114685</v>
      </c>
      <c r="N34" s="3">
        <v>-0.15178588032722473</v>
      </c>
      <c r="O34" s="3">
        <v>-0.12054075300693512</v>
      </c>
      <c r="P34" s="3">
        <v>0.28165951371192932</v>
      </c>
      <c r="Q34" s="3">
        <v>4.6255078166723251E-2</v>
      </c>
      <c r="R34" s="3">
        <v>0</v>
      </c>
      <c r="U34" s="3"/>
      <c r="V34" s="1">
        <v>12</v>
      </c>
      <c r="W34" s="3">
        <v>0</v>
      </c>
      <c r="AS34" s="25">
        <v>28</v>
      </c>
      <c r="AT34" s="3">
        <v>0.14882367849349976</v>
      </c>
      <c r="AU34" s="3">
        <v>6.5235301852226257E-2</v>
      </c>
      <c r="AV34" s="3">
        <v>0.21253441274166107</v>
      </c>
      <c r="AW34" s="3">
        <v>0.40806311368942261</v>
      </c>
      <c r="AX34" s="3">
        <v>0.23322546482086182</v>
      </c>
      <c r="AY34" s="3">
        <v>0.36160761117935181</v>
      </c>
      <c r="AZ34" s="3">
        <v>2.2947285324335098E-2</v>
      </c>
      <c r="BA34" s="3">
        <v>5.743122473359108E-2</v>
      </c>
      <c r="BB34" s="3">
        <v>0.12929491698741913</v>
      </c>
      <c r="BC34" s="3">
        <v>0.10976636409759521</v>
      </c>
      <c r="BD34" s="3">
        <v>1.543512474745512E-2</v>
      </c>
      <c r="BE34" s="3">
        <v>0.1980484277009964</v>
      </c>
      <c r="BF34" s="3">
        <v>8.3557821810245514E-2</v>
      </c>
      <c r="BG34" s="3">
        <v>9.7857683897018433E-2</v>
      </c>
      <c r="BH34" s="3">
        <v>0.17758019268512726</v>
      </c>
      <c r="BI34" s="3">
        <v>7.6330937445163727E-2</v>
      </c>
      <c r="BJ34" s="3">
        <v>1.6679709777235985E-2</v>
      </c>
      <c r="BL34" s="3"/>
      <c r="BM34" s="1">
        <v>12</v>
      </c>
      <c r="BN34" s="3">
        <v>0.54112781671503474</v>
      </c>
      <c r="BO34" s="3">
        <v>0.97865641352154853</v>
      </c>
      <c r="BP34" s="3">
        <v>0.32058774714348065</v>
      </c>
      <c r="BQ34" s="3">
        <v>0.93863975780103637</v>
      </c>
      <c r="BR34" s="3"/>
      <c r="CN34" s="25">
        <v>7</v>
      </c>
      <c r="CO34" s="3">
        <v>1.0412437915802002</v>
      </c>
      <c r="CP34" s="3">
        <v>-2.81490758061409E-2</v>
      </c>
      <c r="CR34" s="25">
        <v>28</v>
      </c>
      <c r="CS34" s="3">
        <v>0.20563699305057526</v>
      </c>
      <c r="CT34" s="3">
        <v>-0.22389847040176392</v>
      </c>
      <c r="CU34" s="3">
        <v>7.2585344314575195E-2</v>
      </c>
      <c r="CV34" s="3">
        <v>-3.0911241192370653E-3</v>
      </c>
      <c r="CW34" s="3">
        <v>0.12097503244876862</v>
      </c>
      <c r="CX34" s="3">
        <v>0.36170759797096252</v>
      </c>
      <c r="CY34" s="3">
        <v>0.13922563195228577</v>
      </c>
      <c r="CZ34" s="3">
        <v>-0.12713778018951416</v>
      </c>
      <c r="DA34" s="3">
        <v>0.111617811024189</v>
      </c>
      <c r="DB34" s="3">
        <v>-0.32390981912612915</v>
      </c>
      <c r="DC34" s="3">
        <v>-4.1133895516395569E-2</v>
      </c>
      <c r="DD34" s="3">
        <v>-0.18998943269252777</v>
      </c>
      <c r="DE34" s="3">
        <v>0.29400387406349182</v>
      </c>
      <c r="DF34" s="3">
        <v>-8.9168742299079895E-2</v>
      </c>
      <c r="DG34" s="3">
        <v>-0.19686630368232727</v>
      </c>
      <c r="DH34" s="3">
        <v>-9.2112675309181213E-2</v>
      </c>
      <c r="DI34" s="3">
        <v>-0.15957185626029968</v>
      </c>
      <c r="DL34" t="s">
        <v>177</v>
      </c>
    </row>
    <row r="35" spans="1:180">
      <c r="A35" s="25">
        <v>29</v>
      </c>
      <c r="B35" s="3">
        <v>0.11171833425760269</v>
      </c>
      <c r="C35" s="3">
        <v>-8.5889995098114014E-3</v>
      </c>
      <c r="D35" s="3">
        <v>-0.15335704386234283</v>
      </c>
      <c r="E35" s="3">
        <v>4.6750277280807495E-2</v>
      </c>
      <c r="F35" s="3">
        <v>3.1280852854251862E-2</v>
      </c>
      <c r="G35" s="3">
        <v>-1.7418956384062767E-2</v>
      </c>
      <c r="H35" s="3">
        <v>0.14934183657169342</v>
      </c>
      <c r="I35" s="3">
        <v>0.27890351414680481</v>
      </c>
      <c r="J35" s="3">
        <v>0.19714756309986115</v>
      </c>
      <c r="K35" s="3">
        <v>0.19616752862930298</v>
      </c>
      <c r="L35" s="3">
        <v>0.13269755244255066</v>
      </c>
      <c r="M35" s="3">
        <v>-0.23850990831851959</v>
      </c>
      <c r="N35" s="3">
        <v>-0.15029236674308777</v>
      </c>
      <c r="O35" s="3">
        <v>0.20409552752971649</v>
      </c>
      <c r="P35" s="3">
        <v>5.3782779723405838E-2</v>
      </c>
      <c r="Q35" s="3">
        <v>-0.16421490907669067</v>
      </c>
      <c r="R35" s="3">
        <v>0</v>
      </c>
      <c r="U35" s="3"/>
      <c r="V35" s="1">
        <v>13</v>
      </c>
      <c r="W35" s="3">
        <v>0</v>
      </c>
      <c r="Z35" s="4" t="s">
        <v>153</v>
      </c>
      <c r="AS35" s="25">
        <v>29</v>
      </c>
      <c r="AT35" s="3">
        <v>-9.6103474497795105E-2</v>
      </c>
      <c r="AU35" s="3">
        <v>-3.8945022970438004E-2</v>
      </c>
      <c r="AV35" s="3">
        <v>0.22008679807186127</v>
      </c>
      <c r="AW35" s="3">
        <v>0.33331587910652161</v>
      </c>
      <c r="AX35" s="3">
        <v>-7.9565808176994324E-2</v>
      </c>
      <c r="AY35" s="3">
        <v>0.25656235218048096</v>
      </c>
      <c r="AZ35" s="3">
        <v>-8.763701468706131E-2</v>
      </c>
      <c r="BA35" s="3">
        <v>8.1158071756362915E-2</v>
      </c>
      <c r="BB35" s="3">
        <v>-8.0648444592952728E-2</v>
      </c>
      <c r="BC35" s="3">
        <v>0.41237667202949524</v>
      </c>
      <c r="BD35" s="3">
        <v>-0.2575421929359436</v>
      </c>
      <c r="BE35" s="3">
        <v>0.10490458458662033</v>
      </c>
      <c r="BF35" s="3">
        <v>-0.2543063759803772</v>
      </c>
      <c r="BG35" s="3">
        <v>0.26665303111076355</v>
      </c>
      <c r="BH35" s="3">
        <v>4.1283726692199707E-2</v>
      </c>
      <c r="BI35" s="3">
        <v>-0.40417531132698059</v>
      </c>
      <c r="BJ35" s="3">
        <v>8.3497706800699234E-3</v>
      </c>
      <c r="BL35" s="3"/>
      <c r="BM35" s="1">
        <v>13</v>
      </c>
      <c r="BN35" s="3">
        <v>1.8404816086226456</v>
      </c>
      <c r="BO35" s="3">
        <v>0.93576566687958695</v>
      </c>
      <c r="BP35" s="3">
        <v>-0.6514085537683405</v>
      </c>
      <c r="BQ35" s="3">
        <v>0.5798583320743369</v>
      </c>
      <c r="BR35" s="3"/>
      <c r="BU35" s="4" t="s">
        <v>153</v>
      </c>
      <c r="CN35" s="25">
        <v>8</v>
      </c>
      <c r="CO35" s="3">
        <v>1.0858879089355469</v>
      </c>
      <c r="CP35" s="3">
        <v>-0.13999718427658081</v>
      </c>
      <c r="CR35" s="25">
        <v>29</v>
      </c>
      <c r="CS35" s="3">
        <v>-2.0323621109127998E-2</v>
      </c>
      <c r="CT35" s="3">
        <v>-9.1001927852630615E-2</v>
      </c>
      <c r="CU35" s="3">
        <v>4.5231148600578308E-2</v>
      </c>
      <c r="CV35" s="3">
        <v>8.0738738179206848E-2</v>
      </c>
      <c r="CW35" s="3">
        <v>0.41357553005218506</v>
      </c>
      <c r="CX35" s="3">
        <v>7.1738280355930328E-2</v>
      </c>
      <c r="CY35" s="3">
        <v>0.19618552923202515</v>
      </c>
      <c r="CZ35" s="3">
        <v>0.25349822640419006</v>
      </c>
      <c r="DA35" s="3">
        <v>0.19070082902908325</v>
      </c>
      <c r="DB35" s="3">
        <v>-9.3992359936237335E-2</v>
      </c>
      <c r="DC35" s="3">
        <v>-0.39047685265541077</v>
      </c>
      <c r="DD35" s="3">
        <v>-0.17100423574447632</v>
      </c>
      <c r="DE35" s="3">
        <v>-0.3861331045627594</v>
      </c>
      <c r="DF35" s="3">
        <v>-0.14401555061340332</v>
      </c>
      <c r="DG35" s="3">
        <v>9.76434126496315E-2</v>
      </c>
      <c r="DH35" s="3">
        <v>0.19572865962982178</v>
      </c>
      <c r="DI35" s="3">
        <v>-8.0379629507660866E-3</v>
      </c>
    </row>
    <row r="36" spans="1:180">
      <c r="A36" s="25">
        <v>30</v>
      </c>
      <c r="B36" s="3">
        <v>0.26277193427085876</v>
      </c>
      <c r="C36" s="3">
        <v>3.7741873413324356E-2</v>
      </c>
      <c r="D36" s="3">
        <v>0.15002790093421936</v>
      </c>
      <c r="E36" s="3">
        <v>-0.18545448780059814</v>
      </c>
      <c r="F36" s="3">
        <v>8.5965739563107491E-3</v>
      </c>
      <c r="G36" s="3">
        <v>0.21214412152767181</v>
      </c>
      <c r="H36" s="3">
        <v>-2.7474425733089447E-2</v>
      </c>
      <c r="I36" s="3">
        <v>-0.10789882391691208</v>
      </c>
      <c r="J36" s="3">
        <v>0.11940791457891464</v>
      </c>
      <c r="K36" s="3">
        <v>0.29223018884658813</v>
      </c>
      <c r="L36" s="3">
        <v>-0.23329834640026093</v>
      </c>
      <c r="M36" s="3">
        <v>0.11882916837930679</v>
      </c>
      <c r="N36" s="3">
        <v>9.3987502157688141E-2</v>
      </c>
      <c r="O36" s="3">
        <v>-0.25618082284927368</v>
      </c>
      <c r="P36" s="3">
        <v>-0.28478816151618958</v>
      </c>
      <c r="Q36" s="3">
        <v>-0.24114514887332916</v>
      </c>
      <c r="R36" s="3">
        <v>0</v>
      </c>
      <c r="U36" s="3"/>
      <c r="V36" s="1">
        <v>14</v>
      </c>
      <c r="W36" s="3">
        <v>0</v>
      </c>
      <c r="Z36" s="22" t="s">
        <v>181</v>
      </c>
      <c r="AS36" s="25">
        <v>30</v>
      </c>
      <c r="AT36" s="3">
        <v>-0.11645621806383133</v>
      </c>
      <c r="AU36" s="3">
        <v>0.13603028655052185</v>
      </c>
      <c r="AV36" s="3">
        <v>-6.5303415060043335E-2</v>
      </c>
      <c r="AW36" s="3">
        <v>-3.0342096462845802E-2</v>
      </c>
      <c r="AX36" s="3">
        <v>-6.7717544734477997E-2</v>
      </c>
      <c r="AY36" s="3">
        <v>0.27150404453277588</v>
      </c>
      <c r="AZ36" s="3">
        <v>6.3856929540634155E-2</v>
      </c>
      <c r="BA36" s="3">
        <v>-0.17467018961906433</v>
      </c>
      <c r="BB36" s="3">
        <v>0.35204833745956421</v>
      </c>
      <c r="BC36" s="3">
        <v>-0.1662810891866684</v>
      </c>
      <c r="BD36" s="3">
        <v>-0.29258882999420166</v>
      </c>
      <c r="BE36" s="3">
        <v>-0.13033400475978851</v>
      </c>
      <c r="BF36" s="3">
        <v>-4.1246216744184494E-2</v>
      </c>
      <c r="BG36" s="3">
        <v>0.22401717305183411</v>
      </c>
      <c r="BH36" s="3">
        <v>0.19725731015205383</v>
      </c>
      <c r="BI36" s="3">
        <v>-2.7449833229184151E-2</v>
      </c>
      <c r="BJ36" s="3">
        <v>5.481974221765995E-3</v>
      </c>
      <c r="BL36" s="3"/>
      <c r="BM36" s="1">
        <v>14</v>
      </c>
      <c r="BN36" s="3">
        <v>-0.13201410966358512</v>
      </c>
      <c r="BO36" s="3">
        <v>0.91677968730279813</v>
      </c>
      <c r="BP36" s="3">
        <v>0.62259548712670343</v>
      </c>
      <c r="BQ36" s="3">
        <v>0.73295346999096822</v>
      </c>
      <c r="BR36" s="3"/>
      <c r="BU36" s="22" t="s">
        <v>181</v>
      </c>
      <c r="CN36" s="25">
        <v>9</v>
      </c>
      <c r="CO36" s="3">
        <v>1.227881908416748</v>
      </c>
      <c r="CP36" s="3">
        <v>4.6900629997253418E-2</v>
      </c>
      <c r="CR36" s="25">
        <v>30</v>
      </c>
      <c r="CS36" s="3">
        <v>-0.21813350915908813</v>
      </c>
      <c r="CT36" s="3">
        <v>0.15116734802722931</v>
      </c>
      <c r="CU36" s="3">
        <v>2.4278612807393074E-2</v>
      </c>
      <c r="CV36" s="3">
        <v>-3.2956458628177643E-2</v>
      </c>
      <c r="CW36" s="3">
        <v>7.1881718933582306E-2</v>
      </c>
      <c r="CX36" s="3">
        <v>-0.30594441294670105</v>
      </c>
      <c r="CY36" s="3">
        <v>6.5937108593061566E-4</v>
      </c>
      <c r="CZ36" s="3">
        <v>0.29103916883468628</v>
      </c>
      <c r="DA36" s="3">
        <v>0.15159198641777039</v>
      </c>
      <c r="DB36" s="3">
        <v>-0.58022117614746094</v>
      </c>
      <c r="DC36" s="3">
        <v>-0.47711831331253052</v>
      </c>
      <c r="DD36" s="3">
        <v>1.7410999163985252E-2</v>
      </c>
      <c r="DE36" s="3">
        <v>-0.18731851875782013</v>
      </c>
      <c r="DF36" s="3">
        <v>0.19757185876369476</v>
      </c>
      <c r="DG36" s="3">
        <v>-3.4093059599399567E-2</v>
      </c>
      <c r="DH36" s="3">
        <v>-0.14329627156257629</v>
      </c>
      <c r="DI36" s="3">
        <v>4.4121105223894119E-2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0.19472679495811462</v>
      </c>
      <c r="C37" s="3">
        <v>-0.1559915691614151</v>
      </c>
      <c r="D37" s="3">
        <v>0.27430057525634766</v>
      </c>
      <c r="E37" s="3">
        <v>0.25332441926002502</v>
      </c>
      <c r="F37" s="3">
        <v>-0.14238624274730682</v>
      </c>
      <c r="G37" s="3">
        <v>0.21613264083862305</v>
      </c>
      <c r="H37" s="3">
        <v>-0.29020723700523376</v>
      </c>
      <c r="I37" s="3">
        <v>-2.1677805110812187E-2</v>
      </c>
      <c r="J37" s="3">
        <v>-0.19105331599712372</v>
      </c>
      <c r="K37" s="3">
        <v>6.4579255878925323E-2</v>
      </c>
      <c r="L37" s="3">
        <v>-0.30566489696502686</v>
      </c>
      <c r="M37" s="3">
        <v>-0.20689186453819275</v>
      </c>
      <c r="N37" s="3">
        <v>-0.29973870515823364</v>
      </c>
      <c r="O37" s="3">
        <v>0.17849791049957275</v>
      </c>
      <c r="P37" s="3">
        <v>0.1674572080373764</v>
      </c>
      <c r="Q37" s="3">
        <v>8.1434816122055054E-2</v>
      </c>
      <c r="R37" s="3">
        <v>0</v>
      </c>
      <c r="U37" s="3"/>
      <c r="V37" s="1">
        <v>15</v>
      </c>
      <c r="W37" s="3">
        <v>0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0.11235672980546951</v>
      </c>
      <c r="AU37" s="3">
        <v>-0.33597239851951599</v>
      </c>
      <c r="AV37" s="3">
        <v>-0.32100945711135864</v>
      </c>
      <c r="AW37" s="3">
        <v>-0.25607535243034363</v>
      </c>
      <c r="AX37" s="3">
        <v>-0.30666759610176086</v>
      </c>
      <c r="AY37" s="3">
        <v>-0.36960434913635254</v>
      </c>
      <c r="AZ37" s="3">
        <v>5.2152149379253387E-2</v>
      </c>
      <c r="BA37" s="3">
        <v>0.22031332552433014</v>
      </c>
      <c r="BB37" s="3">
        <v>0.10508228093385696</v>
      </c>
      <c r="BC37" s="3">
        <v>-0.16336679458618164</v>
      </c>
      <c r="BD37" s="3">
        <v>0.29344615340232849</v>
      </c>
      <c r="BE37" s="3">
        <v>0.18431618809700012</v>
      </c>
      <c r="BF37" s="3">
        <v>0.18557155132293701</v>
      </c>
      <c r="BG37" s="3">
        <v>-0.36100909113883972</v>
      </c>
      <c r="BH37" s="3">
        <v>-0.11818809062242508</v>
      </c>
      <c r="BI37" s="3">
        <v>0.41285383701324463</v>
      </c>
      <c r="BJ37" s="3">
        <v>-3.7413224345073104E-4</v>
      </c>
      <c r="BL37" s="3"/>
      <c r="BM37" s="1">
        <v>15</v>
      </c>
      <c r="BN37" s="3">
        <v>-0.57103184685223729</v>
      </c>
      <c r="BO37" s="3">
        <v>-1.347148550392308</v>
      </c>
      <c r="BP37" s="3">
        <v>0.54662109372696954</v>
      </c>
      <c r="BQ37" s="3">
        <v>-0.65114719419793587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0.86222285032272339</v>
      </c>
      <c r="CP37" s="3">
        <v>1.8594508990645409E-2</v>
      </c>
      <c r="CR37" s="25">
        <v>31</v>
      </c>
      <c r="CS37" s="3">
        <v>-0.1031346395611763</v>
      </c>
      <c r="CT37" s="3">
        <v>0.17635370790958405</v>
      </c>
      <c r="CU37" s="3">
        <v>-8.6309492588043213E-2</v>
      </c>
      <c r="CV37" s="3">
        <v>-0.34687685966491699</v>
      </c>
      <c r="CW37" s="3">
        <v>1.3973052846267819E-3</v>
      </c>
      <c r="CX37" s="3">
        <v>-4.7048747539520264E-2</v>
      </c>
      <c r="CY37" s="3">
        <v>7.4079804122447968E-2</v>
      </c>
      <c r="CZ37" s="3">
        <v>0.33201879262924194</v>
      </c>
      <c r="DA37" s="3">
        <v>0.26409423351287842</v>
      </c>
      <c r="DB37" s="3">
        <v>-0.3103410005569458</v>
      </c>
      <c r="DC37" s="3">
        <v>9.5483019948005676E-2</v>
      </c>
      <c r="DD37" s="3">
        <v>-9.835401177406311E-2</v>
      </c>
      <c r="DE37" s="3">
        <v>0.17751628160476685</v>
      </c>
      <c r="DF37" s="3">
        <v>0.28755328059196472</v>
      </c>
      <c r="DG37" s="3">
        <v>-9.8733603954315186E-2</v>
      </c>
      <c r="DH37" s="3">
        <v>0.157596156001091</v>
      </c>
      <c r="DI37" s="3">
        <v>-6.9935508072376251E-2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4.1352842003107071E-2</v>
      </c>
      <c r="C38" s="3">
        <v>8.3211831748485565E-2</v>
      </c>
      <c r="D38" s="3">
        <v>9.4875261187553406E-2</v>
      </c>
      <c r="E38" s="3">
        <v>5.7257968932390213E-2</v>
      </c>
      <c r="F38" s="3">
        <v>0.26513245701789856</v>
      </c>
      <c r="G38" s="3">
        <v>-0.14577861130237579</v>
      </c>
      <c r="H38" s="3">
        <v>0.2934558093547821</v>
      </c>
      <c r="I38" s="3">
        <v>-1.934020034968853E-2</v>
      </c>
      <c r="J38" s="3">
        <v>7.557108998298645E-2</v>
      </c>
      <c r="K38" s="3">
        <v>-0.15401150286197662</v>
      </c>
      <c r="L38" s="3">
        <v>-8.9201152324676514E-2</v>
      </c>
      <c r="M38" s="3">
        <v>-0.29801046848297119</v>
      </c>
      <c r="N38" s="3">
        <v>6.656356155872345E-2</v>
      </c>
      <c r="O38" s="3">
        <v>0.23611000180244446</v>
      </c>
      <c r="P38" s="3">
        <v>-0.24373356997966766</v>
      </c>
      <c r="Q38" s="3">
        <v>0.2869851291179657</v>
      </c>
      <c r="R38" s="3">
        <v>2.2340955212712288E-2</v>
      </c>
      <c r="U38" s="21" t="s">
        <v>151</v>
      </c>
      <c r="V38" s="6">
        <v>0</v>
      </c>
      <c r="W38" s="5">
        <v>2.2340955212712288E-2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-0.34333330392837524</v>
      </c>
      <c r="AU38" s="3">
        <v>0.10959678888320923</v>
      </c>
      <c r="AV38" s="3">
        <v>0.29235029220581055</v>
      </c>
      <c r="AW38" s="3">
        <v>-0.19626243412494659</v>
      </c>
      <c r="AX38" s="3">
        <v>0.37128725647926331</v>
      </c>
      <c r="AY38" s="3">
        <v>-0.25403016805648804</v>
      </c>
      <c r="AZ38" s="3">
        <v>0.23202022910118103</v>
      </c>
      <c r="BA38" s="3">
        <v>0.57443642616271973</v>
      </c>
      <c r="BB38" s="3">
        <v>-0.22901664674282074</v>
      </c>
      <c r="BC38" s="3">
        <v>-1.2054464779794216E-2</v>
      </c>
      <c r="BD38" s="3">
        <v>0.31861427426338196</v>
      </c>
      <c r="BE38" s="3">
        <v>-0.2404148131608963</v>
      </c>
      <c r="BF38" s="3">
        <v>0.11863720417022705</v>
      </c>
      <c r="BG38" s="3">
        <v>0.15341809391975403</v>
      </c>
      <c r="BH38" s="3">
        <v>-0.45375686883926392</v>
      </c>
      <c r="BI38" s="3">
        <v>-0.25731360912322998</v>
      </c>
      <c r="BJ38" s="3">
        <v>-6.9490484893321991E-2</v>
      </c>
      <c r="BL38" s="21" t="s">
        <v>151</v>
      </c>
      <c r="BM38" s="6">
        <v>0</v>
      </c>
      <c r="BN38" s="5">
        <v>-1.23048651853611</v>
      </c>
      <c r="BO38" s="5">
        <v>-1.2135540653935595</v>
      </c>
      <c r="BP38" s="5">
        <v>-0.85415877497770831</v>
      </c>
      <c r="BQ38" s="5">
        <v>-1.4183532584058849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1.0268024206161499</v>
      </c>
      <c r="CP38" s="3">
        <v>0.2163398414850235</v>
      </c>
      <c r="CR38" s="25">
        <v>32</v>
      </c>
      <c r="CS38" s="3">
        <v>0.11899318546056747</v>
      </c>
      <c r="CT38" s="3">
        <v>-0.2707691490650177</v>
      </c>
      <c r="CU38" s="3">
        <v>-1.5332157723605633E-2</v>
      </c>
      <c r="CV38" s="3">
        <v>0.22277772426605225</v>
      </c>
      <c r="CW38" s="3">
        <v>-0.20297180116176605</v>
      </c>
      <c r="CX38" s="3">
        <v>0.15106062591075897</v>
      </c>
      <c r="CY38" s="3">
        <v>-6.5575860440731049E-2</v>
      </c>
      <c r="CZ38" s="3">
        <v>-8.8896378874778748E-3</v>
      </c>
      <c r="DA38" s="3">
        <v>5.0757173448801041E-2</v>
      </c>
      <c r="DB38" s="3">
        <v>-0.26067483425140381</v>
      </c>
      <c r="DC38" s="3">
        <v>-0.21993023157119751</v>
      </c>
      <c r="DD38" s="3">
        <v>3.7231180816888809E-2</v>
      </c>
      <c r="DE38" s="3">
        <v>0.12144703418016434</v>
      </c>
      <c r="DF38" s="3">
        <v>0.31516358256340027</v>
      </c>
      <c r="DG38" s="3">
        <v>-0.31134003400802612</v>
      </c>
      <c r="DH38" s="3">
        <v>0.22578723728656769</v>
      </c>
      <c r="DI38" s="3">
        <v>5.5414281785488129E-2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-1.1480421526357532E-3</v>
      </c>
      <c r="C39" s="3">
        <v>-0.18111954629421234</v>
      </c>
      <c r="D39" s="3">
        <v>-0.27188169956207275</v>
      </c>
      <c r="E39" s="3">
        <v>-3.9010930806398392E-2</v>
      </c>
      <c r="F39" s="3">
        <v>0.20149071514606476</v>
      </c>
      <c r="G39" s="3">
        <v>-0.29030182957649231</v>
      </c>
      <c r="H39" s="3">
        <v>4.637020081281662E-2</v>
      </c>
      <c r="I39" s="3">
        <v>-0.21269819140434265</v>
      </c>
      <c r="J39" s="3">
        <v>0.21008901298046112</v>
      </c>
      <c r="K39" s="3">
        <v>0.18743765354156494</v>
      </c>
      <c r="L39" s="3">
        <v>0.26121151447296143</v>
      </c>
      <c r="M39" s="3">
        <v>-0.26874831318855286</v>
      </c>
      <c r="N39" s="3">
        <v>0.21556343138217926</v>
      </c>
      <c r="O39" s="3">
        <v>0.10007983446121216</v>
      </c>
      <c r="P39" s="3">
        <v>6.8986482918262482E-2</v>
      </c>
      <c r="Q39" s="3">
        <v>-0.10815359652042389</v>
      </c>
      <c r="R39" s="3">
        <v>-0.26499131321907043</v>
      </c>
      <c r="U39" s="3"/>
      <c r="V39" s="1">
        <v>1</v>
      </c>
      <c r="W39" s="3">
        <v>-0.26499131321907043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0.32750856876373291</v>
      </c>
      <c r="AU39" s="3">
        <v>5.1098883152008057E-2</v>
      </c>
      <c r="AV39" s="3">
        <v>-7.0823937654495239E-2</v>
      </c>
      <c r="AW39" s="3">
        <v>4.2573381215333939E-2</v>
      </c>
      <c r="AX39" s="3">
        <v>-0.10796733945608139</v>
      </c>
      <c r="AY39" s="3">
        <v>6.0722816735506058E-2</v>
      </c>
      <c r="AZ39" s="3">
        <v>0.51839536428451538</v>
      </c>
      <c r="BA39" s="3">
        <v>-0.17606447637081146</v>
      </c>
      <c r="BB39" s="3">
        <v>-0.46743574738502502</v>
      </c>
      <c r="BC39" s="3">
        <v>3.110879473388195E-2</v>
      </c>
      <c r="BD39" s="3">
        <v>-0.59609806537628174</v>
      </c>
      <c r="BE39" s="3">
        <v>-5.179968848824501E-2</v>
      </c>
      <c r="BF39" s="3">
        <v>-5.8528363704681396E-2</v>
      </c>
      <c r="BG39" s="3">
        <v>-9.1562725603580475E-2</v>
      </c>
      <c r="BH39" s="3">
        <v>-0.30215063691139221</v>
      </c>
      <c r="BI39" s="3">
        <v>1.0336455889046192E-3</v>
      </c>
      <c r="BJ39" s="3">
        <v>0.20936872065067291</v>
      </c>
      <c r="BL39" s="3"/>
      <c r="BM39" s="1">
        <v>1</v>
      </c>
      <c r="BN39" s="3">
        <v>0.31481745549694579</v>
      </c>
      <c r="BO39" s="3">
        <v>-1.9944865694619507E-2</v>
      </c>
      <c r="BP39" s="3">
        <v>-0.28454330773273323</v>
      </c>
      <c r="BQ39" s="3">
        <v>-6.4517256373434251E-2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1.0884115695953369</v>
      </c>
      <c r="CP39" s="3">
        <v>-2.291630394756794E-2</v>
      </c>
      <c r="CR39" s="25">
        <v>33</v>
      </c>
      <c r="CS39" s="3">
        <v>0.59793412685394287</v>
      </c>
      <c r="CT39" s="3">
        <v>-5.9988785535097122E-2</v>
      </c>
      <c r="CU39" s="3">
        <v>-7.2166949510574341E-2</v>
      </c>
      <c r="CV39" s="3">
        <v>6.1887107789516449E-2</v>
      </c>
      <c r="CW39" s="3">
        <v>0.125232994556427</v>
      </c>
      <c r="CX39" s="3">
        <v>0.3573702871799469</v>
      </c>
      <c r="CY39" s="3">
        <v>-0.46519413590431213</v>
      </c>
      <c r="CZ39" s="3">
        <v>-5.8146599680185318E-2</v>
      </c>
      <c r="DA39" s="3">
        <v>0.19296994805335999</v>
      </c>
      <c r="DB39" s="3">
        <v>-0.24234914779663086</v>
      </c>
      <c r="DC39" s="3">
        <v>0.11055175215005875</v>
      </c>
      <c r="DD39" s="3">
        <v>-0.11450934410095215</v>
      </c>
      <c r="DE39" s="3">
        <v>-2.5089187547564507E-2</v>
      </c>
      <c r="DF39" s="3">
        <v>0.18128266930580139</v>
      </c>
      <c r="DG39" s="3">
        <v>-0.14308792352676392</v>
      </c>
      <c r="DH39" s="3">
        <v>-0.10346046090126038</v>
      </c>
      <c r="DI39" s="3">
        <v>0.10273093730211258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-0.10223546624183655</v>
      </c>
      <c r="C40" s="3">
        <v>1.6959911212325096E-2</v>
      </c>
      <c r="D40" s="3">
        <v>0.19650569558143616</v>
      </c>
      <c r="E40" s="3">
        <v>-0.13371485471725464</v>
      </c>
      <c r="F40" s="3">
        <v>0.20473325252532959</v>
      </c>
      <c r="G40" s="3">
        <v>-0.10135369002819061</v>
      </c>
      <c r="H40" s="3">
        <v>0.25020018219947815</v>
      </c>
      <c r="I40" s="3">
        <v>-0.11173660308122635</v>
      </c>
      <c r="J40" s="3">
        <v>0.15172664821147919</v>
      </c>
      <c r="K40" s="3">
        <v>-0.10412301868200302</v>
      </c>
      <c r="L40" s="3">
        <v>-0.23919127881526947</v>
      </c>
      <c r="M40" s="3">
        <v>-0.28251165151596069</v>
      </c>
      <c r="N40" s="3">
        <v>0.26242360472679138</v>
      </c>
      <c r="O40" s="3">
        <v>-0.18434929847717285</v>
      </c>
      <c r="P40" s="3">
        <v>9.162604808807373E-2</v>
      </c>
      <c r="Q40" s="3">
        <v>-0.11521042138338089</v>
      </c>
      <c r="R40" s="3">
        <v>1.7433356493711472E-2</v>
      </c>
      <c r="U40" s="3"/>
      <c r="V40" s="1">
        <v>2</v>
      </c>
      <c r="W40" s="3">
        <v>1.7433356493711472E-2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0.3310418426990509</v>
      </c>
      <c r="AU40" s="3">
        <v>0.49024200439453125</v>
      </c>
      <c r="AV40" s="3">
        <v>-0.25594982504844666</v>
      </c>
      <c r="AW40" s="3">
        <v>0.18974706530570984</v>
      </c>
      <c r="AX40" s="3">
        <v>0.19662909209728241</v>
      </c>
      <c r="AY40" s="3">
        <v>0.1611330509185791</v>
      </c>
      <c r="AZ40" s="3">
        <v>-0.5554460883140564</v>
      </c>
      <c r="BA40" s="3">
        <v>0.27199250459671021</v>
      </c>
      <c r="BB40" s="3">
        <v>-0.13205689191818237</v>
      </c>
      <c r="BC40" s="3">
        <v>0.47139495611190796</v>
      </c>
      <c r="BD40" s="3">
        <v>0.14289495348930359</v>
      </c>
      <c r="BE40" s="3">
        <v>5.2892502397298813E-2</v>
      </c>
      <c r="BF40" s="3">
        <v>-0.42212873697280884</v>
      </c>
      <c r="BG40" s="3">
        <v>-0.55229681730270386</v>
      </c>
      <c r="BH40" s="3">
        <v>-5.2083134651184082E-2</v>
      </c>
      <c r="BI40" s="3">
        <v>-0.20438118278980255</v>
      </c>
      <c r="BJ40" s="3">
        <v>-3.6764297634363174E-2</v>
      </c>
      <c r="BL40" s="3"/>
      <c r="BM40" s="1">
        <v>2</v>
      </c>
      <c r="BN40" s="3">
        <v>1.0313337755205134</v>
      </c>
      <c r="BO40" s="3">
        <v>-0.60856775927684104</v>
      </c>
      <c r="BP40" s="3">
        <v>0.72378554632647485</v>
      </c>
      <c r="BQ40" s="3">
        <v>-0.79765018194935555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1.0737112760543823</v>
      </c>
      <c r="CP40" s="3">
        <v>-0.18289150297641751</v>
      </c>
      <c r="CR40" s="25">
        <v>34</v>
      </c>
      <c r="CS40" s="3">
        <v>0.12860652804374695</v>
      </c>
      <c r="CT40" s="3">
        <v>-8.5913375020027161E-2</v>
      </c>
      <c r="CU40" s="3">
        <v>0.28859049081802368</v>
      </c>
      <c r="CV40" s="3">
        <v>-7.1860469877719879E-2</v>
      </c>
      <c r="CW40" s="3">
        <v>-0.14189814031124115</v>
      </c>
      <c r="CX40" s="3">
        <v>0.33388197422027588</v>
      </c>
      <c r="CY40" s="3">
        <v>-7.5191758573055267E-2</v>
      </c>
      <c r="CZ40" s="3">
        <v>-0.10791218280792236</v>
      </c>
      <c r="DA40" s="3">
        <v>0.11933106929063797</v>
      </c>
      <c r="DB40" s="3">
        <v>-0.350533127784729</v>
      </c>
      <c r="DC40" s="3">
        <v>1.0052606463432312E-2</v>
      </c>
      <c r="DD40" s="3">
        <v>-0.30987793207168579</v>
      </c>
      <c r="DE40" s="3">
        <v>6.2129318714141846E-2</v>
      </c>
      <c r="DF40" s="3">
        <v>0.19772693514823914</v>
      </c>
      <c r="DG40" s="3">
        <v>-0.17510275542736053</v>
      </c>
      <c r="DH40" s="3">
        <v>9.3142703175544739E-2</v>
      </c>
      <c r="DI40" s="3">
        <v>-0.33239465951919556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-8.2626782357692719E-2</v>
      </c>
      <c r="C41" s="3">
        <v>-0.12452024966478348</v>
      </c>
      <c r="D41" s="3">
        <v>0.26613065600395203</v>
      </c>
      <c r="E41" s="3">
        <v>0.12754908204078674</v>
      </c>
      <c r="F41" s="3">
        <v>0.21098048985004425</v>
      </c>
      <c r="G41" s="3">
        <v>0.22388781607151031</v>
      </c>
      <c r="H41" s="3">
        <v>-0.16234096884727478</v>
      </c>
      <c r="I41" s="3">
        <v>0.30048307776451111</v>
      </c>
      <c r="J41" s="3">
        <v>0.13125038146972656</v>
      </c>
      <c r="K41" s="3">
        <v>-6.9821640849113464E-2</v>
      </c>
      <c r="L41" s="3">
        <v>-0.11383644491434097</v>
      </c>
      <c r="M41" s="3">
        <v>1.5735948458313942E-2</v>
      </c>
      <c r="N41" s="3">
        <v>-2.0065916702151299E-2</v>
      </c>
      <c r="O41" s="3">
        <v>-6.2967352569103241E-2</v>
      </c>
      <c r="P41" s="3">
        <v>0.26663932204246521</v>
      </c>
      <c r="Q41" s="3">
        <v>-0.23913960158824921</v>
      </c>
      <c r="R41" s="3">
        <v>1.3710877858102322E-2</v>
      </c>
      <c r="U41" s="3"/>
      <c r="V41" s="1">
        <v>3</v>
      </c>
      <c r="W41" s="3">
        <v>1.3710877858102322E-2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0.39290711283683777</v>
      </c>
      <c r="AU41" s="3">
        <v>0.11702832579612732</v>
      </c>
      <c r="AV41" s="3">
        <v>-1.8677894258871675E-3</v>
      </c>
      <c r="AW41" s="3">
        <v>0.10131052136421204</v>
      </c>
      <c r="AX41" s="3">
        <v>-0.36867749691009521</v>
      </c>
      <c r="AY41" s="3">
        <v>0.72085243463516235</v>
      </c>
      <c r="AZ41" s="3">
        <v>-8.5422180593013763E-2</v>
      </c>
      <c r="BA41" s="3">
        <v>-0.45242837071418762</v>
      </c>
      <c r="BB41" s="3">
        <v>0.1659705638885498</v>
      </c>
      <c r="BC41" s="3">
        <v>-4.4190056622028351E-2</v>
      </c>
      <c r="BD41" s="3">
        <v>0.55316692590713501</v>
      </c>
      <c r="BE41" s="3">
        <v>0.33830720186233521</v>
      </c>
      <c r="BF41" s="3">
        <v>-0.4900037944316864</v>
      </c>
      <c r="BG41" s="3">
        <v>0.21885316073894501</v>
      </c>
      <c r="BH41" s="3">
        <v>-8.8537774980068207E-2</v>
      </c>
      <c r="BI41" s="3">
        <v>-0.3990420401096344</v>
      </c>
      <c r="BJ41" s="3">
        <v>3.2520238310098648E-2</v>
      </c>
      <c r="BL41" s="3"/>
      <c r="BM41" s="1">
        <v>3</v>
      </c>
      <c r="BN41" s="3">
        <v>1.3698286510763564</v>
      </c>
      <c r="BO41" s="3">
        <v>2.471359767625473</v>
      </c>
      <c r="BP41" s="3">
        <v>2.939631568570912</v>
      </c>
      <c r="BQ41" s="3">
        <v>2.555164617750739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1.1775040626525879</v>
      </c>
      <c r="CP41" s="3">
        <v>-8.6103528738021851E-2</v>
      </c>
      <c r="CR41" s="25">
        <v>35</v>
      </c>
      <c r="CS41" s="3">
        <v>-1.6627321019768715E-2</v>
      </c>
      <c r="CT41" s="3">
        <v>-0.20776593685150146</v>
      </c>
      <c r="CU41" s="3">
        <v>-0.23269109427928925</v>
      </c>
      <c r="CV41" s="3">
        <v>0.12280957400798798</v>
      </c>
      <c r="CW41" s="3">
        <v>-6.0938391834497452E-3</v>
      </c>
      <c r="CX41" s="3">
        <v>0.25686532258987427</v>
      </c>
      <c r="CY41" s="3">
        <v>-0.13012668490409851</v>
      </c>
      <c r="CZ41" s="3">
        <v>-0.24739935994148254</v>
      </c>
      <c r="DA41" s="3">
        <v>0.14952272176742554</v>
      </c>
      <c r="DB41" s="3">
        <v>-0.38900166749954224</v>
      </c>
      <c r="DC41" s="3">
        <v>0.13224825263023376</v>
      </c>
      <c r="DD41" s="3">
        <v>3.1044371426105499E-2</v>
      </c>
      <c r="DE41" s="3">
        <v>0.16782937943935394</v>
      </c>
      <c r="DF41" s="3">
        <v>0.24860237538814545</v>
      </c>
      <c r="DG41" s="3">
        <v>-0.27238771319389343</v>
      </c>
      <c r="DH41" s="3">
        <v>0.21904782950878143</v>
      </c>
      <c r="DI41" s="3">
        <v>-0.23218411207199097</v>
      </c>
      <c r="DK41" s="28">
        <v>4</v>
      </c>
      <c r="DL41" s="19">
        <f t="shared" ref="DL41:EQ41" si="0">MAX(0,DL32)</f>
        <v>0</v>
      </c>
      <c r="DM41" s="19">
        <f t="shared" si="0"/>
        <v>0</v>
      </c>
      <c r="DN41" s="19">
        <f t="shared" si="0"/>
        <v>0</v>
      </c>
      <c r="DO41" s="19">
        <f t="shared" si="0"/>
        <v>0</v>
      </c>
      <c r="DP41" s="19">
        <f t="shared" si="0"/>
        <v>0.39279397347999123</v>
      </c>
      <c r="DQ41" s="19">
        <f t="shared" si="0"/>
        <v>0</v>
      </c>
      <c r="DR41" s="19">
        <f t="shared" si="0"/>
        <v>0</v>
      </c>
      <c r="DS41" s="19">
        <f t="shared" si="0"/>
        <v>0.23876475809920017</v>
      </c>
      <c r="DT41" s="19">
        <f t="shared" si="0"/>
        <v>0</v>
      </c>
      <c r="DU41" s="19">
        <f t="shared" si="0"/>
        <v>1.644514420640824</v>
      </c>
      <c r="DV41" s="19">
        <f t="shared" si="0"/>
        <v>0.94833625635546293</v>
      </c>
      <c r="DW41" s="19">
        <f t="shared" si="0"/>
        <v>0</v>
      </c>
      <c r="DX41" s="19">
        <f t="shared" si="0"/>
        <v>0</v>
      </c>
      <c r="DY41" s="19">
        <f t="shared" si="0"/>
        <v>0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2.8470637331305961</v>
      </c>
      <c r="EI41" s="19">
        <f t="shared" si="0"/>
        <v>5.9629283304051428E-2</v>
      </c>
      <c r="EJ41" s="19">
        <f t="shared" si="0"/>
        <v>0</v>
      </c>
      <c r="EK41" s="19">
        <f t="shared" si="0"/>
        <v>0</v>
      </c>
      <c r="EL41" s="19">
        <f t="shared" si="0"/>
        <v>0</v>
      </c>
      <c r="EM41" s="19">
        <f t="shared" si="0"/>
        <v>0</v>
      </c>
      <c r="EN41" s="19">
        <f t="shared" si="0"/>
        <v>0.24309967171202146</v>
      </c>
      <c r="EO41" s="19">
        <f t="shared" si="0"/>
        <v>0</v>
      </c>
      <c r="EP41" s="19">
        <f t="shared" si="0"/>
        <v>0</v>
      </c>
      <c r="EQ41" s="19">
        <f t="shared" si="0"/>
        <v>0</v>
      </c>
      <c r="ER41" s="19">
        <f t="shared" ref="ER41:FU41" si="1">MAX(0,ER32)</f>
        <v>1.2194351039898235</v>
      </c>
      <c r="ES41" s="19">
        <f t="shared" si="1"/>
        <v>2.1032144406323718</v>
      </c>
      <c r="ET41" s="19">
        <f t="shared" si="1"/>
        <v>0</v>
      </c>
      <c r="EU41" s="19">
        <f t="shared" si="1"/>
        <v>1.2257369503408899</v>
      </c>
      <c r="EV41" s="19">
        <f t="shared" si="1"/>
        <v>0</v>
      </c>
      <c r="EW41" s="19">
        <f t="shared" si="1"/>
        <v>0.95130895316517583</v>
      </c>
      <c r="EX41" s="19">
        <f t="shared" si="1"/>
        <v>0</v>
      </c>
      <c r="EY41" s="19">
        <f t="shared" si="1"/>
        <v>0</v>
      </c>
      <c r="EZ41" s="19">
        <f t="shared" si="1"/>
        <v>0</v>
      </c>
      <c r="FA41" s="19">
        <f t="shared" si="1"/>
        <v>0</v>
      </c>
      <c r="FB41" s="19">
        <f t="shared" si="1"/>
        <v>0</v>
      </c>
      <c r="FC41" s="19">
        <f t="shared" si="1"/>
        <v>0.14636893003638091</v>
      </c>
      <c r="FD41" s="19">
        <f t="shared" si="1"/>
        <v>0</v>
      </c>
      <c r="FE41" s="19">
        <f t="shared" si="1"/>
        <v>9.0764166634280996E-2</v>
      </c>
      <c r="FF41" s="19">
        <f t="shared" si="1"/>
        <v>7.4883404101783707E-2</v>
      </c>
      <c r="FG41" s="19">
        <f t="shared" si="1"/>
        <v>0.29147123164892741</v>
      </c>
      <c r="FH41" s="19">
        <f t="shared" si="1"/>
        <v>0</v>
      </c>
      <c r="FI41" s="19">
        <f t="shared" si="1"/>
        <v>0</v>
      </c>
      <c r="FJ41" s="19">
        <f t="shared" si="1"/>
        <v>0</v>
      </c>
      <c r="FK41" s="19">
        <f t="shared" si="1"/>
        <v>0</v>
      </c>
      <c r="FL41" s="19">
        <f t="shared" si="1"/>
        <v>0</v>
      </c>
      <c r="FM41" s="19">
        <f t="shared" si="1"/>
        <v>0</v>
      </c>
      <c r="FN41" s="19">
        <f t="shared" si="1"/>
        <v>0</v>
      </c>
      <c r="FO41" s="19">
        <f t="shared" si="1"/>
        <v>0</v>
      </c>
      <c r="FP41" s="19">
        <f t="shared" si="1"/>
        <v>0</v>
      </c>
      <c r="FQ41" s="19">
        <f t="shared" si="1"/>
        <v>0</v>
      </c>
      <c r="FR41" s="19">
        <f t="shared" si="1"/>
        <v>0</v>
      </c>
      <c r="FS41" s="19">
        <f t="shared" si="1"/>
        <v>0</v>
      </c>
      <c r="FT41" s="19">
        <f t="shared" si="1"/>
        <v>0</v>
      </c>
      <c r="FU41" s="19">
        <f t="shared" si="1"/>
        <v>0</v>
      </c>
      <c r="FV41" s="19">
        <f>MAX(0,FV32)</f>
        <v>0.12414895921742261</v>
      </c>
      <c r="FW41" s="19">
        <f>MAX(0,FW32)</f>
        <v>0</v>
      </c>
    </row>
    <row r="42" spans="1:180">
      <c r="A42" s="25">
        <v>36</v>
      </c>
      <c r="B42" s="3">
        <v>-0.16053839027881622</v>
      </c>
      <c r="C42" s="3">
        <v>3.4550033509731293E-2</v>
      </c>
      <c r="D42" s="3">
        <v>0.26905107498168945</v>
      </c>
      <c r="E42" s="3">
        <v>1.8763095140457153E-2</v>
      </c>
      <c r="F42" s="3">
        <v>0.29024040699005127</v>
      </c>
      <c r="G42" s="3">
        <v>-0.22119633853435516</v>
      </c>
      <c r="H42" s="3">
        <v>0.22636836767196655</v>
      </c>
      <c r="I42" s="3">
        <v>-0.21386702358722687</v>
      </c>
      <c r="J42" s="3">
        <v>0.1076885312795639</v>
      </c>
      <c r="K42" s="3">
        <v>0.26746201515197754</v>
      </c>
      <c r="L42" s="3">
        <v>1.3646345585584641E-2</v>
      </c>
      <c r="M42" s="3">
        <v>0.23454782366752625</v>
      </c>
      <c r="N42" s="3">
        <v>0.16290755569934845</v>
      </c>
      <c r="O42" s="3">
        <v>0.20750786364078522</v>
      </c>
      <c r="P42" s="3">
        <v>-6.472257524728775E-2</v>
      </c>
      <c r="Q42" s="3">
        <v>-1.7660185694694519E-2</v>
      </c>
      <c r="R42" s="3">
        <v>2.2487141191959381E-2</v>
      </c>
      <c r="U42" s="3"/>
      <c r="V42" s="1">
        <v>4</v>
      </c>
      <c r="W42" s="3">
        <v>2.2487141191959381E-2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5.6692484766244888E-2</v>
      </c>
      <c r="AU42" s="3">
        <v>-4.1482862085103989E-2</v>
      </c>
      <c r="AV42" s="3">
        <v>-0.38289931416511536</v>
      </c>
      <c r="AW42" s="3">
        <v>-0.14705012738704681</v>
      </c>
      <c r="AX42" s="3">
        <v>0.1149662509560585</v>
      </c>
      <c r="AY42" s="3">
        <v>-0.24381488561630249</v>
      </c>
      <c r="AZ42" s="3">
        <v>-0.20389902591705322</v>
      </c>
      <c r="BA42" s="3">
        <v>0.1195184588432312</v>
      </c>
      <c r="BB42" s="3">
        <v>-0.30566874146461487</v>
      </c>
      <c r="BC42" s="3">
        <v>-0.2139270007610321</v>
      </c>
      <c r="BD42" s="3">
        <v>0.5677039623260498</v>
      </c>
      <c r="BE42" s="3">
        <v>-0.12562143802642822</v>
      </c>
      <c r="BF42" s="3">
        <v>-0.3633330762386322</v>
      </c>
      <c r="BG42" s="3">
        <v>-0.16622942686080933</v>
      </c>
      <c r="BH42" s="3">
        <v>-0.34446921944618225</v>
      </c>
      <c r="BI42" s="3">
        <v>5.6846659630537033E-2</v>
      </c>
      <c r="BJ42" s="3">
        <v>-0.14280831813812256</v>
      </c>
      <c r="BL42" s="3"/>
      <c r="BM42" s="1">
        <v>4</v>
      </c>
      <c r="BN42" s="3">
        <v>0.28171593768360398</v>
      </c>
      <c r="BO42" s="3">
        <v>8.4566638232299041E-3</v>
      </c>
      <c r="BP42" s="3">
        <v>1.3958888291209464</v>
      </c>
      <c r="BQ42" s="3">
        <v>0.15398285507620646</v>
      </c>
      <c r="BR42" s="3"/>
      <c r="BT42" s="28">
        <v>4</v>
      </c>
      <c r="BU42" s="3">
        <f>BU32/$BY32</f>
        <v>1.6694741068732921E-3</v>
      </c>
      <c r="BV42" s="3">
        <f>BV32/$BY32</f>
        <v>3.9924041939359382E-3</v>
      </c>
      <c r="BW42" s="3">
        <f>BW32/$BY32</f>
        <v>0.97686944629492622</v>
      </c>
      <c r="BX42" s="3">
        <f>BX32/$BY32</f>
        <v>1.7468675404264403E-2</v>
      </c>
      <c r="BY42" s="16">
        <f>SUM($BU42:$BX42)</f>
        <v>0.99999999999999989</v>
      </c>
      <c r="BZ42" s="3"/>
      <c r="CA42" s="3"/>
      <c r="CB42" s="3"/>
      <c r="CN42" s="25">
        <v>15</v>
      </c>
      <c r="CO42" s="3">
        <v>0.95183473825454723</v>
      </c>
      <c r="CP42" s="3">
        <v>2.8595345094799995E-2</v>
      </c>
      <c r="CR42" s="25">
        <v>36</v>
      </c>
      <c r="CS42" s="3">
        <v>8.4838911890983582E-2</v>
      </c>
      <c r="CT42" s="3">
        <v>0.20616109669208527</v>
      </c>
      <c r="CU42" s="3">
        <v>2.8965707868337631E-2</v>
      </c>
      <c r="CV42" s="3">
        <v>-0.30458706617355347</v>
      </c>
      <c r="CW42" s="3">
        <v>0.28876936435699463</v>
      </c>
      <c r="CX42" s="3">
        <v>0.18486659228801727</v>
      </c>
      <c r="CY42" s="3">
        <v>-2.91400495916605E-2</v>
      </c>
      <c r="CZ42" s="3">
        <v>-0.17966923117637634</v>
      </c>
      <c r="DA42" s="3">
        <v>4.0992878377437592E-2</v>
      </c>
      <c r="DB42" s="3">
        <v>-0.42943242192268372</v>
      </c>
      <c r="DC42" s="3">
        <v>0.20140229165554047</v>
      </c>
      <c r="DD42" s="3">
        <v>4.7877512872219086E-2</v>
      </c>
      <c r="DE42" s="3">
        <v>7.0161260664463043E-2</v>
      </c>
      <c r="DF42" s="3">
        <v>0.38396784663200378</v>
      </c>
      <c r="DG42" s="3">
        <v>0.29771232604980469</v>
      </c>
      <c r="DH42" s="3">
        <v>-5.2402772009372711E-2</v>
      </c>
      <c r="DI42" s="3">
        <v>-0.17499002814292908</v>
      </c>
    </row>
    <row r="43" spans="1:180">
      <c r="A43" s="25">
        <v>37</v>
      </c>
      <c r="B43" s="3">
        <v>0.12731383740901947</v>
      </c>
      <c r="C43" s="3">
        <v>5.7487409561872482E-2</v>
      </c>
      <c r="D43" s="3">
        <v>0.12956750392913818</v>
      </c>
      <c r="E43" s="3">
        <v>-0.17452628910541534</v>
      </c>
      <c r="F43" s="3">
        <v>-0.21476824581623077</v>
      </c>
      <c r="G43" s="3">
        <v>-2.9835572466254234E-2</v>
      </c>
      <c r="H43" s="3">
        <v>0.16268016397953033</v>
      </c>
      <c r="I43" s="3">
        <v>7.8610025346279144E-2</v>
      </c>
      <c r="J43" s="3">
        <v>-5.4074324667453766E-2</v>
      </c>
      <c r="K43" s="3">
        <v>5.844462662935257E-2</v>
      </c>
      <c r="L43" s="3">
        <v>7.029183954000473E-2</v>
      </c>
      <c r="M43" s="3">
        <v>-3.128240630030632E-2</v>
      </c>
      <c r="N43" s="3">
        <v>-0.26116752624511719</v>
      </c>
      <c r="O43" s="3">
        <v>0.26477247476577759</v>
      </c>
      <c r="P43" s="3">
        <v>-0.20872116088867188</v>
      </c>
      <c r="Q43" s="3">
        <v>-0.1418645977973938</v>
      </c>
      <c r="R43" s="3">
        <v>7.2564899921417236E-2</v>
      </c>
      <c r="U43" s="3"/>
      <c r="V43" s="1">
        <v>5</v>
      </c>
      <c r="W43" s="3">
        <v>7.2564899921417236E-2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0.5375816822052002</v>
      </c>
      <c r="AU43" s="3">
        <v>7.394794374704361E-2</v>
      </c>
      <c r="AV43" s="3">
        <v>0.19733496010303497</v>
      </c>
      <c r="AW43" s="3">
        <v>0.12365444749593735</v>
      </c>
      <c r="AX43" s="3">
        <v>-0.19586491584777832</v>
      </c>
      <c r="AY43" s="3">
        <v>0.37843182682991028</v>
      </c>
      <c r="AZ43" s="3">
        <v>0.26638704538345337</v>
      </c>
      <c r="BA43" s="3">
        <v>-0.37315911054611206</v>
      </c>
      <c r="BB43" s="3">
        <v>-0.52854299545288086</v>
      </c>
      <c r="BC43" s="3">
        <v>-0.44087529182434082</v>
      </c>
      <c r="BD43" s="3">
        <v>0.38249590992927551</v>
      </c>
      <c r="BE43" s="3">
        <v>-3.4047972410917282E-2</v>
      </c>
      <c r="BF43" s="3">
        <v>0.10470385104417801</v>
      </c>
      <c r="BG43" s="3">
        <v>4.5396227389574051E-2</v>
      </c>
      <c r="BH43" s="3">
        <v>-0.32886457443237305</v>
      </c>
      <c r="BI43" s="3">
        <v>-5.3062602877616882E-2</v>
      </c>
      <c r="BJ43" s="3">
        <v>0.15452738106250763</v>
      </c>
      <c r="BL43" s="3"/>
      <c r="BM43" s="1">
        <v>5</v>
      </c>
      <c r="BN43" s="3">
        <v>-0.91378234405928538</v>
      </c>
      <c r="BO43" s="3">
        <v>1.9016495198664514</v>
      </c>
      <c r="BP43" s="3">
        <v>1.7975056949449588</v>
      </c>
      <c r="BQ43" s="3">
        <v>1.9973771775347855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0.28227338194847107</v>
      </c>
      <c r="CT43" s="3">
        <v>0.11636738479137421</v>
      </c>
      <c r="CU43" s="3">
        <v>0.13469776511192322</v>
      </c>
      <c r="CV43" s="3">
        <v>-0.29067519307136536</v>
      </c>
      <c r="CW43" s="3">
        <v>-0.20962084829807281</v>
      </c>
      <c r="CX43" s="3">
        <v>0.34026485681533813</v>
      </c>
      <c r="CY43" s="3">
        <v>-8.8059142231941223E-2</v>
      </c>
      <c r="CZ43" s="3">
        <v>-0.39125815033912659</v>
      </c>
      <c r="DA43" s="3">
        <v>5.1064688712358475E-2</v>
      </c>
      <c r="DB43" s="3">
        <v>-1.6232410445809364E-2</v>
      </c>
      <c r="DC43" s="3">
        <v>-5.2186166867613792E-3</v>
      </c>
      <c r="DD43" s="3">
        <v>4.7066663391888142E-3</v>
      </c>
      <c r="DE43" s="3">
        <v>-7.6133944094181061E-2</v>
      </c>
      <c r="DF43" s="3">
        <v>-1.5439706854522228E-2</v>
      </c>
      <c r="DG43" s="3">
        <v>-0.15663258731365204</v>
      </c>
      <c r="DH43" s="3">
        <v>-0.18874797224998474</v>
      </c>
      <c r="DI43" s="3">
        <v>1.5804171562194824E-2</v>
      </c>
      <c r="DL43" t="s">
        <v>156</v>
      </c>
      <c r="DN43" t="s">
        <v>167</v>
      </c>
    </row>
    <row r="44" spans="1:180">
      <c r="A44" s="25">
        <v>38</v>
      </c>
      <c r="B44" s="3">
        <v>-6.1276663094758987E-2</v>
      </c>
      <c r="C44" s="3">
        <v>-0.14137230813503265</v>
      </c>
      <c r="D44" s="3">
        <v>-0.11938435584306717</v>
      </c>
      <c r="E44" s="3">
        <v>7.4814185500144958E-2</v>
      </c>
      <c r="F44" s="3">
        <v>-0.13009887933731079</v>
      </c>
      <c r="G44" s="3">
        <v>-7.6845787465572357E-2</v>
      </c>
      <c r="H44" s="3">
        <v>-0.1680273562669754</v>
      </c>
      <c r="I44" s="3">
        <v>0.10748974978923798</v>
      </c>
      <c r="J44" s="3">
        <v>0.20718632638454437</v>
      </c>
      <c r="K44" s="3">
        <v>-5.171511322259903E-2</v>
      </c>
      <c r="L44" s="3">
        <v>-8.190685510635376E-2</v>
      </c>
      <c r="M44" s="3">
        <v>-0.18544529378414154</v>
      </c>
      <c r="N44" s="3">
        <v>-2.3995168507099152E-2</v>
      </c>
      <c r="O44" s="3">
        <v>0.24593593180179596</v>
      </c>
      <c r="P44" s="3">
        <v>0.25708484649658203</v>
      </c>
      <c r="Q44" s="3">
        <v>3.8618095219135284E-2</v>
      </c>
      <c r="R44" s="3">
        <v>-0.10120147466659546</v>
      </c>
      <c r="U44" s="3"/>
      <c r="V44" s="1">
        <v>6</v>
      </c>
      <c r="W44" s="3">
        <v>-0.10120147466659546</v>
      </c>
      <c r="AS44" s="25">
        <v>38</v>
      </c>
      <c r="AT44" s="3">
        <v>-0.14877933263778687</v>
      </c>
      <c r="AU44" s="3">
        <v>-0.19422826170921326</v>
      </c>
      <c r="AV44" s="3">
        <v>0.14649343490600586</v>
      </c>
      <c r="AW44" s="3">
        <v>-0.36090952157974243</v>
      </c>
      <c r="AX44" s="3">
        <v>-0.55355334281921387</v>
      </c>
      <c r="AY44" s="3">
        <v>-0.24544890224933624</v>
      </c>
      <c r="AZ44" s="3">
        <v>5.8374959975481033E-2</v>
      </c>
      <c r="BA44" s="3">
        <v>-0.26469883322715759</v>
      </c>
      <c r="BB44" s="3">
        <v>-6.9617144763469696E-3</v>
      </c>
      <c r="BC44" s="3">
        <v>8.0474130809307098E-2</v>
      </c>
      <c r="BD44" s="3">
        <v>0.51908546686172485</v>
      </c>
      <c r="BE44" s="3">
        <v>8.4839187562465668E-2</v>
      </c>
      <c r="BF44" s="3">
        <v>0.18971723318099976</v>
      </c>
      <c r="BG44" s="3">
        <v>-0.30518245697021484</v>
      </c>
      <c r="BH44" s="3">
        <v>0.4072156548500061</v>
      </c>
      <c r="BI44" s="3">
        <v>-0.27993175387382507</v>
      </c>
      <c r="BJ44" s="3">
        <v>-0.14042995870113373</v>
      </c>
      <c r="BL44" s="3"/>
      <c r="BM44" s="1">
        <v>6</v>
      </c>
      <c r="BN44" s="3">
        <v>-1.8144231399948052</v>
      </c>
      <c r="BO44" s="3">
        <v>-2.468154904683677</v>
      </c>
      <c r="BP44" s="3">
        <v>-1.4997326321904205</v>
      </c>
      <c r="BQ44" s="3">
        <v>-2.3091590883870841</v>
      </c>
      <c r="BR44" s="3"/>
      <c r="CO44" t="s">
        <v>813</v>
      </c>
      <c r="CR44" s="25">
        <v>38</v>
      </c>
      <c r="CS44" s="3">
        <v>5.4372362792491913E-2</v>
      </c>
      <c r="CT44" s="3">
        <v>-6.6541321575641632E-2</v>
      </c>
      <c r="CU44" s="3">
        <v>-7.1034662425518036E-2</v>
      </c>
      <c r="CV44" s="3">
        <v>-0.19382859766483307</v>
      </c>
      <c r="CW44" s="3">
        <v>-0.1641591340303421</v>
      </c>
      <c r="CX44" s="3">
        <v>-2.0498020574450493E-2</v>
      </c>
      <c r="CY44" s="3">
        <v>0.22422607243061066</v>
      </c>
      <c r="CZ44" s="3">
        <v>0.17874783277511597</v>
      </c>
      <c r="DA44" s="3">
        <v>0.52642065286636353</v>
      </c>
      <c r="DB44" s="3">
        <v>-1.8052108585834503E-2</v>
      </c>
      <c r="DC44" s="3">
        <v>-2.439706027507782E-2</v>
      </c>
      <c r="DD44" s="3">
        <v>-9.8486468195915222E-2</v>
      </c>
      <c r="DE44" s="3">
        <v>0.43928483128547668</v>
      </c>
      <c r="DF44" s="3">
        <v>0.21488632261753082</v>
      </c>
      <c r="DG44" s="3">
        <v>-4.1458018124103546E-2</v>
      </c>
      <c r="DH44" s="3">
        <v>0.15764966607093811</v>
      </c>
      <c r="DI44" s="3">
        <v>7.4529670178890228E-2</v>
      </c>
    </row>
    <row r="45" spans="1:180">
      <c r="A45" s="25">
        <v>39</v>
      </c>
      <c r="B45" s="3">
        <v>-6.7256622016429901E-2</v>
      </c>
      <c r="C45" s="3">
        <v>-0.26931113004684448</v>
      </c>
      <c r="D45" s="3">
        <v>-9.0268060564994812E-2</v>
      </c>
      <c r="E45" s="3">
        <v>-0.14020910859107971</v>
      </c>
      <c r="F45" s="3">
        <v>6.0361362993717194E-2</v>
      </c>
      <c r="G45" s="3">
        <v>-0.29004189372062683</v>
      </c>
      <c r="H45" s="3">
        <v>-0.15296278893947601</v>
      </c>
      <c r="I45" s="3">
        <v>0.25802931189537048</v>
      </c>
      <c r="J45" s="3">
        <v>-0.23497602343559265</v>
      </c>
      <c r="K45" s="3">
        <v>-0.18720559775829315</v>
      </c>
      <c r="L45" s="3">
        <v>-0.22980526089668274</v>
      </c>
      <c r="M45" s="3">
        <v>6.3573201186954975E-3</v>
      </c>
      <c r="N45" s="3">
        <v>0.25304198265075684</v>
      </c>
      <c r="O45" s="3">
        <v>0.17887681722640991</v>
      </c>
      <c r="P45" s="3">
        <v>-0.14843843877315521</v>
      </c>
      <c r="Q45" s="3">
        <v>-5.4867584258317947E-2</v>
      </c>
      <c r="R45" s="3">
        <v>-9.0246967971324921E-2</v>
      </c>
      <c r="U45" s="3"/>
      <c r="V45" s="1">
        <v>7</v>
      </c>
      <c r="W45" s="3">
        <v>-9.0246967971324921E-2</v>
      </c>
      <c r="Z45" s="4" t="s">
        <v>156</v>
      </c>
      <c r="AA45" s="11"/>
      <c r="AS45" s="25">
        <v>39</v>
      </c>
      <c r="AT45" s="3">
        <v>0.14314456284046173</v>
      </c>
      <c r="AU45" s="3">
        <v>-0.34734120965003967</v>
      </c>
      <c r="AV45" s="3">
        <v>-0.5219883918762207</v>
      </c>
      <c r="AW45" s="3">
        <v>0.38348060846328735</v>
      </c>
      <c r="AX45" s="3">
        <v>-0.21587851643562317</v>
      </c>
      <c r="AY45" s="3">
        <v>1.2600730173289776E-2</v>
      </c>
      <c r="AZ45" s="3">
        <v>0.4737754762172699</v>
      </c>
      <c r="BA45" s="3">
        <v>-0.15766701102256775</v>
      </c>
      <c r="BB45" s="3">
        <v>-0.3614371120929718</v>
      </c>
      <c r="BC45" s="3">
        <v>0.23851506412029266</v>
      </c>
      <c r="BD45" s="3">
        <v>-0.21137978136539459</v>
      </c>
      <c r="BE45" s="3">
        <v>-3.3546037971973419E-2</v>
      </c>
      <c r="BF45" s="3">
        <v>-0.22314658761024475</v>
      </c>
      <c r="BG45" s="3">
        <v>-0.33341801166534424</v>
      </c>
      <c r="BH45" s="3">
        <v>0.29993593692779541</v>
      </c>
      <c r="BI45" s="3">
        <v>0.4685823917388916</v>
      </c>
      <c r="BJ45" s="3">
        <v>0.10505124926567078</v>
      </c>
      <c r="BL45" s="3"/>
      <c r="BM45" s="1">
        <v>7</v>
      </c>
      <c r="BN45" s="3">
        <v>1.7827647174375292</v>
      </c>
      <c r="BO45" s="3">
        <v>-0.52703698381523423</v>
      </c>
      <c r="BP45" s="3">
        <v>0.22871156217855626</v>
      </c>
      <c r="BQ45" s="3">
        <v>-0.35616011131047021</v>
      </c>
      <c r="BR45" s="3"/>
      <c r="BU45" s="4" t="s">
        <v>156</v>
      </c>
      <c r="BV45" s="11"/>
      <c r="CR45" s="25">
        <v>39</v>
      </c>
      <c r="CS45" s="3">
        <v>-0.45938518643379211</v>
      </c>
      <c r="CT45" s="3">
        <v>-0.26236823201179504</v>
      </c>
      <c r="CU45" s="3">
        <v>1.3111173175275326E-2</v>
      </c>
      <c r="CV45" s="3">
        <v>-0.30915060639381409</v>
      </c>
      <c r="CW45" s="3">
        <v>0.18355190753936768</v>
      </c>
      <c r="CX45" s="3">
        <v>-5.5502288043498993E-2</v>
      </c>
      <c r="CY45" s="3">
        <v>0.38068071007728577</v>
      </c>
      <c r="CZ45" s="3">
        <v>-5.6709829717874527E-2</v>
      </c>
      <c r="DA45" s="3">
        <v>0.27230507135391235</v>
      </c>
      <c r="DB45" s="3">
        <v>0.14253188669681549</v>
      </c>
      <c r="DC45" s="3">
        <v>5.9263303875923157E-2</v>
      </c>
      <c r="DD45" s="3">
        <v>-0.12270050495862961</v>
      </c>
      <c r="DE45" s="3">
        <v>-3.5897176712751389E-2</v>
      </c>
      <c r="DF45" s="3">
        <v>-0.18273043632507324</v>
      </c>
      <c r="DG45" s="3">
        <v>0.2289971262216568</v>
      </c>
      <c r="DH45" s="3">
        <v>-0.24089357256889343</v>
      </c>
      <c r="DI45" s="3">
        <v>-0.25923720002174377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0.14155882596969604</v>
      </c>
      <c r="C46" s="3">
        <v>0.15620151162147522</v>
      </c>
      <c r="D46" s="3">
        <v>-0.12113111466169357</v>
      </c>
      <c r="E46" s="3">
        <v>-4.6704068779945374E-2</v>
      </c>
      <c r="F46" s="3">
        <v>0.20199234783649445</v>
      </c>
      <c r="G46" s="3">
        <v>0.11082280427217484</v>
      </c>
      <c r="H46" s="3">
        <v>-9.9196890369057655E-3</v>
      </c>
      <c r="I46" s="3">
        <v>0.13460096716880798</v>
      </c>
      <c r="J46" s="3">
        <v>0.19361536204814911</v>
      </c>
      <c r="K46" s="3">
        <v>-0.10695970803499222</v>
      </c>
      <c r="L46" s="3">
        <v>8.8940504938364029E-3</v>
      </c>
      <c r="M46" s="3">
        <v>0.10321498662233353</v>
      </c>
      <c r="N46" s="3">
        <v>5.4137158440425992E-4</v>
      </c>
      <c r="O46" s="3">
        <v>0.29481038451194763</v>
      </c>
      <c r="P46" s="3">
        <v>0.17983914911746979</v>
      </c>
      <c r="Q46" s="3">
        <v>-0.21103507280349731</v>
      </c>
      <c r="R46" s="3">
        <v>-2.1429955959320068E-2</v>
      </c>
      <c r="U46" s="3"/>
      <c r="V46" s="1">
        <v>8</v>
      </c>
      <c r="W46" s="3">
        <v>-2.1429955959320068E-2</v>
      </c>
      <c r="Z46" s="24" t="s">
        <v>187</v>
      </c>
      <c r="AS46" s="25">
        <v>40</v>
      </c>
      <c r="AT46" s="3">
        <v>-0.1839233934879303</v>
      </c>
      <c r="AU46" s="3">
        <v>0.13816338777542114</v>
      </c>
      <c r="AV46" s="3">
        <v>-6.1605889350175858E-2</v>
      </c>
      <c r="AW46" s="3">
        <v>-0.13904541730880737</v>
      </c>
      <c r="AX46" s="3">
        <v>-0.17016895115375519</v>
      </c>
      <c r="AY46" s="3">
        <v>0.11707931011915207</v>
      </c>
      <c r="AZ46" s="3">
        <v>-0.37956494092941284</v>
      </c>
      <c r="BA46" s="3">
        <v>-0.12075365334749222</v>
      </c>
      <c r="BB46" s="3">
        <v>-0.12885560095310211</v>
      </c>
      <c r="BC46" s="3">
        <v>-0.22243139147758484</v>
      </c>
      <c r="BD46" s="3">
        <v>0.48969694972038269</v>
      </c>
      <c r="BE46" s="3">
        <v>0.30640989542007446</v>
      </c>
      <c r="BF46" s="3">
        <v>0.31700512766838074</v>
      </c>
      <c r="BG46" s="3">
        <v>-3.0293069779872894E-2</v>
      </c>
      <c r="BH46" s="3">
        <v>-0.37465974688529968</v>
      </c>
      <c r="BI46" s="3">
        <v>-0.19921179115772247</v>
      </c>
      <c r="BJ46" s="3">
        <v>-3.8935493677854538E-2</v>
      </c>
      <c r="BL46" s="3"/>
      <c r="BM46" s="1">
        <v>8</v>
      </c>
      <c r="BN46" s="3">
        <v>-1.3857250266079306</v>
      </c>
      <c r="BO46" s="3">
        <v>0.65394229813853144</v>
      </c>
      <c r="BP46" s="3">
        <v>0.94015334138660611</v>
      </c>
      <c r="BQ46" s="3">
        <v>0.89271364723321867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-0.20491009950637817</v>
      </c>
      <c r="CT46" s="3">
        <v>-7.1033798158168793E-2</v>
      </c>
      <c r="CU46" s="3">
        <v>-0.30784782767295837</v>
      </c>
      <c r="CV46" s="3">
        <v>-0.3576318621635437</v>
      </c>
      <c r="CW46" s="3">
        <v>-0.28242760896682739</v>
      </c>
      <c r="CX46" s="3">
        <v>-0.11341093480587006</v>
      </c>
      <c r="CY46" s="3">
        <v>4.5874337665736675E-3</v>
      </c>
      <c r="CZ46" s="3">
        <v>-0.10544034838676453</v>
      </c>
      <c r="DA46" s="3">
        <v>0.47479140758514404</v>
      </c>
      <c r="DB46" s="3">
        <v>-1.0287677869200706E-2</v>
      </c>
      <c r="DC46" s="3">
        <v>0.27609357237815857</v>
      </c>
      <c r="DD46" s="3">
        <v>-0.13600558042526245</v>
      </c>
      <c r="DE46" s="3">
        <v>0.48792624473571777</v>
      </c>
      <c r="DF46" s="3">
        <v>0.2396179586648941</v>
      </c>
      <c r="DG46" s="3">
        <v>-0.11215350776910782</v>
      </c>
      <c r="DH46" s="3">
        <v>6.0113672167062759E-2</v>
      </c>
      <c r="DI46" s="3">
        <v>-0.27956211566925049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-6.0258250683546066E-2</v>
      </c>
      <c r="C47" s="3">
        <v>-5.7506661862134933E-2</v>
      </c>
      <c r="D47" s="3">
        <v>-0.13020749390125275</v>
      </c>
      <c r="E47" s="3">
        <v>0.10735626518726349</v>
      </c>
      <c r="F47" s="3">
        <v>7.2353042662143707E-2</v>
      </c>
      <c r="G47" s="3">
        <v>-0.25168269872665405</v>
      </c>
      <c r="H47" s="3">
        <v>-6.5067850053310394E-2</v>
      </c>
      <c r="I47" s="3">
        <v>0.19932420551776886</v>
      </c>
      <c r="J47" s="3">
        <v>8.2263879477977753E-2</v>
      </c>
      <c r="K47" s="3">
        <v>0.10280756652355194</v>
      </c>
      <c r="L47" s="3">
        <v>-6.9323047995567322E-2</v>
      </c>
      <c r="M47" s="3">
        <v>-0.27298927307128906</v>
      </c>
      <c r="N47" s="3">
        <v>4.2883404530584812E-3</v>
      </c>
      <c r="O47" s="3">
        <v>4.9217768013477325E-2</v>
      </c>
      <c r="P47" s="3">
        <v>9.8217189311981201E-2</v>
      </c>
      <c r="Q47" s="3">
        <v>0.13022841513156891</v>
      </c>
      <c r="R47" s="3">
        <v>4.2732059955596931E-2</v>
      </c>
      <c r="U47" s="3"/>
      <c r="V47" s="1">
        <v>9</v>
      </c>
      <c r="W47" s="3">
        <v>4.2732059955596931E-2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-0.13661061227321625</v>
      </c>
      <c r="AU47" s="3">
        <v>-0.17459359765052795</v>
      </c>
      <c r="AV47" s="3">
        <v>-6.3709713518619537E-2</v>
      </c>
      <c r="AW47" s="3">
        <v>-3.3011320978403091E-2</v>
      </c>
      <c r="AX47" s="3">
        <v>0.16372747719287872</v>
      </c>
      <c r="AY47" s="3">
        <v>0.10233604162931442</v>
      </c>
      <c r="AZ47" s="3">
        <v>-0.22224521636962891</v>
      </c>
      <c r="BA47" s="3">
        <v>0.3042050302028656</v>
      </c>
      <c r="BB47" s="3">
        <v>0.57945668697357178</v>
      </c>
      <c r="BC47" s="3">
        <v>0.23107373714447021</v>
      </c>
      <c r="BD47" s="3">
        <v>0.21204286813735962</v>
      </c>
      <c r="BE47" s="3">
        <v>7.0451743900775909E-2</v>
      </c>
      <c r="BF47" s="3">
        <v>0.38685473799705505</v>
      </c>
      <c r="BG47" s="3">
        <v>-0.15106213092803955</v>
      </c>
      <c r="BH47" s="3">
        <v>-0.53523868322372437</v>
      </c>
      <c r="BI47" s="3">
        <v>0.43781986832618713</v>
      </c>
      <c r="BJ47" s="3">
        <v>2.3406557738780975E-2</v>
      </c>
      <c r="BL47" s="3"/>
      <c r="BM47" s="1">
        <v>9</v>
      </c>
      <c r="BN47" s="3">
        <v>0.44142580427716771</v>
      </c>
      <c r="BO47" s="3">
        <v>-0.15783359552262299</v>
      </c>
      <c r="BP47" s="3">
        <v>1.5089663317306794</v>
      </c>
      <c r="BQ47" s="3">
        <v>0.45919110735596258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634</v>
      </c>
      <c r="CP47" t="s">
        <v>635</v>
      </c>
      <c r="CR47" s="25">
        <v>41</v>
      </c>
      <c r="CS47" s="3">
        <v>-0.14198018610477448</v>
      </c>
      <c r="CT47" s="3">
        <v>-8.2924634218215942E-2</v>
      </c>
      <c r="CU47" s="3">
        <v>2.0024456083774567E-2</v>
      </c>
      <c r="CV47" s="3">
        <v>-0.52202427387237549</v>
      </c>
      <c r="CW47" s="3">
        <v>0.17583836615085602</v>
      </c>
      <c r="CX47" s="3">
        <v>2.6379555463790894E-2</v>
      </c>
      <c r="CY47" s="3">
        <v>-4.7444652765989304E-2</v>
      </c>
      <c r="CZ47" s="3">
        <v>-0.46698898077011108</v>
      </c>
      <c r="DA47" s="3">
        <v>-9.2531576752662659E-2</v>
      </c>
      <c r="DB47" s="3">
        <v>-0.14078041911125183</v>
      </c>
      <c r="DC47" s="3">
        <v>-1.00022426340729E-3</v>
      </c>
      <c r="DD47" s="3">
        <v>-0.29510441422462463</v>
      </c>
      <c r="DE47" s="3">
        <v>-2.7808563783764839E-2</v>
      </c>
      <c r="DF47" s="3">
        <v>0.67624360322952271</v>
      </c>
      <c r="DG47" s="3">
        <v>-7.7010460197925568E-2</v>
      </c>
      <c r="DH47" s="3">
        <v>-0.1849943995475769</v>
      </c>
      <c r="DI47" s="3">
        <v>-8.1772267818450928E-2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-4.0430460125207901E-2</v>
      </c>
      <c r="C48" s="3">
        <v>-5.8286707848310471E-2</v>
      </c>
      <c r="D48" s="3">
        <v>-0.20794805884361267</v>
      </c>
      <c r="E48" s="3">
        <v>0.21818947792053223</v>
      </c>
      <c r="F48" s="3">
        <v>-8.9361995458602905E-2</v>
      </c>
      <c r="G48" s="3">
        <v>-0.16911759972572327</v>
      </c>
      <c r="H48" s="3">
        <v>-0.27454277873039246</v>
      </c>
      <c r="I48" s="3">
        <v>0.26280781626701355</v>
      </c>
      <c r="J48" s="3">
        <v>0.27488896250724792</v>
      </c>
      <c r="K48" s="3">
        <v>9.6613697707653046E-2</v>
      </c>
      <c r="L48" s="3">
        <v>0.13520288467407227</v>
      </c>
      <c r="M48" s="3">
        <v>-0.25574913620948792</v>
      </c>
      <c r="N48" s="3">
        <v>-0.23067548871040344</v>
      </c>
      <c r="O48" s="3">
        <v>-1.0366525501012802E-2</v>
      </c>
      <c r="P48" s="3">
        <v>-8.247101679444313E-3</v>
      </c>
      <c r="Q48" s="3">
        <v>1.0182035155594349E-2</v>
      </c>
      <c r="R48" s="3">
        <v>-0.11950346082448959</v>
      </c>
      <c r="U48" s="3"/>
      <c r="V48" s="1">
        <v>10</v>
      </c>
      <c r="W48" s="3">
        <v>-0.11950346082448959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5.4878626018762589E-2</v>
      </c>
      <c r="AU48" s="3">
        <v>-0.38178929686546326</v>
      </c>
      <c r="AV48" s="3">
        <v>0.26177650690078735</v>
      </c>
      <c r="AW48" s="3">
        <v>-0.36874788999557495</v>
      </c>
      <c r="AX48" s="3">
        <v>-0.29301851987838745</v>
      </c>
      <c r="AY48" s="3">
        <v>-0.41200530529022217</v>
      </c>
      <c r="AZ48" s="3">
        <v>0.23684239387512207</v>
      </c>
      <c r="BA48" s="3">
        <v>-0.3868260383605957</v>
      </c>
      <c r="BB48" s="3">
        <v>-0.25013870000839233</v>
      </c>
      <c r="BC48" s="3">
        <v>-0.26826798915863037</v>
      </c>
      <c r="BD48" s="3">
        <v>2.5157772470265627E-3</v>
      </c>
      <c r="BE48" s="3">
        <v>0.16811648011207581</v>
      </c>
      <c r="BF48" s="3">
        <v>0.47813838720321655</v>
      </c>
      <c r="BG48" s="3">
        <v>-0.19953519105911255</v>
      </c>
      <c r="BH48" s="3">
        <v>0.30383193492889404</v>
      </c>
      <c r="BI48" s="3">
        <v>0.24908480048179626</v>
      </c>
      <c r="BJ48" s="3">
        <v>1.0049369186162949E-2</v>
      </c>
      <c r="BL48" s="3"/>
      <c r="BM48" s="1">
        <v>10</v>
      </c>
      <c r="BN48" s="3">
        <v>-1.9617731476469773</v>
      </c>
      <c r="BO48" s="3">
        <v>-1.4509343378643358</v>
      </c>
      <c r="BP48" s="3">
        <v>-1.8169575785860204</v>
      </c>
      <c r="BQ48" s="3">
        <v>-1.1369315097186448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1.0486633777618408</v>
      </c>
      <c r="CP48" s="3">
        <v>-5.8851595968008041E-3</v>
      </c>
      <c r="CR48" s="25">
        <v>42</v>
      </c>
      <c r="CS48" s="3">
        <v>2.4006243795156479E-2</v>
      </c>
      <c r="CT48" s="3">
        <v>-7.524416595697403E-2</v>
      </c>
      <c r="CU48" s="3">
        <v>0.17680637538433075</v>
      </c>
      <c r="CV48" s="3">
        <v>-5.0640631467103958E-2</v>
      </c>
      <c r="CW48" s="3">
        <v>0.20389510691165924</v>
      </c>
      <c r="CX48" s="3">
        <v>1.6728261485695839E-2</v>
      </c>
      <c r="CY48" s="3">
        <v>0.18205942213535309</v>
      </c>
      <c r="CZ48" s="3">
        <v>5.6274347007274628E-2</v>
      </c>
      <c r="DA48" s="3">
        <v>0.22533848881721497</v>
      </c>
      <c r="DB48" s="3">
        <v>4.6991884708404541E-2</v>
      </c>
      <c r="DC48" s="3">
        <v>5.8339611859992146E-4</v>
      </c>
      <c r="DD48" s="3">
        <v>-7.7442102134227753E-2</v>
      </c>
      <c r="DE48" s="3">
        <v>0.27385884523391724</v>
      </c>
      <c r="DF48" s="3">
        <v>0.20382468402385712</v>
      </c>
      <c r="DG48" s="3">
        <v>-1.4029188081622124E-2</v>
      </c>
      <c r="DH48" s="3">
        <v>-0.20839358866214752</v>
      </c>
      <c r="DI48" s="3">
        <v>-0.32653063535690308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-0.21693992614746094</v>
      </c>
      <c r="C49" s="3">
        <v>7.4267886579036713E-2</v>
      </c>
      <c r="D49" s="3">
        <v>0.27988225221633911</v>
      </c>
      <c r="E49" s="3">
        <v>-8.6126159876585007E-3</v>
      </c>
      <c r="F49" s="3">
        <v>-0.18995580077171326</v>
      </c>
      <c r="G49" s="3">
        <v>-0.17927044630050659</v>
      </c>
      <c r="H49" s="3">
        <v>0.21737018227577209</v>
      </c>
      <c r="I49" s="3">
        <v>-1.9102364778518677E-2</v>
      </c>
      <c r="J49" s="3">
        <v>0.24235580861568451</v>
      </c>
      <c r="K49" s="3">
        <v>0.17418974637985229</v>
      </c>
      <c r="L49" s="3">
        <v>0.25525638461112976</v>
      </c>
      <c r="M49" s="3">
        <v>-0.14055770635604858</v>
      </c>
      <c r="N49" s="3">
        <v>-0.27591127157211304</v>
      </c>
      <c r="O49" s="3">
        <v>3.485572338104248E-2</v>
      </c>
      <c r="P49" s="3">
        <v>-3.673148900270462E-2</v>
      </c>
      <c r="Q49" s="3">
        <v>0.11893845349550247</v>
      </c>
      <c r="R49" s="3">
        <v>0.11123891174793243</v>
      </c>
      <c r="U49" s="3"/>
      <c r="V49" s="1">
        <v>11</v>
      </c>
      <c r="W49" s="3">
        <v>0.11123891174793243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1.9150283187627792E-2</v>
      </c>
      <c r="AU49" s="3">
        <v>-7.7429771423339844E-2</v>
      </c>
      <c r="AV49" s="3">
        <v>-0.53551298379898071</v>
      </c>
      <c r="AW49" s="3">
        <v>0.15376348793506622</v>
      </c>
      <c r="AX49" s="3">
        <v>0.28575542569160461</v>
      </c>
      <c r="AY49" s="3">
        <v>-0.3339250385761261</v>
      </c>
      <c r="AZ49" s="3">
        <v>0.12490592896938324</v>
      </c>
      <c r="BA49" s="3">
        <v>0.58853250741958618</v>
      </c>
      <c r="BB49" s="3">
        <v>0.12453490495681763</v>
      </c>
      <c r="BC49" s="3">
        <v>-0.37048965692520142</v>
      </c>
      <c r="BD49" s="3">
        <v>0.21104741096496582</v>
      </c>
      <c r="BE49" s="3">
        <v>-6.5506383776664734E-2</v>
      </c>
      <c r="BF49" s="3">
        <v>0.13331596553325653</v>
      </c>
      <c r="BG49" s="3">
        <v>-0.35606643557548523</v>
      </c>
      <c r="BH49" s="3">
        <v>-0.43573418259620667</v>
      </c>
      <c r="BI49" s="3">
        <v>0.48963630199432373</v>
      </c>
      <c r="BJ49" s="3">
        <v>-5.0730649381875992E-2</v>
      </c>
      <c r="BL49" s="3"/>
      <c r="BM49" s="1">
        <v>11</v>
      </c>
      <c r="BN49" s="3">
        <v>-0.74033137775085611</v>
      </c>
      <c r="BO49" s="3">
        <v>-0.81397210948639664</v>
      </c>
      <c r="BP49" s="3">
        <v>1.252012580727293</v>
      </c>
      <c r="BQ49" s="3">
        <v>-0.2276793922499335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0.95185375213623036</v>
      </c>
      <c r="CP49" s="3">
        <v>8.4465079009532928E-2</v>
      </c>
      <c r="CR49" s="25">
        <v>43</v>
      </c>
      <c r="CS49" s="3">
        <v>-4.8134187236428261E-3</v>
      </c>
      <c r="CT49" s="3">
        <v>0.2024390697479248</v>
      </c>
      <c r="CU49" s="3">
        <v>0.10078693926334381</v>
      </c>
      <c r="CV49" s="3">
        <v>-0.18414506316184998</v>
      </c>
      <c r="CW49" s="3">
        <v>0.31497704982757568</v>
      </c>
      <c r="CX49" s="3">
        <v>0.31801602244377136</v>
      </c>
      <c r="CY49" s="3">
        <v>0.21386957168579102</v>
      </c>
      <c r="CZ49" s="3">
        <v>-0.31395310163497925</v>
      </c>
      <c r="DA49" s="3">
        <v>-0.10186328738927841</v>
      </c>
      <c r="DB49" s="3">
        <v>-0.26577451825141907</v>
      </c>
      <c r="DC49" s="3">
        <v>0.17018322646617889</v>
      </c>
      <c r="DD49" s="3">
        <v>7.7135883271694183E-2</v>
      </c>
      <c r="DE49" s="3">
        <v>-1.0631232522428036E-2</v>
      </c>
      <c r="DF49" s="3">
        <v>0.37276384234428406</v>
      </c>
      <c r="DG49" s="3">
        <v>0.12182991951704025</v>
      </c>
      <c r="DH49" s="3">
        <v>4.3593507260084152E-2</v>
      </c>
      <c r="DI49" s="3">
        <v>-0.14717179536819458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-8.7267003953456879E-2</v>
      </c>
      <c r="C50" s="3">
        <v>-3.1399499624967575E-2</v>
      </c>
      <c r="D50" s="3">
        <v>0.19944335520267487</v>
      </c>
      <c r="E50" s="3">
        <v>-8.0842360854148865E-2</v>
      </c>
      <c r="F50" s="3">
        <v>2.0466525107622147E-2</v>
      </c>
      <c r="G50" s="3">
        <v>0.25326576828956604</v>
      </c>
      <c r="H50" s="3">
        <v>0.29124963283538818</v>
      </c>
      <c r="I50" s="3">
        <v>0.25576600432395935</v>
      </c>
      <c r="J50" s="3">
        <v>4.1582975536584854E-2</v>
      </c>
      <c r="K50" s="3">
        <v>-0.27700591087341309</v>
      </c>
      <c r="L50" s="3">
        <v>-1.9514380022883415E-2</v>
      </c>
      <c r="M50" s="3">
        <v>5.4899357259273529E-2</v>
      </c>
      <c r="N50" s="3">
        <v>-0.1292903870344162</v>
      </c>
      <c r="O50" s="3">
        <v>-0.24107943475246429</v>
      </c>
      <c r="P50" s="3">
        <v>-0.21462930738925934</v>
      </c>
      <c r="Q50" s="3">
        <v>-2.3579977452754974E-2</v>
      </c>
      <c r="R50" s="3">
        <v>0.4747655987739563</v>
      </c>
      <c r="U50" s="3"/>
      <c r="V50" s="1">
        <v>12</v>
      </c>
      <c r="W50" s="3">
        <v>0.4747655987739563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-0.27733254432678223</v>
      </c>
      <c r="AU50" s="3">
        <v>-9.3478038907051086E-2</v>
      </c>
      <c r="AV50" s="3">
        <v>-0.25280752778053284</v>
      </c>
      <c r="AW50" s="3">
        <v>0.20455923676490784</v>
      </c>
      <c r="AX50" s="3">
        <v>0.24579744040966034</v>
      </c>
      <c r="AY50" s="3">
        <v>0.13399897515773773</v>
      </c>
      <c r="AZ50" s="3">
        <v>-0.26497641205787659</v>
      </c>
      <c r="BA50" s="3">
        <v>0.34852132201194763</v>
      </c>
      <c r="BB50" s="3">
        <v>8.6143940687179565E-2</v>
      </c>
      <c r="BC50" s="3">
        <v>0.35377213358879089</v>
      </c>
      <c r="BD50" s="3">
        <v>-0.24903953075408936</v>
      </c>
      <c r="BE50" s="3">
        <v>-0.46156847476959229</v>
      </c>
      <c r="BF50" s="3">
        <v>-0.34138113260269165</v>
      </c>
      <c r="BG50" s="3">
        <v>4.4388666749000549E-2</v>
      </c>
      <c r="BH50" s="3">
        <v>0.27567467093467712</v>
      </c>
      <c r="BI50" s="3">
        <v>0.26829317212104797</v>
      </c>
      <c r="BJ50" s="3">
        <v>-6.6098563373088837E-2</v>
      </c>
      <c r="BL50" s="3"/>
      <c r="BM50" s="1">
        <v>12</v>
      </c>
      <c r="BN50" s="3">
        <v>2.2400652271087722</v>
      </c>
      <c r="BO50" s="3">
        <v>0.53813222307173147</v>
      </c>
      <c r="BP50" s="3">
        <v>0.54750969634384195</v>
      </c>
      <c r="BQ50" s="3">
        <v>0.11232343392353544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1.0266267061233521</v>
      </c>
      <c r="CP50" s="3">
        <v>-9.6939718350768072E-3</v>
      </c>
      <c r="CR50" s="25">
        <v>44</v>
      </c>
      <c r="CS50" s="3">
        <v>-0.14519593119621277</v>
      </c>
      <c r="CT50" s="3">
        <v>-0.1917203813791275</v>
      </c>
      <c r="CU50" s="3">
        <v>-0.25940373539924622</v>
      </c>
      <c r="CV50" s="3">
        <v>-7.8338555991649628E-2</v>
      </c>
      <c r="CW50" s="3">
        <v>-3.2251447439193726E-2</v>
      </c>
      <c r="CX50" s="3">
        <v>-0.1019512265920639</v>
      </c>
      <c r="CY50" s="3">
        <v>9.5384389162063599E-2</v>
      </c>
      <c r="CZ50" s="3">
        <v>7.6684758067131042E-2</v>
      </c>
      <c r="DA50" s="3">
        <v>0.12003286182880402</v>
      </c>
      <c r="DB50" s="3">
        <v>-8.8634505867958069E-2</v>
      </c>
      <c r="DC50" s="3">
        <v>-0.13724236190319061</v>
      </c>
      <c r="DD50" s="3">
        <v>4.4695042073726654E-2</v>
      </c>
      <c r="DE50" s="3">
        <v>3.1088912859559059E-2</v>
      </c>
      <c r="DF50" s="3">
        <v>-8.9798733592033386E-2</v>
      </c>
      <c r="DG50" s="3">
        <v>9.1095574200153351E-2</v>
      </c>
      <c r="DH50" s="3">
        <v>1.7681825906038284E-2</v>
      </c>
      <c r="DI50" s="3">
        <v>-6.497713178396225E-2</v>
      </c>
      <c r="DK50" s="28">
        <v>4</v>
      </c>
      <c r="DL50" s="19">
        <v>0</v>
      </c>
      <c r="DM50" s="19">
        <v>0</v>
      </c>
      <c r="DN50" s="19">
        <v>0</v>
      </c>
      <c r="DO50" s="19">
        <v>0</v>
      </c>
      <c r="DP50" s="19">
        <v>0.39279397347999123</v>
      </c>
      <c r="DQ50" s="19">
        <v>0</v>
      </c>
      <c r="DR50" s="19">
        <v>0</v>
      </c>
      <c r="DS50" s="19">
        <v>0.23876475809920017</v>
      </c>
      <c r="DT50" s="19">
        <v>0</v>
      </c>
      <c r="DU50" s="19">
        <v>1.644514420640824</v>
      </c>
      <c r="DV50" s="19">
        <v>0.94833625635546293</v>
      </c>
      <c r="DW50" s="19">
        <v>0</v>
      </c>
      <c r="DX50" s="19">
        <v>0</v>
      </c>
      <c r="DY50" s="19">
        <v>0</v>
      </c>
      <c r="DZ50" s="19">
        <v>0</v>
      </c>
      <c r="EA50" s="19">
        <v>0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0</v>
      </c>
      <c r="EH50" s="19">
        <v>2.8470637331305961</v>
      </c>
      <c r="EI50" s="19">
        <v>5.9629283304051428E-2</v>
      </c>
      <c r="EJ50" s="19">
        <v>0</v>
      </c>
      <c r="EK50" s="19">
        <v>0</v>
      </c>
      <c r="EL50" s="19">
        <v>0</v>
      </c>
      <c r="EM50" s="19">
        <v>0</v>
      </c>
      <c r="EN50" s="19">
        <v>0.24309967171202146</v>
      </c>
      <c r="EO50" s="19">
        <v>0</v>
      </c>
      <c r="EP50" s="19">
        <v>0</v>
      </c>
      <c r="EQ50" s="19">
        <v>0</v>
      </c>
      <c r="ER50" s="19">
        <v>1.2194351039898235</v>
      </c>
      <c r="ES50" s="19">
        <v>2.1032144406323718</v>
      </c>
      <c r="ET50" s="19">
        <v>0</v>
      </c>
      <c r="EU50" s="19">
        <v>1.2257369503408899</v>
      </c>
      <c r="EV50" s="19">
        <v>0</v>
      </c>
      <c r="EW50" s="19">
        <v>0.95130895316517583</v>
      </c>
      <c r="EX50" s="19">
        <v>0</v>
      </c>
      <c r="EY50" s="19">
        <v>0</v>
      </c>
      <c r="EZ50" s="19">
        <v>0</v>
      </c>
      <c r="FA50" s="19">
        <v>0</v>
      </c>
      <c r="FB50" s="19">
        <v>0</v>
      </c>
      <c r="FC50" s="19">
        <v>0.14636893003638091</v>
      </c>
      <c r="FD50" s="19">
        <v>0</v>
      </c>
      <c r="FE50" s="19">
        <v>9.0764166634280996E-2</v>
      </c>
      <c r="FF50" s="19">
        <v>7.4883404101783707E-2</v>
      </c>
      <c r="FG50" s="19">
        <v>0.29147123164892741</v>
      </c>
      <c r="FH50" s="19">
        <v>0</v>
      </c>
      <c r="FI50" s="19">
        <v>0</v>
      </c>
      <c r="FJ50" s="19">
        <v>0</v>
      </c>
      <c r="FK50" s="19">
        <v>0</v>
      </c>
      <c r="FL50" s="19">
        <v>0</v>
      </c>
      <c r="FM50" s="19">
        <v>0</v>
      </c>
      <c r="FN50" s="19">
        <v>0</v>
      </c>
      <c r="FO50" s="19">
        <v>0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0.12414895921742261</v>
      </c>
      <c r="FW50" s="19">
        <v>0</v>
      </c>
      <c r="FX50" s="7">
        <v>1</v>
      </c>
    </row>
    <row r="51" spans="1:180">
      <c r="A51" s="25">
        <v>45</v>
      </c>
      <c r="B51" s="3">
        <v>-0.10927563160657883</v>
      </c>
      <c r="C51" s="3">
        <v>0.18671111762523651</v>
      </c>
      <c r="D51" s="3">
        <v>-6.8246603012084961E-2</v>
      </c>
      <c r="E51" s="3">
        <v>0.25647023320198059</v>
      </c>
      <c r="F51" s="3">
        <v>0.17931130528450012</v>
      </c>
      <c r="G51" s="3">
        <v>0.12451937049627304</v>
      </c>
      <c r="H51" s="3">
        <v>-5.9487584978342056E-2</v>
      </c>
      <c r="I51" s="3">
        <v>-0.11707554757595062</v>
      </c>
      <c r="J51" s="3">
        <v>-8.1883862614631653E-2</v>
      </c>
      <c r="K51" s="3">
        <v>-0.28799653053283691</v>
      </c>
      <c r="L51" s="3">
        <v>7.3441557586193085E-2</v>
      </c>
      <c r="M51" s="3">
        <v>-0.2821422815322876</v>
      </c>
      <c r="N51" s="3">
        <v>0.22382102906703949</v>
      </c>
      <c r="O51" s="3">
        <v>0.13108521699905396</v>
      </c>
      <c r="P51" s="3">
        <v>-0.18781948089599609</v>
      </c>
      <c r="Q51" s="3">
        <v>0.21798977255821228</v>
      </c>
      <c r="R51" s="3">
        <v>-0.14706231653690338</v>
      </c>
      <c r="U51" s="3"/>
      <c r="V51" s="1">
        <v>13</v>
      </c>
      <c r="W51" s="3">
        <v>-0.14706231653690338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0.13112224638462067</v>
      </c>
      <c r="AU51" s="3">
        <v>0.54356276988983154</v>
      </c>
      <c r="AV51" s="3">
        <v>-0.21842761337757111</v>
      </c>
      <c r="AW51" s="3">
        <v>-1.6006737947463989E-2</v>
      </c>
      <c r="AX51" s="3">
        <v>-0.32315891981124878</v>
      </c>
      <c r="AY51" s="3">
        <v>-0.21328693628311157</v>
      </c>
      <c r="AZ51" s="3">
        <v>-0.27095192670822144</v>
      </c>
      <c r="BA51" s="3">
        <v>-0.11291830241680145</v>
      </c>
      <c r="BB51" s="3">
        <v>-0.59672659635543823</v>
      </c>
      <c r="BC51" s="3">
        <v>-0.1599506288766861</v>
      </c>
      <c r="BD51" s="3">
        <v>0.36289364099502563</v>
      </c>
      <c r="BE51" s="3">
        <v>0.2152787446975708</v>
      </c>
      <c r="BF51" s="3">
        <v>-0.44646391272544861</v>
      </c>
      <c r="BG51" s="3">
        <v>-0.26219817996025085</v>
      </c>
      <c r="BH51" s="3">
        <v>-7.8197106719017029E-2</v>
      </c>
      <c r="BI51" s="3">
        <v>0.48090869188308716</v>
      </c>
      <c r="BJ51" s="3">
        <v>-7.1683444082736969E-2</v>
      </c>
      <c r="BL51" s="3"/>
      <c r="BM51" s="1">
        <v>13</v>
      </c>
      <c r="BN51" s="3">
        <v>0.40911949173078721</v>
      </c>
      <c r="BO51" s="3">
        <v>1.115949490366632</v>
      </c>
      <c r="BP51" s="3">
        <v>2.0674570643481958</v>
      </c>
      <c r="BQ51" s="3">
        <v>1.1034138152024913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1.180901050567627</v>
      </c>
      <c r="CP51" s="3">
        <v>0.12067931890487672</v>
      </c>
      <c r="CR51" s="25">
        <v>45</v>
      </c>
      <c r="CS51" s="3">
        <v>0.11166143417358398</v>
      </c>
      <c r="CT51" s="3">
        <v>0.32270747423171997</v>
      </c>
      <c r="CU51" s="3">
        <v>-0.32262682914733887</v>
      </c>
      <c r="CV51" s="3">
        <v>0.23809784650802612</v>
      </c>
      <c r="CW51" s="3">
        <v>0.19881202280521393</v>
      </c>
      <c r="CX51" s="3">
        <v>-7.9139403998851776E-2</v>
      </c>
      <c r="CY51" s="3">
        <v>0.2419823557138443</v>
      </c>
      <c r="CZ51" s="3">
        <v>3.2949060201644897E-2</v>
      </c>
      <c r="DA51" s="3">
        <v>0.10435231775045395</v>
      </c>
      <c r="DB51" s="3">
        <v>-0.23816303908824921</v>
      </c>
      <c r="DC51" s="3">
        <v>0.12687742710113525</v>
      </c>
      <c r="DD51" s="3">
        <v>-0.27825582027435303</v>
      </c>
      <c r="DE51" s="3">
        <v>0.16895991563796997</v>
      </c>
      <c r="DF51" s="3">
        <v>-0.17993859946727753</v>
      </c>
      <c r="DG51" s="3">
        <v>0.22566312551498413</v>
      </c>
      <c r="DH51" s="3">
        <v>-0.13415570557117462</v>
      </c>
      <c r="DI51" s="3">
        <v>-0.16881905496120453</v>
      </c>
    </row>
    <row r="52" spans="1:180">
      <c r="A52" s="25">
        <v>46</v>
      </c>
      <c r="B52" s="3">
        <v>0.10208712518215179</v>
      </c>
      <c r="C52" s="3">
        <v>3.0822556465864182E-2</v>
      </c>
      <c r="D52" s="3">
        <v>0.2358873039484024</v>
      </c>
      <c r="E52" s="3">
        <v>-4.7030217945575714E-2</v>
      </c>
      <c r="F52" s="3">
        <v>0.187103271484375</v>
      </c>
      <c r="G52" s="3">
        <v>-3.0185811221599579E-2</v>
      </c>
      <c r="H52" s="3">
        <v>-8.6980350315570831E-2</v>
      </c>
      <c r="I52" s="3">
        <v>-0.25639569759368896</v>
      </c>
      <c r="J52" s="3">
        <v>-4.2876232415437698E-2</v>
      </c>
      <c r="K52" s="3">
        <v>-0.20039398968219757</v>
      </c>
      <c r="L52" s="3">
        <v>-0.22293546795845032</v>
      </c>
      <c r="M52" s="3">
        <v>0.24312953650951385</v>
      </c>
      <c r="N52" s="3">
        <v>-0.23511822521686554</v>
      </c>
      <c r="O52" s="3">
        <v>0.16518819332122803</v>
      </c>
      <c r="P52" s="3">
        <v>-9.9861016497015953E-3</v>
      </c>
      <c r="Q52" s="3">
        <v>0.15220390260219574</v>
      </c>
      <c r="R52" s="3">
        <v>7.3824360966682434E-2</v>
      </c>
      <c r="U52" s="3"/>
      <c r="V52" s="1">
        <v>14</v>
      </c>
      <c r="W52" s="3">
        <v>7.3824360966682434E-2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0.20327836275100708</v>
      </c>
      <c r="AU52" s="3">
        <v>-7.3204442858695984E-2</v>
      </c>
      <c r="AV52" s="3">
        <v>-0.39003193378448486</v>
      </c>
      <c r="AW52" s="3">
        <v>-0.33889490365982056</v>
      </c>
      <c r="AX52" s="3">
        <v>0.11592288315296173</v>
      </c>
      <c r="AY52" s="3">
        <v>-0.38360574841499329</v>
      </c>
      <c r="AZ52" s="3">
        <v>0.51802217960357666</v>
      </c>
      <c r="BA52" s="3">
        <v>-0.27893087267875671</v>
      </c>
      <c r="BB52" s="3">
        <v>-0.32454642653465271</v>
      </c>
      <c r="BC52" s="3">
        <v>-0.31545105576515198</v>
      </c>
      <c r="BD52" s="3">
        <v>0.50906819105148315</v>
      </c>
      <c r="BE52" s="3">
        <v>0.41214156150817871</v>
      </c>
      <c r="BF52" s="3">
        <v>-9.8103851079940796E-2</v>
      </c>
      <c r="BG52" s="3">
        <v>0.23445744812488556</v>
      </c>
      <c r="BH52" s="3">
        <v>-0.20733536779880524</v>
      </c>
      <c r="BI52" s="3">
        <v>0.42495959997177124</v>
      </c>
      <c r="BJ52" s="3">
        <v>-0.13972455263137817</v>
      </c>
      <c r="BL52" s="3"/>
      <c r="BM52" s="1">
        <v>14</v>
      </c>
      <c r="BN52" s="3">
        <v>-0.1450698742206642</v>
      </c>
      <c r="BO52" s="3">
        <v>-0.36635596731870679</v>
      </c>
      <c r="BP52" s="3">
        <v>0.55202105071897323</v>
      </c>
      <c r="BQ52" s="3">
        <v>0.11281157350411264</v>
      </c>
      <c r="BR52" s="3"/>
      <c r="BT52" s="28">
        <v>4</v>
      </c>
      <c r="BU52" s="3">
        <v>1.6694741068732921E-3</v>
      </c>
      <c r="BV52" s="3">
        <v>3.9924041939359382E-3</v>
      </c>
      <c r="BW52" s="3">
        <v>0.97686944629492622</v>
      </c>
      <c r="BX52" s="3">
        <v>1.7468675404264403E-2</v>
      </c>
      <c r="BY52" s="3"/>
      <c r="BZ52" s="3"/>
      <c r="CA52" s="3"/>
      <c r="CB52" s="3"/>
      <c r="CN52" s="25">
        <v>4</v>
      </c>
      <c r="CO52" s="3">
        <v>1.0021154880523682</v>
      </c>
      <c r="CP52" s="3">
        <v>-2.6828985661268231E-2</v>
      </c>
      <c r="CR52" s="25">
        <v>46</v>
      </c>
      <c r="CS52" s="3">
        <v>0.22470900416374207</v>
      </c>
      <c r="CT52" s="3">
        <v>0.12355946004390717</v>
      </c>
      <c r="CU52" s="3">
        <v>0.2069227397441864</v>
      </c>
      <c r="CV52" s="3">
        <v>-0.16205906867980957</v>
      </c>
      <c r="CW52" s="3">
        <v>0.10935177654027939</v>
      </c>
      <c r="CX52" s="3">
        <v>0.18008586764335632</v>
      </c>
      <c r="CY52" s="3">
        <v>-4.9788661301136017E-2</v>
      </c>
      <c r="CZ52" s="3">
        <v>1.7340395599603653E-2</v>
      </c>
      <c r="DA52" s="3">
        <v>-2.4966925382614136E-2</v>
      </c>
      <c r="DB52" s="3">
        <v>-0.5340731143951416</v>
      </c>
      <c r="DC52" s="3">
        <v>-0.22273467481136322</v>
      </c>
      <c r="DD52" s="3">
        <v>-0.14615927636623383</v>
      </c>
      <c r="DE52" s="3">
        <v>-4.4797714799642563E-2</v>
      </c>
      <c r="DF52" s="3">
        <v>9.5995061099529266E-2</v>
      </c>
      <c r="DG52" s="3">
        <v>8.4376521408557892E-2</v>
      </c>
      <c r="DH52" s="3">
        <v>-1.5009091235697269E-2</v>
      </c>
      <c r="DI52" s="3">
        <v>-8.9773885905742645E-2</v>
      </c>
      <c r="DL52" t="str">
        <f>DL2</f>
        <v>Linear 2</v>
      </c>
    </row>
    <row r="53" spans="1:180">
      <c r="A53" s="25">
        <v>47</v>
      </c>
      <c r="B53" s="3">
        <v>0.25569245219230652</v>
      </c>
      <c r="C53" s="3">
        <v>9.3561768531799316E-2</v>
      </c>
      <c r="D53" s="3">
        <v>0.23240840435028076</v>
      </c>
      <c r="E53" s="3">
        <v>0.17621730268001556</v>
      </c>
      <c r="F53" s="3">
        <v>0.26794937252998352</v>
      </c>
      <c r="G53" s="3">
        <v>-0.12979359924793243</v>
      </c>
      <c r="H53" s="3">
        <v>-0.22620762884616852</v>
      </c>
      <c r="I53" s="3">
        <v>0.25826191902160645</v>
      </c>
      <c r="J53" s="3">
        <v>-0.13917171955108643</v>
      </c>
      <c r="K53" s="3">
        <v>0.25800582766532898</v>
      </c>
      <c r="L53" s="3">
        <v>0.14239087700843811</v>
      </c>
      <c r="M53" s="3">
        <v>-0.1436285674571991</v>
      </c>
      <c r="N53" s="3">
        <v>-0.10315600037574768</v>
      </c>
      <c r="O53" s="3">
        <v>0.30190455913543701</v>
      </c>
      <c r="P53" s="3">
        <v>0.18589161336421967</v>
      </c>
      <c r="Q53" s="3">
        <v>3.6011503543704748E-3</v>
      </c>
      <c r="R53" s="3">
        <v>4.7707371413707733E-2</v>
      </c>
      <c r="U53" s="3"/>
      <c r="V53" s="1">
        <v>15</v>
      </c>
      <c r="W53" s="3">
        <v>4.7707371413707733E-2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-0.12680652737617493</v>
      </c>
      <c r="AU53" s="3">
        <v>0.1082555279135704</v>
      </c>
      <c r="AV53" s="3">
        <v>-0.25867807865142822</v>
      </c>
      <c r="AW53" s="3">
        <v>-0.13074964284896851</v>
      </c>
      <c r="AX53" s="3">
        <v>-0.12643842399120331</v>
      </c>
      <c r="AY53" s="3">
        <v>4.0545128285884857E-2</v>
      </c>
      <c r="AZ53" s="3">
        <v>0.19602212309837341</v>
      </c>
      <c r="BA53" s="3">
        <v>5.4032362997531891E-2</v>
      </c>
      <c r="BB53" s="3">
        <v>-0.83287525177001953</v>
      </c>
      <c r="BC53" s="3">
        <v>8.9360199868679047E-2</v>
      </c>
      <c r="BD53" s="3">
        <v>0.26055312156677246</v>
      </c>
      <c r="BE53" s="3">
        <v>-0.30475828051567078</v>
      </c>
      <c r="BF53" s="3">
        <v>-0.27901753783226013</v>
      </c>
      <c r="BG53" s="3">
        <v>0.26897254586219788</v>
      </c>
      <c r="BH53" s="3">
        <v>-2.0140061154961586E-2</v>
      </c>
      <c r="BI53" s="3">
        <v>-0.23557013273239136</v>
      </c>
      <c r="BJ53" s="3">
        <v>5.7684559375047677E-2</v>
      </c>
      <c r="BL53" s="3"/>
      <c r="BM53" s="1">
        <v>15</v>
      </c>
      <c r="BN53" s="3">
        <v>0.5482366321114811</v>
      </c>
      <c r="BO53" s="3">
        <v>0.29538737173006568</v>
      </c>
      <c r="BP53" s="3">
        <v>0.13598791393897525</v>
      </c>
      <c r="BQ53" s="3">
        <v>-0.24467111412877324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1.0927013158798218</v>
      </c>
      <c r="CP53" s="3">
        <v>-0.17787784337997437</v>
      </c>
      <c r="CR53" s="25">
        <v>47</v>
      </c>
      <c r="CS53" s="3">
        <v>0.38667747378349304</v>
      </c>
      <c r="CT53" s="3">
        <v>-0.21627019345760345</v>
      </c>
      <c r="CU53" s="3">
        <v>0.29586422443389893</v>
      </c>
      <c r="CV53" s="3">
        <v>-9.5017559826374054E-2</v>
      </c>
      <c r="CW53" s="3">
        <v>-0.19299410283565521</v>
      </c>
      <c r="CX53" s="3">
        <v>0.13595899939537048</v>
      </c>
      <c r="CY53" s="3">
        <v>-0.36120042204856873</v>
      </c>
      <c r="CZ53" s="3">
        <v>0.11285723745822906</v>
      </c>
      <c r="DA53" s="3">
        <v>-0.15990769863128662</v>
      </c>
      <c r="DB53" s="3">
        <v>0.2795867919921875</v>
      </c>
      <c r="DC53" s="3">
        <v>-4.4817280024290085E-2</v>
      </c>
      <c r="DD53" s="3">
        <v>-0.30538263916969299</v>
      </c>
      <c r="DE53" s="3">
        <v>-6.5189383924007416E-2</v>
      </c>
      <c r="DF53" s="3">
        <v>0.33439567685127258</v>
      </c>
      <c r="DG53" s="3">
        <v>-0.19016939401626587</v>
      </c>
      <c r="DH53" s="3">
        <v>0.47943916916847229</v>
      </c>
      <c r="DI53" s="3">
        <v>0.12695294618606567</v>
      </c>
    </row>
    <row r="54" spans="1:180">
      <c r="CN54" s="25">
        <v>6</v>
      </c>
      <c r="CO54" s="3">
        <v>0.90383005142211925</v>
      </c>
      <c r="CP54" s="3">
        <v>1.1975927278399467E-2</v>
      </c>
      <c r="CR54" s="25">
        <v>48</v>
      </c>
      <c r="CS54" s="3">
        <v>-7.7811785042285919E-2</v>
      </c>
      <c r="CT54" s="3">
        <v>-0.45857357978820801</v>
      </c>
      <c r="CU54" s="3">
        <v>-1.0161999613046646E-2</v>
      </c>
      <c r="CV54" s="3">
        <v>0.19674307107925415</v>
      </c>
      <c r="CW54" s="3">
        <v>-5.6046336889266968E-2</v>
      </c>
      <c r="CX54" s="3">
        <v>0.45456376671791077</v>
      </c>
      <c r="CY54" s="3">
        <v>0.25052648782730103</v>
      </c>
      <c r="CZ54" s="3">
        <v>-0.14241209626197815</v>
      </c>
      <c r="DA54" s="3">
        <v>1.6185455024242401E-2</v>
      </c>
      <c r="DB54" s="3">
        <v>-0.11104898154735565</v>
      </c>
      <c r="DC54" s="3">
        <v>-0.11977922916412354</v>
      </c>
      <c r="DD54" s="3">
        <v>-5.5831320583820343E-2</v>
      </c>
      <c r="DE54" s="3">
        <v>0.22311125695705414</v>
      </c>
      <c r="DF54" s="3">
        <v>0.24892906844615936</v>
      </c>
      <c r="DG54" s="3">
        <v>4.1396006941795349E-2</v>
      </c>
      <c r="DH54" s="3">
        <v>-0.311627596616745</v>
      </c>
      <c r="DI54" s="3">
        <v>2.4045456200838089E-2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1.029191255569458</v>
      </c>
      <c r="CP55" s="3">
        <v>2.9500985518097881E-2</v>
      </c>
      <c r="CR55" s="25">
        <v>49</v>
      </c>
      <c r="CS55" s="3">
        <v>-8.7474118918180466E-3</v>
      </c>
      <c r="CT55" s="3">
        <v>-0.10495886206626892</v>
      </c>
      <c r="CU55" s="3">
        <v>1.5551073476672173E-2</v>
      </c>
      <c r="CV55" s="3">
        <v>-8.6798861622810364E-2</v>
      </c>
      <c r="CW55" s="3">
        <v>8.4260046482086182E-2</v>
      </c>
      <c r="CX55" s="3">
        <v>0.31125780940055847</v>
      </c>
      <c r="CY55" s="3">
        <v>0.29221826791763306</v>
      </c>
      <c r="CZ55" s="3">
        <v>-3.2866731286048889E-2</v>
      </c>
      <c r="DA55" s="3">
        <v>1.5534293837845325E-2</v>
      </c>
      <c r="DB55" s="3">
        <v>5.4045684635639191E-2</v>
      </c>
      <c r="DC55" s="3">
        <v>8.9689962565898895E-2</v>
      </c>
      <c r="DD55" s="3">
        <v>-7.9986341297626495E-2</v>
      </c>
      <c r="DE55" s="3">
        <v>0.21561260521411896</v>
      </c>
      <c r="DF55" s="3">
        <v>0.31482228636741638</v>
      </c>
      <c r="DG55" s="3">
        <v>-8.9407466351985931E-2</v>
      </c>
      <c r="DH55" s="3">
        <v>2.7915766462683678E-2</v>
      </c>
      <c r="DI55" s="3">
        <v>-0.35606995224952698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1.0605080127716064</v>
      </c>
      <c r="CP56" s="3">
        <v>-9.6968777477741241E-2</v>
      </c>
      <c r="CR56" s="25">
        <v>50</v>
      </c>
      <c r="CS56" s="3">
        <v>-0.11438677459955215</v>
      </c>
      <c r="CT56" s="3">
        <v>-0.26392289996147156</v>
      </c>
      <c r="CU56" s="3">
        <v>-0.14244088530540466</v>
      </c>
      <c r="CV56" s="3">
        <v>1.412599440664053E-2</v>
      </c>
      <c r="CW56" s="3">
        <v>-0.56498599052429199</v>
      </c>
      <c r="CX56" s="3">
        <v>0.1518019437789917</v>
      </c>
      <c r="CY56" s="3">
        <v>0.13645161688327789</v>
      </c>
      <c r="CZ56" s="3">
        <v>1.7029477283358574E-2</v>
      </c>
      <c r="DA56" s="3">
        <v>-0.14462810754776001</v>
      </c>
      <c r="DB56" s="3">
        <v>0.21706788241863251</v>
      </c>
      <c r="DC56" s="3">
        <v>0.25307998061180115</v>
      </c>
      <c r="DD56" s="3">
        <v>7.5243167579174042E-2</v>
      </c>
      <c r="DE56" s="3">
        <v>0.33993300795555115</v>
      </c>
      <c r="DF56" s="3">
        <v>-0.1173422709107399</v>
      </c>
      <c r="DG56" s="3">
        <v>4.2104102671146393E-2</v>
      </c>
      <c r="DH56" s="3">
        <v>0.24943093955516815</v>
      </c>
      <c r="DI56" s="3">
        <v>3.1414393335580826E-2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1.0926777124404907</v>
      </c>
      <c r="CP57" s="3">
        <v>-1.0328522883355618E-2</v>
      </c>
      <c r="CR57" s="25">
        <v>51</v>
      </c>
      <c r="CS57" s="3">
        <v>-9.0807802975177765E-2</v>
      </c>
      <c r="CT57" s="3">
        <v>-5.9257686138153076E-2</v>
      </c>
      <c r="CU57" s="3">
        <v>-0.14329627156257629</v>
      </c>
      <c r="CV57" s="3">
        <v>-1.6003653407096863E-2</v>
      </c>
      <c r="CW57" s="3">
        <v>0.15517264604568481</v>
      </c>
      <c r="CX57" s="3">
        <v>9.0994365513324738E-2</v>
      </c>
      <c r="CY57" s="3">
        <v>0.27587530016899109</v>
      </c>
      <c r="CZ57" s="3">
        <v>-0.27066010236740112</v>
      </c>
      <c r="DA57" s="3">
        <v>-6.59949891269207E-3</v>
      </c>
      <c r="DB57" s="3">
        <v>0.146123006939888</v>
      </c>
      <c r="DC57" s="3">
        <v>0.26211437582969666</v>
      </c>
      <c r="DD57" s="3">
        <v>-0.21393686532974243</v>
      </c>
      <c r="DE57" s="3">
        <v>0.29346039891242981</v>
      </c>
      <c r="DF57" s="3">
        <v>-7.2283551096916199E-2</v>
      </c>
      <c r="DG57" s="3">
        <v>-7.5678460299968719E-2</v>
      </c>
      <c r="DH57" s="3">
        <v>0.19614057242870331</v>
      </c>
      <c r="DI57" s="3">
        <v>-0.14050452411174774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1">_xlfn.ANCHORARRAY(pipeline!B12)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0.91217309236526478</v>
      </c>
      <c r="CP58" s="3">
        <v>3.9898461545817554E-4</v>
      </c>
      <c r="CR58" s="25">
        <v>52</v>
      </c>
      <c r="CS58" s="3">
        <v>5.5305983871221542E-2</v>
      </c>
      <c r="CT58" s="3">
        <v>-5.2902761846780777E-2</v>
      </c>
      <c r="CU58" s="3">
        <v>-0.11897978186607361</v>
      </c>
      <c r="CV58" s="3">
        <v>-9.367053210735321E-2</v>
      </c>
      <c r="CW58" s="3">
        <v>9.6039086580276489E-2</v>
      </c>
      <c r="CX58" s="3">
        <v>0.18901194632053375</v>
      </c>
      <c r="CY58" s="3">
        <v>0.18787381052970886</v>
      </c>
      <c r="CZ58" s="3">
        <v>-3.3066283911466599E-2</v>
      </c>
      <c r="DA58" s="3">
        <v>8.4570407867431641E-2</v>
      </c>
      <c r="DB58" s="3">
        <v>-8.8308118283748627E-3</v>
      </c>
      <c r="DC58" s="3">
        <v>-0.11177604645490646</v>
      </c>
      <c r="DD58" s="3">
        <v>-0.21675141155719757</v>
      </c>
      <c r="DE58" s="3">
        <v>0.13082712888717651</v>
      </c>
      <c r="DF58" s="3">
        <v>0.17545071244239807</v>
      </c>
      <c r="DG58" s="3">
        <v>6.8847984075546265E-2</v>
      </c>
      <c r="DH58" s="3">
        <v>6.8479061126708984E-2</v>
      </c>
      <c r="DI58" s="3">
        <v>-0.33360660076141357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1.2006285190582275</v>
      </c>
      <c r="CP59" s="3">
        <v>0.3047502338886261</v>
      </c>
      <c r="CR59" s="25">
        <v>53</v>
      </c>
      <c r="CS59" s="3">
        <v>-6.6099561750888824E-2</v>
      </c>
      <c r="CT59" s="3">
        <v>1.9739890471100807E-2</v>
      </c>
      <c r="CU59" s="3">
        <v>5.7670432142913342E-3</v>
      </c>
      <c r="CV59" s="3">
        <v>-7.4679777026176453E-2</v>
      </c>
      <c r="CW59" s="3">
        <v>0.10951769351959229</v>
      </c>
      <c r="CX59" s="3">
        <v>0.26170885562896729</v>
      </c>
      <c r="CY59" s="3">
        <v>-0.10803734511137009</v>
      </c>
      <c r="CZ59" s="3">
        <v>-1.2056482955813408E-2</v>
      </c>
      <c r="DA59" s="3">
        <v>4.8043757677078247E-2</v>
      </c>
      <c r="DB59" s="3">
        <v>-1.8043138086795807E-2</v>
      </c>
      <c r="DC59" s="3">
        <v>-6.3236214220523834E-2</v>
      </c>
      <c r="DD59" s="3">
        <v>-0.5131874680519104</v>
      </c>
      <c r="DE59" s="3">
        <v>0.24169565737247467</v>
      </c>
      <c r="DF59" s="3">
        <v>0.11480513215065002</v>
      </c>
      <c r="DG59" s="3">
        <v>0.13408182561397552</v>
      </c>
      <c r="DH59" s="3">
        <v>0.22187241911888123</v>
      </c>
      <c r="DI59" s="3">
        <v>-8.407004177570343E-2</v>
      </c>
      <c r="DK59" s="28">
        <v>4</v>
      </c>
      <c r="DL59" s="3" cm="1">
        <f t="array" ref="DL59:EA59">TRANSPOSE(MMULT(DL6:FX21,TRANSPOSE(DL50:FX50)))</f>
        <v>2.2838791295227998</v>
      </c>
      <c r="DM59" s="3">
        <v>-0.37386980378119478</v>
      </c>
      <c r="DN59" s="3">
        <v>-0.8474727256587743</v>
      </c>
      <c r="DO59" s="3">
        <v>1.5075876538650226</v>
      </c>
      <c r="DP59" s="3">
        <v>0.41141993659678205</v>
      </c>
      <c r="DQ59" s="3">
        <v>-2.0680773120849452</v>
      </c>
      <c r="DR59" s="3">
        <v>1.9751044195022769</v>
      </c>
      <c r="DS59" s="3">
        <v>-2.1619166663400451</v>
      </c>
      <c r="DT59" s="3">
        <v>-1.6763169559467606</v>
      </c>
      <c r="DU59" s="3">
        <v>-0.23553563061753088</v>
      </c>
      <c r="DV59" s="3">
        <v>0.1107336569233095</v>
      </c>
      <c r="DW59" s="3">
        <v>1.362094449858982</v>
      </c>
      <c r="DX59" s="3">
        <v>-0.64742792701841367</v>
      </c>
      <c r="DY59" s="3">
        <v>0.47055147602673053</v>
      </c>
      <c r="DZ59" s="3">
        <v>-0.7334490073169635</v>
      </c>
      <c r="EA59" s="3">
        <v>0.56242055589966644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1.0039620399475098</v>
      </c>
      <c r="CP60" s="3">
        <v>-1.5589518472552299E-2</v>
      </c>
      <c r="CR60" s="25">
        <v>54</v>
      </c>
      <c r="CS60" s="3">
        <v>6.9780103862285614E-2</v>
      </c>
      <c r="CT60" s="3">
        <v>5.6799698621034622E-2</v>
      </c>
      <c r="CU60" s="3">
        <v>-8.716004341840744E-2</v>
      </c>
      <c r="CV60" s="3">
        <v>-0.11801692098379135</v>
      </c>
      <c r="CW60" s="3">
        <v>0.35080352425575256</v>
      </c>
      <c r="CX60" s="3">
        <v>-0.18554198741912842</v>
      </c>
      <c r="CY60" s="3">
        <v>0.337240070104599</v>
      </c>
      <c r="CZ60" s="3">
        <v>3.950713574886322E-2</v>
      </c>
      <c r="DA60" s="3">
        <v>0.28984156250953674</v>
      </c>
      <c r="DB60" s="3">
        <v>-4.7305554151535034E-2</v>
      </c>
      <c r="DC60" s="3">
        <v>-0.1485782116651535</v>
      </c>
      <c r="DD60" s="3">
        <v>-0.12901075184345245</v>
      </c>
      <c r="DE60" s="3">
        <v>-6.1438471078872681E-2</v>
      </c>
      <c r="DF60" s="3">
        <v>0.11229417473077774</v>
      </c>
      <c r="DG60" s="3">
        <v>0.34271591901779175</v>
      </c>
      <c r="DH60" s="3">
        <v>3.315015509724617E-2</v>
      </c>
      <c r="DI60" s="3">
        <v>-4.9685530364513397E-2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1.0378345251083374</v>
      </c>
      <c r="CP61" s="3">
        <v>-0.18697592616081241</v>
      </c>
      <c r="CR61" s="25">
        <v>55</v>
      </c>
      <c r="CS61" s="3">
        <v>0.14059275388717651</v>
      </c>
      <c r="CT61" s="3">
        <v>-3.9525162428617477E-3</v>
      </c>
      <c r="CU61" s="3">
        <v>-9.6148118376731873E-2</v>
      </c>
      <c r="CV61" s="3">
        <v>8.253132551908493E-2</v>
      </c>
      <c r="CW61" s="3">
        <v>3.9040479809045792E-2</v>
      </c>
      <c r="CX61" s="3">
        <v>-2.061036042869091E-2</v>
      </c>
      <c r="CY61" s="3">
        <v>8.3208344876766205E-2</v>
      </c>
      <c r="CZ61" s="3">
        <v>7.5692564249038696E-2</v>
      </c>
      <c r="DA61" s="3">
        <v>0.32507309317588806</v>
      </c>
      <c r="DB61" s="3">
        <v>-0.15778732299804688</v>
      </c>
      <c r="DC61" s="3">
        <v>-4.6414532698690891E-3</v>
      </c>
      <c r="DD61" s="3">
        <v>-4.2620833963155746E-2</v>
      </c>
      <c r="DE61" s="3">
        <v>7.9667486250400543E-2</v>
      </c>
      <c r="DF61" s="3">
        <v>-1.2009164318442345E-2</v>
      </c>
      <c r="DG61" s="3">
        <v>4.6612247824668884E-3</v>
      </c>
      <c r="DH61" s="3">
        <v>-0.26611161231994629</v>
      </c>
      <c r="DI61" s="3">
        <v>-0.39410635828971863</v>
      </c>
      <c r="DL61" t="s">
        <v>156</v>
      </c>
      <c r="DN61" t="s">
        <v>167</v>
      </c>
    </row>
    <row r="62" spans="1:180">
      <c r="A62" s="31">
        <v>4</v>
      </c>
      <c r="B62" s="5" cm="1">
        <f t="array" ref="B62:Q62">pipeline!B60:Q60</f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2.2340955212712288E-2</v>
      </c>
      <c r="AA62" s="3">
        <v>-0.26499131321907043</v>
      </c>
      <c r="AB62" s="3">
        <v>1.7433356493711472E-2</v>
      </c>
      <c r="AC62" s="3">
        <v>1.3710877858102322E-2</v>
      </c>
      <c r="AD62" s="3">
        <v>2.2487141191959381E-2</v>
      </c>
      <c r="AE62" s="3">
        <v>7.2564899921417236E-2</v>
      </c>
      <c r="AF62" s="3">
        <v>-0.10120147466659546</v>
      </c>
      <c r="AG62" s="3">
        <v>-9.0246967971324921E-2</v>
      </c>
      <c r="AH62" s="3">
        <v>-2.1429955959320068E-2</v>
      </c>
      <c r="AI62" s="3">
        <v>4.2732059955596931E-2</v>
      </c>
      <c r="AJ62" s="3">
        <v>-0.11950346082448959</v>
      </c>
      <c r="AK62" s="3">
        <v>0.11123891174793243</v>
      </c>
      <c r="AL62" s="3">
        <v>0.4747655987739563</v>
      </c>
      <c r="AM62" s="3">
        <v>-0.14706231653690338</v>
      </c>
      <c r="AN62" s="3">
        <v>7.3824360966682434E-2</v>
      </c>
      <c r="AO62" s="3">
        <v>4.7707371413707733E-2</v>
      </c>
      <c r="AP62" s="7">
        <v>1</v>
      </c>
      <c r="BT62" s="28">
        <v>4</v>
      </c>
      <c r="BU62" s="3" cm="1">
        <f t="array" ref="BU62:CJ62">MMULT(BU52:BX52,TRANSPOSE(BN38:BQ53))</f>
        <v>-0.86607762596189752</v>
      </c>
      <c r="BV62" s="3">
        <v>-0.27864274285646595</v>
      </c>
      <c r="BW62" s="3">
        <v>0.69240223032093284</v>
      </c>
      <c r="BX62" s="3">
        <v>2.9284251645777188</v>
      </c>
      <c r="BY62" s="3">
        <v>1.3667951039893709</v>
      </c>
      <c r="BZ62" s="3">
        <v>1.7968865440628856</v>
      </c>
      <c r="CA62" s="3">
        <v>-1.5182639410140051</v>
      </c>
      <c r="CB62" s="3">
        <v>0.21807182660005053</v>
      </c>
      <c r="CC62" s="3">
        <v>0.93429896888764485</v>
      </c>
      <c r="CD62" s="3">
        <v>1.4821913787999987</v>
      </c>
      <c r="CE62" s="3">
        <v>-1.803858877044022</v>
      </c>
      <c r="CF62" s="3">
        <v>1.214589909360577</v>
      </c>
      <c r="CG62" s="3">
        <v>0.54269580775466375</v>
      </c>
      <c r="CH62" s="3">
        <v>2.0440491512863312</v>
      </c>
      <c r="CI62" s="3">
        <v>0.53951833541927907</v>
      </c>
      <c r="CJ62" s="3">
        <v>0.13066293056233391</v>
      </c>
      <c r="CK62" s="7">
        <v>1</v>
      </c>
      <c r="CN62" s="25">
        <v>14</v>
      </c>
      <c r="CO62" s="3">
        <v>1.1559188365936279</v>
      </c>
      <c r="CP62" s="3">
        <v>-3.1081646680831909E-2</v>
      </c>
      <c r="CR62" s="25">
        <v>56</v>
      </c>
      <c r="CS62" s="3">
        <v>-0.28254237771034241</v>
      </c>
      <c r="CT62" s="3">
        <v>-8.4419667720794678E-2</v>
      </c>
      <c r="CU62" s="3">
        <v>-2.7526605874300003E-2</v>
      </c>
      <c r="CV62" s="3">
        <v>-0.32526695728302002</v>
      </c>
      <c r="CW62" s="3">
        <v>-8.6159966886043549E-2</v>
      </c>
      <c r="CX62" s="3">
        <v>-6.3280634582042694E-2</v>
      </c>
      <c r="CY62" s="3">
        <v>-8.6433049291372299E-3</v>
      </c>
      <c r="CZ62" s="3">
        <v>-0.27491769194602966</v>
      </c>
      <c r="DA62" s="3">
        <v>0.17181572318077087</v>
      </c>
      <c r="DB62" s="3">
        <v>-5.7623330503702164E-3</v>
      </c>
      <c r="DC62" s="3">
        <v>0.16751019656658173</v>
      </c>
      <c r="DD62" s="3">
        <v>-0.2294432669878006</v>
      </c>
      <c r="DE62" s="3">
        <v>0.30207008123397827</v>
      </c>
      <c r="DF62" s="3">
        <v>-7.7130347490310669E-2</v>
      </c>
      <c r="DG62" s="3">
        <v>-3.7626110017299652E-2</v>
      </c>
      <c r="DH62" s="3">
        <v>3.3860016614198685E-2</v>
      </c>
      <c r="DI62" s="3">
        <v>-0.33752894401550293</v>
      </c>
    </row>
    <row r="63" spans="1:180">
      <c r="Y63" s="20" t="s">
        <v>149</v>
      </c>
      <c r="BT63" s="20" t="s">
        <v>149</v>
      </c>
      <c r="CN63" s="25">
        <v>15</v>
      </c>
      <c r="CO63" s="3">
        <v>1.0399489402770996</v>
      </c>
      <c r="CP63" s="3">
        <v>9.6060177311301231E-3</v>
      </c>
      <c r="CR63" s="25">
        <v>57</v>
      </c>
      <c r="CS63" s="3">
        <v>-0.26070868968963623</v>
      </c>
      <c r="CT63" s="3">
        <v>-0.13929146528244019</v>
      </c>
      <c r="CU63" s="3">
        <v>0.17273163795471191</v>
      </c>
      <c r="CV63" s="3">
        <v>0.22644506394863129</v>
      </c>
      <c r="CW63" s="3">
        <v>0.3575381338596344</v>
      </c>
      <c r="CX63" s="3">
        <v>0.26439133286476135</v>
      </c>
      <c r="CY63" s="3">
        <v>0.35910597443580627</v>
      </c>
      <c r="CZ63" s="3">
        <v>-0.10177871584892273</v>
      </c>
      <c r="DA63" s="3">
        <v>0.18156531453132629</v>
      </c>
      <c r="DB63" s="3">
        <v>3.6301042884588242E-2</v>
      </c>
      <c r="DC63" s="3">
        <v>0.19252999126911163</v>
      </c>
      <c r="DD63" s="3">
        <v>-5.5991694331169128E-2</v>
      </c>
      <c r="DE63" s="3">
        <v>-9.4168789684772491E-2</v>
      </c>
      <c r="DF63" s="3">
        <v>2.3379715159535408E-2</v>
      </c>
      <c r="DG63" s="3">
        <v>0.40735748410224915</v>
      </c>
      <c r="DH63" s="3">
        <v>-0.13711023330688477</v>
      </c>
      <c r="DI63" s="3">
        <v>-0.19328953325748444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-0.28814470767974854</v>
      </c>
      <c r="CT64" s="3">
        <v>0.24531808495521545</v>
      </c>
      <c r="CU64" s="3">
        <v>0.14773240685462952</v>
      </c>
      <c r="CV64" s="3">
        <v>-0.15418274700641632</v>
      </c>
      <c r="CW64" s="3">
        <v>0.2453281581401825</v>
      </c>
      <c r="CX64" s="3">
        <v>0.22625686228275299</v>
      </c>
      <c r="CY64" s="3">
        <v>0.37927332520484924</v>
      </c>
      <c r="CZ64" s="3">
        <v>0.10138735175132751</v>
      </c>
      <c r="DA64" s="3">
        <v>0.12603394687175751</v>
      </c>
      <c r="DB64" s="3">
        <v>0.19466513395309448</v>
      </c>
      <c r="DC64" s="3">
        <v>-3.2136794179677963E-2</v>
      </c>
      <c r="DD64" s="3">
        <v>-6.5801061689853668E-2</v>
      </c>
      <c r="DE64" s="3">
        <v>0.15933963656425476</v>
      </c>
      <c r="DF64" s="3">
        <v>-0.19686147570610046</v>
      </c>
      <c r="DG64" s="3">
        <v>7.1076706051826477E-2</v>
      </c>
      <c r="DH64" s="3">
        <v>8.8476754724979401E-2</v>
      </c>
      <c r="DI64" s="3">
        <v>-0.30360668897628784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-1.6384657938033342E-3</v>
      </c>
      <c r="CT65" s="3">
        <v>-6.5351210534572601E-2</v>
      </c>
      <c r="CU65" s="3">
        <v>1.6461025923490524E-2</v>
      </c>
      <c r="CV65" s="3">
        <v>4.187978059053421E-2</v>
      </c>
      <c r="CW65" s="3">
        <v>0.2887023389339447</v>
      </c>
      <c r="CX65" s="3">
        <v>0.27864259481430054</v>
      </c>
      <c r="CY65" s="3">
        <v>0.43857449293136597</v>
      </c>
      <c r="CZ65" s="3">
        <v>9.6462272107601166E-2</v>
      </c>
      <c r="DA65" s="3">
        <v>0.17110767960548401</v>
      </c>
      <c r="DB65" s="3">
        <v>-7.7556639909744263E-2</v>
      </c>
      <c r="DC65" s="3">
        <v>-0.38760951161384583</v>
      </c>
      <c r="DD65" s="3">
        <v>-8.3993278443813324E-2</v>
      </c>
      <c r="DE65" s="3">
        <v>-0.41568437218666077</v>
      </c>
      <c r="DF65" s="3">
        <v>-0.14582823216915131</v>
      </c>
      <c r="DG65" s="3">
        <v>-0.16395045816898346</v>
      </c>
      <c r="DH65" s="3">
        <v>0.22778387367725372</v>
      </c>
      <c r="DI65" s="3">
        <v>-0.23639054596424103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-0.13896025717258453</v>
      </c>
      <c r="CT66" s="3">
        <v>-8.1870086491107941E-2</v>
      </c>
      <c r="CU66" s="3">
        <v>0.26704281568527222</v>
      </c>
      <c r="CV66" s="3">
        <v>-0.26459181308746338</v>
      </c>
      <c r="CW66" s="3">
        <v>-0.15094004571437836</v>
      </c>
      <c r="CX66" s="3">
        <v>0.13248579204082489</v>
      </c>
      <c r="CY66" s="3">
        <v>0.17157538235187531</v>
      </c>
      <c r="CZ66" s="3">
        <v>9.9878787994384766E-2</v>
      </c>
      <c r="DA66" s="3">
        <v>0.16903319954872131</v>
      </c>
      <c r="DB66" s="3">
        <v>-6.1882417649030685E-3</v>
      </c>
      <c r="DC66" s="3">
        <v>-0.14067539572715759</v>
      </c>
      <c r="DD66" s="3">
        <v>-9.7152881324291229E-2</v>
      </c>
      <c r="DE66" s="3">
        <v>0.17247135937213898</v>
      </c>
      <c r="DF66" s="3">
        <v>9.344889223575592E-2</v>
      </c>
      <c r="DG66" s="3">
        <v>0.12990204989910126</v>
      </c>
      <c r="DH66" s="3">
        <v>-0.19758397340774536</v>
      </c>
      <c r="DI66" s="3">
        <v>-0.26676461100578308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0.16532616317272186</v>
      </c>
      <c r="CT67" s="3">
        <v>-0.200052410364151</v>
      </c>
      <c r="CU67" s="3">
        <v>1.1464267037808895E-2</v>
      </c>
      <c r="CV67" s="3">
        <v>-3.0863150954246521E-2</v>
      </c>
      <c r="CW67" s="3">
        <v>-0.15328313410282135</v>
      </c>
      <c r="CX67" s="3">
        <v>0.30190807580947876</v>
      </c>
      <c r="CY67" s="3">
        <v>0.28096717596054077</v>
      </c>
      <c r="CZ67" s="3">
        <v>9.6723074093461037E-3</v>
      </c>
      <c r="DA67" s="3">
        <v>0.28490078449249268</v>
      </c>
      <c r="DB67" s="3">
        <v>-3.1623445102013648E-4</v>
      </c>
      <c r="DC67" s="3">
        <v>-0.34097626805305481</v>
      </c>
      <c r="DD67" s="3">
        <v>-5.5430404841899872E-2</v>
      </c>
      <c r="DE67" s="3">
        <v>-0.14702589809894562</v>
      </c>
      <c r="DF67" s="3">
        <v>-1.7715916037559509E-2</v>
      </c>
      <c r="DG67" s="3">
        <v>4.4557679444551468E-2</v>
      </c>
      <c r="DH67" s="3">
        <v>-0.2645907998085022</v>
      </c>
      <c r="DI67" s="3">
        <v>-0.19487765431404111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0.23199853301048279</v>
      </c>
      <c r="CT68" s="3">
        <v>-0.19148372113704681</v>
      </c>
      <c r="CU68" s="3">
        <v>0.19881246984004974</v>
      </c>
      <c r="CV68" s="3">
        <v>-0.13837210834026337</v>
      </c>
      <c r="CW68" s="3">
        <v>0.15512560307979584</v>
      </c>
      <c r="CX68" s="3">
        <v>9.9023275077342987E-2</v>
      </c>
      <c r="CY68" s="3">
        <v>-0.24470603466033936</v>
      </c>
      <c r="CZ68" s="3">
        <v>9.9472001194953918E-2</v>
      </c>
      <c r="DA68" s="3">
        <v>-8.8270634412765503E-2</v>
      </c>
      <c r="DB68" s="3">
        <v>-0.42532312870025635</v>
      </c>
      <c r="DC68" s="3">
        <v>0.11252850294113159</v>
      </c>
      <c r="DD68" s="3">
        <v>-0.131064772605896</v>
      </c>
      <c r="DE68" s="3">
        <v>-3.6818727850914001E-2</v>
      </c>
      <c r="DF68" s="3">
        <v>0.38498637080192566</v>
      </c>
      <c r="DG68" s="3">
        <v>0.23288117349147797</v>
      </c>
      <c r="DH68" s="3">
        <v>0.11755657941102982</v>
      </c>
      <c r="DI68" s="3">
        <v>3.9073776453733437E-2</v>
      </c>
      <c r="DK68" s="28">
        <v>4</v>
      </c>
      <c r="DL68" s="3">
        <v>2.2838791295227998</v>
      </c>
      <c r="DM68" s="3">
        <v>-0.37386980378119478</v>
      </c>
      <c r="DN68" s="3">
        <v>-0.8474727256587743</v>
      </c>
      <c r="DO68" s="3">
        <v>1.5075876538650226</v>
      </c>
      <c r="DP68" s="3">
        <v>0.41141993659678205</v>
      </c>
      <c r="DQ68" s="3">
        <v>-2.0680773120849452</v>
      </c>
      <c r="DR68" s="3">
        <v>1.9751044195022769</v>
      </c>
      <c r="DS68" s="3">
        <v>-2.1619166663400451</v>
      </c>
      <c r="DT68" s="3">
        <v>-1.6763169559467606</v>
      </c>
      <c r="DU68" s="3">
        <v>-0.23553563061753088</v>
      </c>
      <c r="DV68" s="3">
        <v>0.1107336569233095</v>
      </c>
      <c r="DW68" s="3">
        <v>1.362094449858982</v>
      </c>
      <c r="DX68" s="3">
        <v>-0.64742792701841367</v>
      </c>
      <c r="DY68" s="3">
        <v>0.47055147602673053</v>
      </c>
      <c r="DZ68" s="3">
        <v>-0.7334490073169635</v>
      </c>
      <c r="EA68" s="3">
        <v>0.56242055589966644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1.4817731454968452E-2</v>
      </c>
      <c r="CT69" s="3">
        <v>-8.108019083738327E-2</v>
      </c>
      <c r="CU69" s="3">
        <v>-0.25384852290153503</v>
      </c>
      <c r="CV69" s="3">
        <v>-0.36546698212623596</v>
      </c>
      <c r="CW69" s="3">
        <v>-0.19617332518100739</v>
      </c>
      <c r="CX69" s="3">
        <v>-0.11408093571662903</v>
      </c>
      <c r="CY69" s="3">
        <v>0.21256041526794434</v>
      </c>
      <c r="CZ69" s="3">
        <v>0.16607946157455444</v>
      </c>
      <c r="DA69" s="3">
        <v>0.59607428312301636</v>
      </c>
      <c r="DB69" s="3">
        <v>-1.1888314038515091E-2</v>
      </c>
      <c r="DC69" s="3">
        <v>-2.5514213368296623E-2</v>
      </c>
      <c r="DD69" s="3">
        <v>-0.18775030970573425</v>
      </c>
      <c r="DE69" s="3">
        <v>2.3566568270325661E-2</v>
      </c>
      <c r="DF69" s="3">
        <v>-3.3236395567655563E-2</v>
      </c>
      <c r="DG69" s="3">
        <v>0.12215615063905716</v>
      </c>
      <c r="DH69" s="3">
        <v>0.2021058052778244</v>
      </c>
      <c r="DI69" s="3">
        <v>-0.33580592274665833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-0.27869841583466537</v>
      </c>
      <c r="AA72" s="3">
        <v>0.57485658746882962</v>
      </c>
      <c r="AB72" s="3">
        <v>-0.24644953739947356</v>
      </c>
      <c r="AC72" s="3">
        <v>-0.10171037941931349</v>
      </c>
      <c r="AD72" s="3">
        <v>0.158456032175599</v>
      </c>
      <c r="AE72" s="3">
        <v>-0.74271716134012855</v>
      </c>
      <c r="AF72" s="3">
        <v>-0.34318220394191862</v>
      </c>
      <c r="AG72" s="3">
        <v>0.1492882725681263</v>
      </c>
      <c r="AH72" s="3">
        <v>-0.532706662272875</v>
      </c>
      <c r="AI72" s="3">
        <v>0.2270997870099947</v>
      </c>
      <c r="AJ72" s="3">
        <v>0.4597628882419752</v>
      </c>
      <c r="AK72" s="3">
        <v>1.282044084200944</v>
      </c>
      <c r="AL72" s="3">
        <v>-0.11400847353466441</v>
      </c>
      <c r="AM72" s="3">
        <v>-0.49978346654678457</v>
      </c>
      <c r="AN72" s="3">
        <v>-2.4022086799938794E-2</v>
      </c>
      <c r="AO72" s="3">
        <v>0.12236391183175754</v>
      </c>
      <c r="AP72" s="7"/>
      <c r="BT72" s="28">
        <v>4</v>
      </c>
      <c r="BU72" s="3" cm="1">
        <f t="array" ref="BU72:CJ72">MMULT(BU62:CK62,TRANSPOSE(BU6:CK21))</f>
        <v>6.167651482508707</v>
      </c>
      <c r="BV72" s="3">
        <v>0.25093372214483312</v>
      </c>
      <c r="BW72" s="3">
        <v>-1.5168975123363322</v>
      </c>
      <c r="BX72" s="3">
        <v>2.8683257751945228</v>
      </c>
      <c r="BY72" s="3">
        <v>0.36774640025124067</v>
      </c>
      <c r="BZ72" s="3">
        <v>-0.21579360220430729</v>
      </c>
      <c r="CA72" s="3">
        <v>-0.1211402890728194</v>
      </c>
      <c r="CB72" s="3">
        <v>-4.0554155319777454</v>
      </c>
      <c r="CC72" s="3">
        <v>0.46526188890847986</v>
      </c>
      <c r="CD72" s="3">
        <v>-2.4174037245547146</v>
      </c>
      <c r="CE72" s="3">
        <v>1.4871273523833601</v>
      </c>
      <c r="CF72" s="3">
        <v>1.3714716130207842</v>
      </c>
      <c r="CG72" s="3">
        <v>-0.34255892242247138</v>
      </c>
      <c r="CH72" s="3">
        <v>1.6421393385486325</v>
      </c>
      <c r="CI72" s="3">
        <v>-3.0459035713724423</v>
      </c>
      <c r="CJ72" s="3">
        <v>0.76601727092459349</v>
      </c>
      <c r="CK72" s="7"/>
    </row>
    <row r="73" spans="1:131">
      <c r="A73" s="31">
        <v>4</v>
      </c>
      <c r="B73" s="5" cm="1">
        <f t="array" ref="B73:Q73">Z81:AO81+_xlfn.ANCHORARRAY(B62)</f>
        <v>-0.27869841583466537</v>
      </c>
      <c r="C73" s="5">
        <v>0.57485658746882962</v>
      </c>
      <c r="D73" s="5">
        <v>-0.24644953739947356</v>
      </c>
      <c r="E73" s="5">
        <v>-0.10171037941931349</v>
      </c>
      <c r="F73" s="5">
        <v>0.158456032175599</v>
      </c>
      <c r="G73" s="5">
        <v>-0.74271716134012855</v>
      </c>
      <c r="H73" s="5">
        <v>-0.34318220394191862</v>
      </c>
      <c r="I73" s="5">
        <v>0.1492882725681263</v>
      </c>
      <c r="J73" s="5">
        <v>-0.532706662272875</v>
      </c>
      <c r="K73" s="5">
        <v>0.2270997870099947</v>
      </c>
      <c r="L73" s="5">
        <v>0.4597628882419752</v>
      </c>
      <c r="M73" s="5">
        <v>1.282044084200944</v>
      </c>
      <c r="N73" s="5">
        <v>-0.11400847353466441</v>
      </c>
      <c r="O73" s="5">
        <v>-0.49978346654678457</v>
      </c>
      <c r="P73" s="5">
        <v>-2.4022086799938794E-2</v>
      </c>
      <c r="Q73" s="5">
        <v>0.12236391183175754</v>
      </c>
      <c r="R73" s="36">
        <f>AVERAGE(B73:Q73)</f>
        <v>5.6620735254664994E-3</v>
      </c>
      <c r="S73" s="5">
        <f>STDEV(B73:R73)</f>
        <v>0.47855260451239201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-0.27869841583466537</v>
      </c>
      <c r="AA81" s="3">
        <v>0.57485658746882962</v>
      </c>
      <c r="AB81" s="3">
        <v>-0.24644953739947356</v>
      </c>
      <c r="AC81" s="3">
        <v>-0.10171037941931349</v>
      </c>
      <c r="AD81" s="3">
        <v>0.158456032175599</v>
      </c>
      <c r="AE81" s="3">
        <v>-0.74271716134012855</v>
      </c>
      <c r="AF81" s="3">
        <v>-0.34318220394191862</v>
      </c>
      <c r="AG81" s="3">
        <v>0.1492882725681263</v>
      </c>
      <c r="AH81" s="3">
        <v>-0.532706662272875</v>
      </c>
      <c r="AI81" s="3">
        <v>0.2270997870099947</v>
      </c>
      <c r="AJ81" s="3">
        <v>0.4597628882419752</v>
      </c>
      <c r="AK81" s="3">
        <v>1.282044084200944</v>
      </c>
      <c r="AL81" s="3">
        <v>-0.11400847353466441</v>
      </c>
      <c r="AM81" s="3">
        <v>-0.49978346654678457</v>
      </c>
      <c r="AN81" s="3">
        <v>-2.4022086799938794E-2</v>
      </c>
      <c r="AO81" s="3">
        <v>0.12236391183175754</v>
      </c>
      <c r="BT81" s="28">
        <v>4</v>
      </c>
      <c r="BU81" s="3">
        <v>6.167651482508707</v>
      </c>
      <c r="BV81" s="3">
        <v>0.25093372214483312</v>
      </c>
      <c r="BW81" s="3">
        <v>-1.5168975123363322</v>
      </c>
      <c r="BX81" s="3">
        <v>2.8683257751945228</v>
      </c>
      <c r="BY81" s="3">
        <v>0.36774640025124067</v>
      </c>
      <c r="BZ81" s="3">
        <v>-0.21579360220430729</v>
      </c>
      <c r="CA81" s="3">
        <v>-0.1211402890728194</v>
      </c>
      <c r="CB81" s="3">
        <v>-4.0554155319777454</v>
      </c>
      <c r="CC81" s="3">
        <v>0.46526188890847986</v>
      </c>
      <c r="CD81" s="3">
        <v>-2.4174037245547146</v>
      </c>
      <c r="CE81" s="3">
        <v>1.4871273523833601</v>
      </c>
      <c r="CF81" s="3">
        <v>1.3714716130207842</v>
      </c>
      <c r="CG81" s="3">
        <v>-0.34255892242247138</v>
      </c>
      <c r="CH81" s="3">
        <v>1.6421393385486325</v>
      </c>
      <c r="CI81" s="3">
        <v>-3.0459035713724423</v>
      </c>
      <c r="CJ81" s="3">
        <v>0.76601727092459349</v>
      </c>
    </row>
    <row r="82" spans="1:88">
      <c r="A82" s="31">
        <v>4</v>
      </c>
      <c r="B82" s="5" cm="1">
        <f t="array" ref="B82:Q82">(_xlfn.ANCHORARRAY(B73)-R73)/S73</f>
        <v>-0.59420946971937005</v>
      </c>
      <c r="C82" s="5">
        <v>1.18940845494578</v>
      </c>
      <c r="D82" s="5">
        <v>-0.52682110294190587</v>
      </c>
      <c r="E82" s="5">
        <v>-0.22436917474137286</v>
      </c>
      <c r="F82" s="5">
        <v>0.319283517024879</v>
      </c>
      <c r="G82" s="5">
        <v>-1.5638390175059971</v>
      </c>
      <c r="H82" s="5">
        <v>-0.72895701366588606</v>
      </c>
      <c r="I82" s="5">
        <v>0.30012625088312656</v>
      </c>
      <c r="J82" s="5">
        <v>-1.1249938475351053</v>
      </c>
      <c r="K82" s="5">
        <v>0.46272387068116799</v>
      </c>
      <c r="L82" s="5">
        <v>0.94890469811401867</v>
      </c>
      <c r="M82" s="5">
        <v>2.6671717981265859</v>
      </c>
      <c r="N82" s="5">
        <v>-0.25006769565503861</v>
      </c>
      <c r="O82" s="5">
        <v>-1.0561964041283629</v>
      </c>
      <c r="P82" s="5">
        <v>-6.2029043506410649E-2</v>
      </c>
      <c r="Q82" s="5">
        <v>0.24386417962389145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0.59794723987579346</v>
      </c>
      <c r="C87" s="3">
        <v>0.82749456167221069</v>
      </c>
      <c r="D87" s="3">
        <v>0.65501195192337036</v>
      </c>
      <c r="E87" s="3">
        <v>0.53911328315734863</v>
      </c>
      <c r="F87" s="3">
        <v>0.61191385984420776</v>
      </c>
      <c r="G87" s="3">
        <v>0.8175237774848938</v>
      </c>
      <c r="H87" s="3">
        <v>0.78466320037841797</v>
      </c>
      <c r="I87" s="3">
        <v>0.58706605434417725</v>
      </c>
      <c r="J87" s="3">
        <v>0.89390683174133301</v>
      </c>
      <c r="K87" s="3">
        <v>0.54167348146438599</v>
      </c>
      <c r="L87" s="3">
        <v>0.67611956596374512</v>
      </c>
      <c r="M87" s="3">
        <v>0.80806291103363037</v>
      </c>
      <c r="N87" s="3">
        <v>0.54227715730667114</v>
      </c>
      <c r="O87" s="3">
        <v>0.88664847612380981</v>
      </c>
      <c r="P87" s="3">
        <v>0.55574387311935425</v>
      </c>
      <c r="Q87" s="3">
        <v>0.55144631862640381</v>
      </c>
    </row>
    <row r="88" spans="1:88">
      <c r="A88" s="25" t="str">
        <v>β</v>
      </c>
      <c r="B88" s="3">
        <v>-9.2007964849472046E-3</v>
      </c>
      <c r="C88" s="3">
        <v>-3.3037461340427399E-2</v>
      </c>
      <c r="D88" s="3">
        <v>5.7511996477842331E-2</v>
      </c>
      <c r="E88" s="3">
        <v>0.141789510846138</v>
      </c>
      <c r="F88" s="3">
        <v>-7.1815386414527893E-2</v>
      </c>
      <c r="G88" s="3">
        <v>-0.13440898060798645</v>
      </c>
      <c r="H88" s="3">
        <v>-1.5979426680132749E-3</v>
      </c>
      <c r="I88" s="3">
        <v>-2.4862692225724459E-3</v>
      </c>
      <c r="J88" s="3">
        <v>-6.716715544462204E-2</v>
      </c>
      <c r="K88" s="3">
        <v>8.9288093149662018E-2</v>
      </c>
      <c r="L88" s="3">
        <v>-6.2935337424278259E-2</v>
      </c>
      <c r="M88" s="3">
        <v>0.16649121046066284</v>
      </c>
      <c r="N88" s="3">
        <v>-8.4492765367031097E-2</v>
      </c>
      <c r="O88" s="3">
        <v>-0.1113429069519043</v>
      </c>
      <c r="P88" s="3">
        <v>-2.5717426091432571E-2</v>
      </c>
      <c r="Q88" s="3">
        <v>7.5224116444587708E-2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2">B82*B$87+B$88</f>
        <v>-0.36450670881170338</v>
      </c>
      <c r="C97" s="5">
        <f t="shared" si="2"/>
        <v>0.95119156673415217</v>
      </c>
      <c r="D97" s="5">
        <f t="shared" si="2"/>
        <v>-0.28756212247455826</v>
      </c>
      <c r="E97" s="5">
        <f t="shared" si="2"/>
        <v>2.0829108412011618E-2</v>
      </c>
      <c r="F97" s="5">
        <f t="shared" si="2"/>
        <v>0.12355862287279964</v>
      </c>
      <c r="G97" s="5">
        <f t="shared" si="2"/>
        <v>-1.4128845615777541</v>
      </c>
      <c r="H97" s="5">
        <f t="shared" si="2"/>
        <v>-0.57358368594938158</v>
      </c>
      <c r="I97" s="5">
        <f t="shared" si="2"/>
        <v>0.1737076646884953</v>
      </c>
      <c r="J97" s="5">
        <f t="shared" si="2"/>
        <v>-1.0728068414232204</v>
      </c>
      <c r="K97" s="5">
        <f t="shared" si="2"/>
        <v>0.33993334313820661</v>
      </c>
      <c r="L97" s="5">
        <f t="shared" si="2"/>
        <v>0.57863769520553066</v>
      </c>
      <c r="M97" s="5">
        <f t="shared" si="2"/>
        <v>2.321733817881634</v>
      </c>
      <c r="N97" s="5">
        <f t="shared" si="2"/>
        <v>-0.22009876450107524</v>
      </c>
      <c r="O97" s="5">
        <f t="shared" si="2"/>
        <v>-1.047817839159765</v>
      </c>
      <c r="P97" s="5">
        <f t="shared" si="2"/>
        <v>-6.0189686975574155E-2</v>
      </c>
      <c r="Q97" s="5">
        <f t="shared" si="2"/>
        <v>0.20970212054303072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5.8031447736970039</v>
      </c>
      <c r="C107" s="5">
        <v>1.2021252888789853</v>
      </c>
      <c r="D107" s="5">
        <v>-1.8044596348108906</v>
      </c>
      <c r="E107" s="5">
        <v>2.8891548836065346</v>
      </c>
      <c r="F107" s="5">
        <v>0.49130502312404034</v>
      </c>
      <c r="G107" s="5">
        <v>-1.6286781637820613</v>
      </c>
      <c r="H107" s="5">
        <v>-0.69472397502220096</v>
      </c>
      <c r="I107" s="5">
        <v>-3.8817078672892502</v>
      </c>
      <c r="J107" s="5">
        <v>-0.6075449525147405</v>
      </c>
      <c r="K107" s="5">
        <v>-2.0774703814165081</v>
      </c>
      <c r="L107" s="5">
        <v>2.0657650475888909</v>
      </c>
      <c r="M107" s="5">
        <v>3.6932054309024185</v>
      </c>
      <c r="N107" s="5">
        <v>-0.56265768692354667</v>
      </c>
      <c r="O107" s="5">
        <v>0.59432149938886747</v>
      </c>
      <c r="P107" s="5">
        <v>-3.1060932583480163</v>
      </c>
      <c r="Q107" s="5">
        <v>0.97571939146762421</v>
      </c>
      <c r="R107" s="38">
        <f>AVERAGE(B107:Q107)</f>
        <v>0.2094628386591969</v>
      </c>
      <c r="S107" s="5">
        <f>STDEV(B107:R107)</f>
        <v>2.4790238965176923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2.2564050079933895</v>
      </c>
      <c r="C116" s="5">
        <v>0.40042472023532749</v>
      </c>
      <c r="D116" s="5">
        <v>-0.81238526030308256</v>
      </c>
      <c r="E116" s="5">
        <v>1.0809464356965359</v>
      </c>
      <c r="F116" s="5">
        <v>0.11369078969377816</v>
      </c>
      <c r="G116" s="5">
        <v>-0.74147772638388509</v>
      </c>
      <c r="H116" s="5">
        <v>-0.36473501322497026</v>
      </c>
      <c r="I116" s="5">
        <v>-1.6503151549669821</v>
      </c>
      <c r="J116" s="5">
        <v>-0.329568340313942</v>
      </c>
      <c r="K116" s="5">
        <v>-0.92251358419262564</v>
      </c>
      <c r="L116" s="5">
        <v>0.7488036769380314</v>
      </c>
      <c r="M116" s="5">
        <v>1.4052880237003229</v>
      </c>
      <c r="N116" s="5">
        <v>-0.31146150977703296</v>
      </c>
      <c r="O116" s="5">
        <v>0.1552460471519799</v>
      </c>
      <c r="P116" s="5">
        <v>-1.3374441858606549</v>
      </c>
      <c r="Q116" s="5">
        <v>0.30909607361381025</v>
      </c>
      <c r="R116" s="37">
        <f>AVERAGE(B116:Q116)</f>
        <v>-3.8163916471489756E-17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1.1942379474639893</v>
      </c>
      <c r="C121" s="3">
        <v>0.81339675188064575</v>
      </c>
      <c r="D121" s="3">
        <v>1.0152746438980105</v>
      </c>
      <c r="E121" s="3">
        <v>1.1441878080368042</v>
      </c>
      <c r="F121" s="3">
        <v>0.96103525161743164</v>
      </c>
      <c r="G121" s="3">
        <v>0.98545444011688244</v>
      </c>
      <c r="H121" s="3">
        <v>0.99927932024002075</v>
      </c>
      <c r="I121" s="3">
        <v>1.0412437915802002</v>
      </c>
      <c r="J121" s="3">
        <v>1.0858879089355469</v>
      </c>
      <c r="K121" s="3">
        <v>1.227881908416748</v>
      </c>
      <c r="L121" s="3">
        <v>0.86222285032272339</v>
      </c>
      <c r="M121" s="3">
        <v>1.0268024206161499</v>
      </c>
      <c r="N121" s="3">
        <v>1.0884115695953369</v>
      </c>
      <c r="O121" s="3">
        <v>1.0737112760543823</v>
      </c>
      <c r="P121" s="3">
        <v>1.1775040626525879</v>
      </c>
      <c r="Q121" s="3">
        <v>0.95183473825454723</v>
      </c>
    </row>
    <row r="122" spans="1:19">
      <c r="A122" s="25" t="str">
        <v>β</v>
      </c>
      <c r="B122" s="3">
        <v>-7.4133770540356636E-3</v>
      </c>
      <c r="C122" s="3">
        <v>1.481799129396677E-2</v>
      </c>
      <c r="D122" s="3">
        <v>-6.606237031519413E-3</v>
      </c>
      <c r="E122" s="3">
        <v>0.11898046731948853</v>
      </c>
      <c r="F122" s="3">
        <v>-7.6557338237762451E-2</v>
      </c>
      <c r="G122" s="3">
        <v>-0.14383800327777865</v>
      </c>
      <c r="H122" s="3">
        <v>-0.10020137578248978</v>
      </c>
      <c r="I122" s="3">
        <v>-2.81490758061409E-2</v>
      </c>
      <c r="J122" s="3">
        <v>-0.13999718427658081</v>
      </c>
      <c r="K122" s="3">
        <v>4.6900629997253418E-2</v>
      </c>
      <c r="L122" s="3">
        <v>1.8594508990645409E-2</v>
      </c>
      <c r="M122" s="3">
        <v>0.2163398414850235</v>
      </c>
      <c r="N122" s="3">
        <v>-2.291630394756794E-2</v>
      </c>
      <c r="O122" s="3">
        <v>-0.18289150297641751</v>
      </c>
      <c r="P122" s="3">
        <v>-8.6103528738021851E-2</v>
      </c>
      <c r="Q122" s="3">
        <v>2.8595345094799995E-2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2.687271108339456</v>
      </c>
      <c r="C131" s="5">
        <f t="shared" ref="C131:Q131" si="3">C116*C$121+C$122</f>
        <v>0.34052215810609843</v>
      </c>
      <c r="D131" s="5">
        <f t="shared" si="3"/>
        <v>-0.83140039289372414</v>
      </c>
      <c r="E131" s="5">
        <f t="shared" si="3"/>
        <v>1.3557862001843042</v>
      </c>
      <c r="F131" s="5">
        <f t="shared" si="3"/>
        <v>3.2703518442182153E-2</v>
      </c>
      <c r="G131" s="5">
        <f t="shared" si="3"/>
        <v>-0.87453052099054907</v>
      </c>
      <c r="H131" s="5">
        <f t="shared" si="3"/>
        <v>-0.46467353186567306</v>
      </c>
      <c r="I131" s="5">
        <f t="shared" si="3"/>
        <v>-1.746529485066227</v>
      </c>
      <c r="J131" s="5">
        <f t="shared" si="3"/>
        <v>-0.49787146019144596</v>
      </c>
      <c r="K131" s="5">
        <f t="shared" si="3"/>
        <v>-1.085837110301562</v>
      </c>
      <c r="L131" s="5">
        <f t="shared" si="3"/>
        <v>0.66423014965229055</v>
      </c>
      <c r="M131" s="5">
        <f t="shared" si="3"/>
        <v>1.6592929858834005</v>
      </c>
      <c r="N131" s="5">
        <f t="shared" si="3"/>
        <v>-0.36191461467252178</v>
      </c>
      <c r="O131" s="5">
        <f t="shared" si="3"/>
        <v>-1.620207158646636E-2</v>
      </c>
      <c r="P131" s="5">
        <f t="shared" si="3"/>
        <v>-1.660949491160026</v>
      </c>
      <c r="Q131" s="5">
        <f t="shared" si="3"/>
        <v>0.32280372541850932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4.9711502378622558</v>
      </c>
      <c r="C141" s="5">
        <v>-3.3347645675096349E-2</v>
      </c>
      <c r="D141" s="5">
        <v>-1.6788731185524983</v>
      </c>
      <c r="E141" s="5">
        <v>2.8633738540493265</v>
      </c>
      <c r="F141" s="5">
        <v>0.44412345503896422</v>
      </c>
      <c r="G141" s="5">
        <v>-2.9426078330754941</v>
      </c>
      <c r="H141" s="5">
        <v>1.5104308876366037</v>
      </c>
      <c r="I141" s="5">
        <v>-3.9084461514062721</v>
      </c>
      <c r="J141" s="5">
        <v>-2.1741884161382066</v>
      </c>
      <c r="K141" s="5">
        <v>-1.321372740919093</v>
      </c>
      <c r="L141" s="5">
        <v>0.77496380657560004</v>
      </c>
      <c r="M141" s="5">
        <v>3.0213874357423824</v>
      </c>
      <c r="N141" s="5">
        <v>-1.0093425416909354</v>
      </c>
      <c r="O141" s="5">
        <v>0.45434940444026417</v>
      </c>
      <c r="P141" s="5">
        <v>-2.3943984984769893</v>
      </c>
      <c r="Q141" s="5">
        <v>0.88522428131817577</v>
      </c>
      <c r="R141" s="36">
        <f>AVERAGE(B141:Q141)</f>
        <v>-3.3598348954438285E-2</v>
      </c>
      <c r="S141" s="5">
        <f>STDEV(B141:Q141)</f>
        <v>2.3954247125836714</v>
      </c>
      <c r="T141" s="48">
        <v>1.0000000000000001E-5</v>
      </c>
      <c r="W141" s="43">
        <f>SQRT(_xlfn.VAR.S(B141:Q141)+T141)</f>
        <v>2.3954267998952847</v>
      </c>
      <c r="X141" s="43">
        <f>S141-W141</f>
        <v>-2.0873116133302005E-6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-5.1915018905339174</v>
      </c>
    </row>
    <row r="143" spans="1:26">
      <c r="A143" s="11"/>
      <c r="B143" s="45">
        <f>(B141-B142)/B142</f>
        <v>-3.0332061644580763</v>
      </c>
      <c r="C143" s="45">
        <f t="shared" ref="C143:S143" si="4">(C141-C142)/C142</f>
        <v>-1.0250696988146768</v>
      </c>
      <c r="D143" s="45">
        <f t="shared" si="4"/>
        <v>-2.3756234044676141</v>
      </c>
      <c r="E143" s="45">
        <f t="shared" si="4"/>
        <v>3.6154290169409533</v>
      </c>
      <c r="F143" s="45">
        <f t="shared" si="4"/>
        <v>-1.3774620684160097</v>
      </c>
      <c r="G143" s="45">
        <f t="shared" si="4"/>
        <v>-3.2792838183947879</v>
      </c>
      <c r="H143" s="45">
        <f t="shared" si="4"/>
        <v>-13.956561815677837</v>
      </c>
      <c r="I143" s="45">
        <f t="shared" si="4"/>
        <v>4.9857392585646982</v>
      </c>
      <c r="J143" s="45">
        <f t="shared" si="4"/>
        <v>-16.032603306749269</v>
      </c>
      <c r="K143" s="45">
        <f t="shared" si="4"/>
        <v>8.7728988604589482</v>
      </c>
      <c r="L143" s="45">
        <f t="shared" si="4"/>
        <v>-1.3954611223535272</v>
      </c>
      <c r="M143" s="45">
        <f t="shared" si="4"/>
        <v>-18.653511875284043</v>
      </c>
      <c r="N143" s="45">
        <f t="shared" si="4"/>
        <v>-6.7953123261547645</v>
      </c>
      <c r="O143" s="45">
        <f t="shared" si="4"/>
        <v>0.37960862132863499</v>
      </c>
      <c r="P143" s="45">
        <f t="shared" si="4"/>
        <v>-2.6872623091175778</v>
      </c>
      <c r="Q143" s="45">
        <f t="shared" si="4"/>
        <v>-0.27373560375949185</v>
      </c>
      <c r="R143" s="45">
        <f t="shared" si="4"/>
        <v>-1.9402179593054452</v>
      </c>
      <c r="S143" s="45">
        <f t="shared" si="4"/>
        <v>1.0655299564375129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2.0892948797454136</v>
      </c>
      <c r="C152" s="5">
        <v>1.0465921889547987E-4</v>
      </c>
      <c r="D152" s="5">
        <v>-0.6868405260057161</v>
      </c>
      <c r="E152" s="5">
        <v>1.2093772715065343</v>
      </c>
      <c r="F152" s="5">
        <v>0.19943094077798776</v>
      </c>
      <c r="G152" s="5">
        <v>-1.2144023850298511</v>
      </c>
      <c r="H152" s="5">
        <v>0.64457431222109829</v>
      </c>
      <c r="I152" s="5">
        <v>-1.6176036684001966</v>
      </c>
      <c r="J152" s="5">
        <v>-0.89361609068270731</v>
      </c>
      <c r="K152" s="5">
        <v>-0.53759752297774344</v>
      </c>
      <c r="L152" s="5">
        <v>0.3375443825399691</v>
      </c>
      <c r="M152" s="5">
        <v>1.2753420170746073</v>
      </c>
      <c r="N152" s="5">
        <v>-0.40733661450961373</v>
      </c>
      <c r="O152" s="5">
        <v>0.20369989122655785</v>
      </c>
      <c r="P152" s="5">
        <v>-0.98554554318521048</v>
      </c>
      <c r="Q152" s="5">
        <v>0.38357399647997487</v>
      </c>
      <c r="R152" s="41">
        <f>AVERAGE(B152:Q152)</f>
        <v>0</v>
      </c>
      <c r="S152" s="42">
        <f>STDEV(B152:Q152)</f>
        <v>0.99999999999999978</v>
      </c>
    </row>
    <row r="153" spans="1:20">
      <c r="A153" s="46">
        <v>4</v>
      </c>
      <c r="B153" s="5" cm="1">
        <f t="array" ref="B153:Q153">(B141:Q141-R142)/S142</f>
        <v>4.2557166227145533</v>
      </c>
      <c r="C153" s="5">
        <v>-5.9568362479263656E-2</v>
      </c>
      <c r="D153" s="5">
        <v>-1.4784742209912147</v>
      </c>
      <c r="E153" s="5">
        <v>2.4382204437003003</v>
      </c>
      <c r="F153" s="5">
        <v>0.35214604318633963</v>
      </c>
      <c r="G153" s="5">
        <v>-2.5681690446794292</v>
      </c>
      <c r="H153" s="5">
        <v>1.2716030118116752</v>
      </c>
      <c r="I153" s="5">
        <v>-3.400993373954929</v>
      </c>
      <c r="J153" s="5">
        <v>-1.9055753440908227</v>
      </c>
      <c r="K153" s="5">
        <v>-1.1702083274482427</v>
      </c>
      <c r="L153" s="5">
        <v>0.63742349453239988</v>
      </c>
      <c r="M153" s="5">
        <v>2.5744726017399335</v>
      </c>
      <c r="N153" s="5">
        <v>-0.90115051885455588</v>
      </c>
      <c r="O153" s="5">
        <v>0.36096368822040853</v>
      </c>
      <c r="P153" s="5">
        <v>-2.0954583821136423</v>
      </c>
      <c r="Q153" s="5">
        <v>0.73249904100873564</v>
      </c>
      <c r="R153" s="41">
        <f>AVERAGE(B153:Q153)</f>
        <v>-5.9784539231109733E-2</v>
      </c>
      <c r="S153" s="42">
        <f>STDEV(B153:Q153)</f>
        <v>2.0655299564375125</v>
      </c>
    </row>
    <row r="154" spans="1:20">
      <c r="A154" s="31"/>
      <c r="B154" s="5" cm="1">
        <f t="array" ref="B154:Q154">(B173:Q173-B160:Q160)/B159:Q159</f>
        <v>-2.1532313307464532</v>
      </c>
      <c r="C154" s="5">
        <v>0.97192968868820595</v>
      </c>
      <c r="D154" s="5">
        <v>0.98224015196611825</v>
      </c>
      <c r="E154" s="5">
        <v>0.32375335843028691</v>
      </c>
      <c r="F154" s="5">
        <v>-1.1085259409549015</v>
      </c>
      <c r="G154" s="5">
        <v>1.1766050106243091</v>
      </c>
      <c r="H154" s="5">
        <v>-0.20089609434063546</v>
      </c>
      <c r="I154" s="5">
        <v>-0.71026738865326877</v>
      </c>
      <c r="J154" s="5">
        <v>0.1577251425386115</v>
      </c>
      <c r="K154" s="5">
        <v>-0.1043962696574695</v>
      </c>
      <c r="L154" s="5">
        <v>-2.0407299888539701</v>
      </c>
      <c r="M154" s="5">
        <v>-0.4081614138843056</v>
      </c>
      <c r="N154" s="5">
        <v>0.10786216426889408</v>
      </c>
      <c r="O154" s="5">
        <v>0.43058494909307815</v>
      </c>
      <c r="P154" s="5">
        <v>1.1184882586486946</v>
      </c>
      <c r="Q154" s="5">
        <v>1.1062023698609103</v>
      </c>
      <c r="R154" s="41">
        <f>AVERAGE(B154:Q154)</f>
        <v>-2.1926083310743513E-2</v>
      </c>
      <c r="S154" s="42">
        <f>STDEV(B154:Q154)</f>
        <v>1.0595511076271742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1.0486633777618408</v>
      </c>
      <c r="C159" s="3">
        <v>0.95185375213623036</v>
      </c>
      <c r="D159" s="3">
        <v>1.0266267061233521</v>
      </c>
      <c r="E159" s="3">
        <v>1.180901050567627</v>
      </c>
      <c r="F159" s="3">
        <v>1.0021154880523682</v>
      </c>
      <c r="G159" s="3">
        <v>1.0927013158798218</v>
      </c>
      <c r="H159" s="3">
        <v>0.90383005142211925</v>
      </c>
      <c r="I159" s="3">
        <v>1.029191255569458</v>
      </c>
      <c r="J159" s="3">
        <v>1.0605080127716064</v>
      </c>
      <c r="K159" s="3">
        <v>1.0926777124404907</v>
      </c>
      <c r="L159" s="3">
        <v>0.91217309236526478</v>
      </c>
      <c r="M159" s="3">
        <v>1.2006285190582275</v>
      </c>
      <c r="N159" s="3">
        <v>1.0039620399475098</v>
      </c>
      <c r="O159" s="3">
        <v>1.0378345251083374</v>
      </c>
      <c r="P159" s="3">
        <v>1.1559188365936279</v>
      </c>
      <c r="Q159" s="3">
        <v>1.0399489402770996</v>
      </c>
    </row>
    <row r="160" spans="1:20">
      <c r="A160" s="25" t="str">
        <v>β</v>
      </c>
      <c r="B160" s="3">
        <v>-5.8851595968008041E-3</v>
      </c>
      <c r="C160" s="3">
        <v>8.4465079009532928E-2</v>
      </c>
      <c r="D160" s="3">
        <v>-9.6939718350768072E-3</v>
      </c>
      <c r="E160" s="3">
        <v>0.12067931890487672</v>
      </c>
      <c r="F160" s="3">
        <v>-2.6828985661268231E-2</v>
      </c>
      <c r="G160" s="3">
        <v>-0.17787784337997437</v>
      </c>
      <c r="H160" s="3">
        <v>1.1975927278399467E-2</v>
      </c>
      <c r="I160" s="3">
        <v>2.9500985518097881E-2</v>
      </c>
      <c r="J160" s="3">
        <v>-9.6968777477741241E-2</v>
      </c>
      <c r="K160" s="3">
        <v>-1.0328522883355618E-2</v>
      </c>
      <c r="L160" s="3">
        <v>3.9898461545817554E-4</v>
      </c>
      <c r="M160" s="3">
        <v>0.3047502338886261</v>
      </c>
      <c r="N160" s="3">
        <v>-1.5589518472552299E-2</v>
      </c>
      <c r="O160" s="3">
        <v>-0.18697592616081241</v>
      </c>
      <c r="P160" s="3">
        <v>-3.1081646680831909E-2</v>
      </c>
      <c r="Q160" s="3">
        <v>9.6060177311301231E-3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5">B152*B$159+B$160</f>
        <v>2.1850818661375437</v>
      </c>
      <c r="C169" s="5">
        <f t="shared" si="5"/>
        <v>8.4564699279734243E-2</v>
      </c>
      <c r="D169" s="5">
        <f t="shared" si="5"/>
        <v>-0.7148227986803557</v>
      </c>
      <c r="E169" s="5">
        <f t="shared" si="5"/>
        <v>1.5488342093595533</v>
      </c>
      <c r="F169" s="5">
        <f t="shared" si="5"/>
        <v>0.17302384888920791</v>
      </c>
      <c r="G169" s="5">
        <f t="shared" si="5"/>
        <v>-1.5048569275096866</v>
      </c>
      <c r="H169" s="5">
        <f t="shared" si="5"/>
        <v>0.59456156103857183</v>
      </c>
      <c r="I169" s="5">
        <f t="shared" si="5"/>
        <v>-1.6353225649764618</v>
      </c>
      <c r="J169" s="5">
        <f t="shared" si="5"/>
        <v>-1.0446558019883909</v>
      </c>
      <c r="K169" s="5">
        <f t="shared" si="5"/>
        <v>-0.59774935450435052</v>
      </c>
      <c r="L169" s="5">
        <f t="shared" si="5"/>
        <v>0.3082978878474657</v>
      </c>
      <c r="M169" s="5">
        <f t="shared" si="5"/>
        <v>1.8359622311416446</v>
      </c>
      <c r="N169" s="5">
        <f t="shared" si="5"/>
        <v>-0.42454001692093651</v>
      </c>
      <c r="O169" s="5">
        <f t="shared" si="5"/>
        <v>2.4430853714922235E-2</v>
      </c>
      <c r="P169" s="5">
        <f t="shared" si="5"/>
        <v>-1.1702923043695155</v>
      </c>
      <c r="Q169" s="5">
        <f t="shared" si="5"/>
        <v>0.40850338888833193</v>
      </c>
    </row>
    <row r="170" spans="1:18">
      <c r="A170" s="11"/>
      <c r="B170" s="45">
        <f t="shared" ref="B170:Q170" si="6">(B169-B173)/B173</f>
        <v>-1.9651847988592888</v>
      </c>
      <c r="C170" s="45">
        <f t="shared" si="6"/>
        <v>-0.91623940245668167</v>
      </c>
      <c r="D170" s="45">
        <f t="shared" si="6"/>
        <v>-1.71575327794168</v>
      </c>
      <c r="E170" s="45">
        <f t="shared" si="6"/>
        <v>2.0791932591641222</v>
      </c>
      <c r="F170" s="45">
        <f t="shared" si="6"/>
        <v>-1.152082138427712</v>
      </c>
      <c r="G170" s="45">
        <f t="shared" si="6"/>
        <v>-2.3584193243452667</v>
      </c>
      <c r="H170" s="45">
        <f t="shared" si="6"/>
        <v>-4.5056695815953525</v>
      </c>
      <c r="I170" s="45">
        <f t="shared" si="6"/>
        <v>1.3311797077355121</v>
      </c>
      <c r="J170" s="45">
        <f t="shared" si="6"/>
        <v>-15.859968733832019</v>
      </c>
      <c r="K170" s="45">
        <f t="shared" si="6"/>
        <v>3.8050591198098918</v>
      </c>
      <c r="L170" s="45">
        <f t="shared" si="6"/>
        <v>-1.1656535854319843</v>
      </c>
      <c r="M170" s="45">
        <f t="shared" si="6"/>
        <v>-10.908053055270614</v>
      </c>
      <c r="N170" s="45">
        <f t="shared" si="6"/>
        <v>-5.5797197078849683</v>
      </c>
      <c r="O170" s="45">
        <f t="shared" si="6"/>
        <v>-0.90599902379791364</v>
      </c>
      <c r="P170" s="45">
        <f t="shared" si="6"/>
        <v>-1.9274784469563442</v>
      </c>
      <c r="Q170" s="45">
        <f t="shared" si="6"/>
        <v>-0.64784190613074832</v>
      </c>
      <c r="R170" s="11" t="s">
        <v>736</v>
      </c>
    </row>
    <row r="171" spans="1:18">
      <c r="A171" s="46">
        <v>4</v>
      </c>
      <c r="B171" s="5">
        <f t="shared" ref="B171:Q171" si="7">B153*B$159+B$160</f>
        <v>4.4569290087762559</v>
      </c>
      <c r="C171" s="5">
        <f t="shared" si="7"/>
        <v>2.7764709675034777E-2</v>
      </c>
      <c r="D171" s="5">
        <f t="shared" si="7"/>
        <v>-1.5275350914195764</v>
      </c>
      <c r="E171" s="5">
        <f t="shared" si="7"/>
        <v>2.9999764023860269</v>
      </c>
      <c r="F171" s="5">
        <f t="shared" si="7"/>
        <v>0.32606201827212083</v>
      </c>
      <c r="G171" s="5">
        <f t="shared" si="7"/>
        <v>-2.9841195379030117</v>
      </c>
      <c r="H171" s="5">
        <f t="shared" si="7"/>
        <v>1.1612889428326676</v>
      </c>
      <c r="I171" s="5">
        <f t="shared" si="7"/>
        <v>-3.4707716552059829</v>
      </c>
      <c r="J171" s="5">
        <f t="shared" si="7"/>
        <v>-2.11784669882607</v>
      </c>
      <c r="K171" s="5">
        <f t="shared" si="7"/>
        <v>-1.288989081198314</v>
      </c>
      <c r="L171" s="5">
        <f t="shared" si="7"/>
        <v>0.58183954476935085</v>
      </c>
      <c r="M171" s="5">
        <f t="shared" si="7"/>
        <v>3.3957354610716246</v>
      </c>
      <c r="N171" s="5">
        <f t="shared" si="7"/>
        <v>-0.92031043168152904</v>
      </c>
      <c r="O171" s="5">
        <f t="shared" si="7"/>
        <v>0.18764465178476922</v>
      </c>
      <c r="P171" s="5">
        <f t="shared" si="7"/>
        <v>-2.4532614618639994</v>
      </c>
      <c r="Q171" s="5">
        <f t="shared" si="7"/>
        <v>0.77136761918215646</v>
      </c>
    </row>
    <row r="172" spans="1:18">
      <c r="A172" s="11"/>
      <c r="B172" s="45">
        <f t="shared" ref="B172:Q172" si="8">(B169-B171)/B171</f>
        <v>-0.50973375123659326</v>
      </c>
      <c r="C172" s="45">
        <f t="shared" si="8"/>
        <v>2.0457620580046032</v>
      </c>
      <c r="D172" s="45">
        <f t="shared" si="8"/>
        <v>-0.53204165148438387</v>
      </c>
      <c r="E172" s="45">
        <f t="shared" si="8"/>
        <v>-0.48371786920467436</v>
      </c>
      <c r="F172" s="45">
        <f t="shared" si="8"/>
        <v>-0.46935294761989793</v>
      </c>
      <c r="G172" s="45">
        <f t="shared" si="8"/>
        <v>-0.49571157978236574</v>
      </c>
      <c r="H172" s="45">
        <f t="shared" si="8"/>
        <v>-0.48801582525336817</v>
      </c>
      <c r="I172" s="45">
        <f t="shared" si="8"/>
        <v>-0.52883026386263121</v>
      </c>
      <c r="J172" s="45">
        <f t="shared" si="8"/>
        <v>-0.50673681784075908</v>
      </c>
      <c r="K172" s="45">
        <f t="shared" si="8"/>
        <v>-0.53626499772313796</v>
      </c>
      <c r="L172" s="45">
        <f t="shared" si="8"/>
        <v>-0.4701324607118631</v>
      </c>
      <c r="M172" s="45">
        <f t="shared" si="8"/>
        <v>-0.45933296271487162</v>
      </c>
      <c r="N172" s="45">
        <f t="shared" si="8"/>
        <v>-0.53869911466151077</v>
      </c>
      <c r="O172" s="45">
        <f t="shared" si="8"/>
        <v>-0.86980255774651793</v>
      </c>
      <c r="P172" s="45">
        <f t="shared" si="8"/>
        <v>-0.52296470532728212</v>
      </c>
      <c r="Q172" s="45">
        <f t="shared" si="8"/>
        <v>-0.47041672643525251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4D730-2A28-467B-B252-1844DA194685}">
  <dimension ref="A2:FX174"/>
  <sheetViews>
    <sheetView topLeftCell="CV27" workbookViewId="0">
      <selection activeCell="EC38" sqref="EC38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744</v>
      </c>
      <c r="C5" t="s">
        <v>745</v>
      </c>
      <c r="D5" t="s">
        <v>746</v>
      </c>
      <c r="E5" t="s">
        <v>747</v>
      </c>
      <c r="F5" t="s">
        <v>748</v>
      </c>
      <c r="G5" t="s">
        <v>749</v>
      </c>
      <c r="H5" t="s">
        <v>750</v>
      </c>
      <c r="I5" t="s">
        <v>751</v>
      </c>
      <c r="J5" t="s">
        <v>752</v>
      </c>
      <c r="K5" t="s">
        <v>753</v>
      </c>
      <c r="L5" t="s">
        <v>754</v>
      </c>
      <c r="M5" t="s">
        <v>755</v>
      </c>
      <c r="N5" t="s">
        <v>756</v>
      </c>
      <c r="O5" t="s">
        <v>757</v>
      </c>
      <c r="P5" t="s">
        <v>758</v>
      </c>
      <c r="Q5" t="s">
        <v>759</v>
      </c>
      <c r="R5" t="s">
        <v>760</v>
      </c>
      <c r="W5" s="8"/>
      <c r="Z5" t="s">
        <v>761</v>
      </c>
      <c r="AA5" t="s">
        <v>762</v>
      </c>
      <c r="AB5" t="s">
        <v>763</v>
      </c>
      <c r="AC5" t="s">
        <v>764</v>
      </c>
      <c r="AD5" t="s">
        <v>765</v>
      </c>
      <c r="AE5" t="s">
        <v>766</v>
      </c>
      <c r="AF5" t="s">
        <v>767</v>
      </c>
      <c r="AG5" t="s">
        <v>768</v>
      </c>
      <c r="AH5" t="s">
        <v>769</v>
      </c>
      <c r="AI5" t="s">
        <v>770</v>
      </c>
      <c r="AJ5" t="s">
        <v>771</v>
      </c>
      <c r="AK5" t="s">
        <v>772</v>
      </c>
      <c r="AL5" t="s">
        <v>773</v>
      </c>
      <c r="AM5" t="s">
        <v>774</v>
      </c>
      <c r="AN5" t="s">
        <v>775</v>
      </c>
      <c r="AO5" t="s">
        <v>776</v>
      </c>
      <c r="AP5" t="s">
        <v>777</v>
      </c>
      <c r="AT5" t="s">
        <v>778</v>
      </c>
      <c r="AU5" t="s">
        <v>779</v>
      </c>
      <c r="AV5" t="s">
        <v>780</v>
      </c>
      <c r="AW5" t="s">
        <v>781</v>
      </c>
      <c r="AX5" t="s">
        <v>782</v>
      </c>
      <c r="AY5" t="s">
        <v>783</v>
      </c>
      <c r="AZ5" t="s">
        <v>784</v>
      </c>
      <c r="BA5" t="s">
        <v>785</v>
      </c>
      <c r="BB5" t="s">
        <v>786</v>
      </c>
      <c r="BC5" t="s">
        <v>787</v>
      </c>
      <c r="BD5" t="s">
        <v>788</v>
      </c>
      <c r="BE5" t="s">
        <v>789</v>
      </c>
      <c r="BF5" t="s">
        <v>790</v>
      </c>
      <c r="BG5" t="s">
        <v>791</v>
      </c>
      <c r="BH5" t="s">
        <v>792</v>
      </c>
      <c r="BI5" t="s">
        <v>793</v>
      </c>
      <c r="BJ5" t="s">
        <v>794</v>
      </c>
      <c r="BN5" s="8"/>
      <c r="BO5" s="8"/>
      <c r="BP5" s="8"/>
      <c r="BQ5" s="8"/>
      <c r="BR5" s="8"/>
      <c r="BU5" t="s">
        <v>795</v>
      </c>
      <c r="BV5" t="s">
        <v>796</v>
      </c>
      <c r="BW5" t="s">
        <v>797</v>
      </c>
      <c r="BX5" t="s">
        <v>798</v>
      </c>
      <c r="BY5" t="s">
        <v>799</v>
      </c>
      <c r="BZ5" t="s">
        <v>800</v>
      </c>
      <c r="CA5" t="s">
        <v>801</v>
      </c>
      <c r="CB5" t="s">
        <v>802</v>
      </c>
      <c r="CC5" t="s">
        <v>803</v>
      </c>
      <c r="CD5" t="s">
        <v>804</v>
      </c>
      <c r="CE5" t="s">
        <v>805</v>
      </c>
      <c r="CF5" t="s">
        <v>806</v>
      </c>
      <c r="CG5" t="s">
        <v>807</v>
      </c>
      <c r="CH5" t="s">
        <v>808</v>
      </c>
      <c r="CI5" t="s">
        <v>809</v>
      </c>
      <c r="CJ5" t="s">
        <v>810</v>
      </c>
      <c r="CK5" t="s">
        <v>811</v>
      </c>
      <c r="CO5" t="s">
        <v>815</v>
      </c>
      <c r="CP5" t="s">
        <v>816</v>
      </c>
      <c r="CS5" t="s">
        <v>821</v>
      </c>
      <c r="CT5" t="s">
        <v>822</v>
      </c>
      <c r="CU5" t="s">
        <v>823</v>
      </c>
      <c r="CV5" t="s">
        <v>824</v>
      </c>
      <c r="CW5" t="s">
        <v>825</v>
      </c>
      <c r="CX5" t="s">
        <v>826</v>
      </c>
      <c r="CY5" t="s">
        <v>827</v>
      </c>
      <c r="CZ5" t="s">
        <v>828</v>
      </c>
      <c r="DA5" t="s">
        <v>829</v>
      </c>
      <c r="DB5" t="s">
        <v>830</v>
      </c>
      <c r="DC5" t="s">
        <v>831</v>
      </c>
      <c r="DD5" t="s">
        <v>832</v>
      </c>
      <c r="DE5" t="s">
        <v>833</v>
      </c>
      <c r="DF5" t="s">
        <v>834</v>
      </c>
      <c r="DG5" t="s">
        <v>835</v>
      </c>
      <c r="DH5" t="s">
        <v>836</v>
      </c>
      <c r="DI5" t="s">
        <v>837</v>
      </c>
      <c r="DL5" t="s">
        <v>838</v>
      </c>
      <c r="DM5" t="s">
        <v>839</v>
      </c>
      <c r="DN5" t="s">
        <v>840</v>
      </c>
      <c r="DO5" t="s">
        <v>841</v>
      </c>
      <c r="DP5" t="s">
        <v>842</v>
      </c>
      <c r="DQ5" t="s">
        <v>843</v>
      </c>
      <c r="DR5" t="s">
        <v>844</v>
      </c>
      <c r="DS5" t="s">
        <v>845</v>
      </c>
      <c r="DT5" t="s">
        <v>846</v>
      </c>
      <c r="DU5" t="s">
        <v>847</v>
      </c>
      <c r="DV5" t="s">
        <v>848</v>
      </c>
      <c r="DW5" t="s">
        <v>849</v>
      </c>
      <c r="DX5" t="s">
        <v>850</v>
      </c>
      <c r="DY5" t="s">
        <v>851</v>
      </c>
      <c r="DZ5" t="s">
        <v>852</v>
      </c>
      <c r="EA5" t="s">
        <v>853</v>
      </c>
      <c r="EB5" t="s">
        <v>854</v>
      </c>
      <c r="EC5" t="s">
        <v>855</v>
      </c>
      <c r="ED5" t="s">
        <v>856</v>
      </c>
      <c r="EE5" t="s">
        <v>857</v>
      </c>
      <c r="EF5" t="s">
        <v>858</v>
      </c>
      <c r="EG5" t="s">
        <v>859</v>
      </c>
      <c r="EH5" t="s">
        <v>860</v>
      </c>
      <c r="EI5" t="s">
        <v>861</v>
      </c>
      <c r="EJ5" t="s">
        <v>862</v>
      </c>
      <c r="EK5" t="s">
        <v>863</v>
      </c>
      <c r="EL5" t="s">
        <v>864</v>
      </c>
      <c r="EM5" t="s">
        <v>865</v>
      </c>
      <c r="EN5" t="s">
        <v>866</v>
      </c>
      <c r="EO5" t="s">
        <v>867</v>
      </c>
      <c r="EP5" t="s">
        <v>868</v>
      </c>
      <c r="EQ5" t="s">
        <v>869</v>
      </c>
      <c r="ER5" t="s">
        <v>870</v>
      </c>
      <c r="ES5" t="s">
        <v>871</v>
      </c>
      <c r="ET5" t="s">
        <v>872</v>
      </c>
      <c r="EU5" t="s">
        <v>873</v>
      </c>
      <c r="EV5" t="s">
        <v>874</v>
      </c>
      <c r="EW5" t="s">
        <v>875</v>
      </c>
      <c r="EX5" t="s">
        <v>876</v>
      </c>
      <c r="EY5" t="s">
        <v>877</v>
      </c>
      <c r="EZ5" t="s">
        <v>878</v>
      </c>
      <c r="FA5" t="s">
        <v>879</v>
      </c>
      <c r="FB5" t="s">
        <v>880</v>
      </c>
      <c r="FC5" t="s">
        <v>881</v>
      </c>
      <c r="FD5" t="s">
        <v>882</v>
      </c>
      <c r="FE5" t="s">
        <v>883</v>
      </c>
      <c r="FF5" t="s">
        <v>884</v>
      </c>
      <c r="FG5" t="s">
        <v>885</v>
      </c>
      <c r="FH5" t="s">
        <v>886</v>
      </c>
      <c r="FI5" t="s">
        <v>887</v>
      </c>
      <c r="FJ5" t="s">
        <v>888</v>
      </c>
      <c r="FK5" t="s">
        <v>889</v>
      </c>
      <c r="FL5" t="s">
        <v>890</v>
      </c>
      <c r="FM5" t="s">
        <v>891</v>
      </c>
      <c r="FN5" t="s">
        <v>892</v>
      </c>
      <c r="FO5" t="s">
        <v>893</v>
      </c>
      <c r="FP5" t="s">
        <v>894</v>
      </c>
      <c r="FQ5" t="s">
        <v>895</v>
      </c>
      <c r="FR5" t="s">
        <v>896</v>
      </c>
      <c r="FS5" t="s">
        <v>897</v>
      </c>
      <c r="FT5" t="s">
        <v>898</v>
      </c>
      <c r="FU5" t="s">
        <v>899</v>
      </c>
      <c r="FV5" t="s">
        <v>900</v>
      </c>
      <c r="FW5" t="s">
        <v>901</v>
      </c>
      <c r="FX5" t="s">
        <v>902</v>
      </c>
    </row>
    <row r="6" spans="1:180">
      <c r="A6" s="25">
        <v>0</v>
      </c>
      <c r="B6" s="3">
        <v>-0.19367155432701111</v>
      </c>
      <c r="C6" s="3">
        <v>0.16843923926353455</v>
      </c>
      <c r="D6" s="3">
        <v>-0.16476094722747803</v>
      </c>
      <c r="E6" s="3">
        <v>7.3509223759174347E-2</v>
      </c>
      <c r="F6" s="3">
        <v>0.18800443410873413</v>
      </c>
      <c r="G6" s="3">
        <v>0.28930804133415222</v>
      </c>
      <c r="H6" s="3">
        <v>-7.042820006608963E-2</v>
      </c>
      <c r="I6" s="3">
        <v>0.14988091588020325</v>
      </c>
      <c r="J6" s="3">
        <v>0.24368582665920258</v>
      </c>
      <c r="K6" s="3">
        <v>0.29320046305656433</v>
      </c>
      <c r="L6" s="3">
        <v>-0.17280058562755585</v>
      </c>
      <c r="M6" s="3">
        <v>-7.9025784507393837E-3</v>
      </c>
      <c r="N6" s="3">
        <v>0.19697064161300659</v>
      </c>
      <c r="O6" s="3">
        <v>0.28115835785865784</v>
      </c>
      <c r="P6" s="3">
        <v>0.28325983881950378</v>
      </c>
      <c r="Q6" s="3">
        <v>-2.5210097432136536E-2</v>
      </c>
      <c r="R6" s="3">
        <v>1.7207013443112373E-2</v>
      </c>
      <c r="U6" s="21" t="s">
        <v>149</v>
      </c>
      <c r="V6" s="6">
        <v>0</v>
      </c>
      <c r="W6" s="5" cm="1">
        <f t="array" ref="W6:W53">MMULT(B6:R53,TRANSPOSE(B62:R62))</f>
        <v>-1.7660834880758014</v>
      </c>
      <c r="Y6" s="25">
        <v>0</v>
      </c>
      <c r="Z6" s="3">
        <v>-8.6406469345092773E-3</v>
      </c>
      <c r="AA6" s="3">
        <v>3.7132702767848969E-2</v>
      </c>
      <c r="AB6" s="3">
        <v>-0.22155815362930298</v>
      </c>
      <c r="AC6" s="3">
        <v>-0.15108795464038849</v>
      </c>
      <c r="AD6" s="3">
        <v>-0.13071662187576294</v>
      </c>
      <c r="AE6" s="3">
        <v>0.19503404200077057</v>
      </c>
      <c r="AF6" s="3">
        <v>-0.14111943542957306</v>
      </c>
      <c r="AG6" s="3">
        <v>0.10600057244300842</v>
      </c>
      <c r="AH6" s="3">
        <v>0.19242572784423828</v>
      </c>
      <c r="AI6" s="3">
        <v>-0.14777776598930359</v>
      </c>
      <c r="AJ6" s="3">
        <v>-0.13060210645198822</v>
      </c>
      <c r="AK6" s="3">
        <v>2.0783958956599236E-2</v>
      </c>
      <c r="AL6" s="3">
        <v>-1.4578773640096188E-2</v>
      </c>
      <c r="AM6" s="3">
        <v>0.20015391707420349</v>
      </c>
      <c r="AN6" s="3">
        <v>0.22504875063896179</v>
      </c>
      <c r="AO6" s="3">
        <v>2.5147974956780672E-3</v>
      </c>
      <c r="AP6" s="3">
        <v>-2.5228082085959613E-4</v>
      </c>
      <c r="AR6" s="34" t="s">
        <v>149</v>
      </c>
      <c r="AS6" s="26">
        <v>0</v>
      </c>
      <c r="AT6" s="3">
        <v>0.17688007652759552</v>
      </c>
      <c r="AU6" s="3">
        <v>0.13956944644451141</v>
      </c>
      <c r="AV6" s="3">
        <v>0.21429406106472015</v>
      </c>
      <c r="AW6" s="3">
        <v>-0.13600324094295502</v>
      </c>
      <c r="AX6" s="3">
        <v>0.15248507261276245</v>
      </c>
      <c r="AY6" s="3">
        <v>-0.29432004690170288</v>
      </c>
      <c r="AZ6" s="3">
        <v>-0.17649124562740326</v>
      </c>
      <c r="BA6" s="3">
        <v>8.8758036494255066E-2</v>
      </c>
      <c r="BB6" s="3">
        <v>0.25740981101989746</v>
      </c>
      <c r="BC6" s="3">
        <v>0.20799772441387177</v>
      </c>
      <c r="BD6" s="3">
        <v>0.10617193579673767</v>
      </c>
      <c r="BE6" s="3">
        <v>-3.2219033688306808E-2</v>
      </c>
      <c r="BF6" s="3">
        <v>-0.14633914828300476</v>
      </c>
      <c r="BG6" s="3">
        <v>0.32948270440101624</v>
      </c>
      <c r="BH6" s="3">
        <v>-0.41567417979240417</v>
      </c>
      <c r="BI6" s="3">
        <v>0.24340775609016418</v>
      </c>
      <c r="BJ6" s="3">
        <v>1.0065091773867609E-2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5.6081809052146589E-2</v>
      </c>
      <c r="BT6" s="25">
        <v>0</v>
      </c>
      <c r="BU6" s="3">
        <v>-3.7215791642665863E-2</v>
      </c>
      <c r="BV6" s="3">
        <v>-0.25254830718040466</v>
      </c>
      <c r="BW6" s="3">
        <v>0.19090022146701813</v>
      </c>
      <c r="BX6" s="3">
        <v>0.51534855365753174</v>
      </c>
      <c r="BY6" s="3">
        <v>0.35148867964744568</v>
      </c>
      <c r="BZ6" s="3">
        <v>0.35136103630065918</v>
      </c>
      <c r="CA6" s="3">
        <v>-3.0222263187170029E-2</v>
      </c>
      <c r="CB6" s="3">
        <v>-0.10945389419794083</v>
      </c>
      <c r="CC6" s="3">
        <v>0.17599385976791382</v>
      </c>
      <c r="CD6" s="3">
        <v>3.506140410900116E-2</v>
      </c>
      <c r="CE6" s="3">
        <v>-0.19088517129421234</v>
      </c>
      <c r="CF6" s="3">
        <v>0.29088455438613892</v>
      </c>
      <c r="CG6" s="3">
        <v>-0.148469477891922</v>
      </c>
      <c r="CH6" s="3">
        <v>0.40459084510803223</v>
      </c>
      <c r="CI6" s="3">
        <v>0.30455705523490906</v>
      </c>
      <c r="CJ6" s="3">
        <v>-0.18236382305622101</v>
      </c>
      <c r="CK6" s="3">
        <v>7.3685586452484131E-2</v>
      </c>
      <c r="CN6" s="25">
        <v>0</v>
      </c>
      <c r="CO6" s="3">
        <v>0.92690229415893555</v>
      </c>
      <c r="CP6" s="3">
        <v>-1.3682761928066611E-3</v>
      </c>
      <c r="CR6" s="25">
        <v>0</v>
      </c>
      <c r="CS6" s="3">
        <v>-0.10860253870487213</v>
      </c>
      <c r="CT6" s="3">
        <v>-0.24835039675235748</v>
      </c>
      <c r="CU6" s="3">
        <v>-0.17980349063873291</v>
      </c>
      <c r="CV6" s="3">
        <v>-0.44621008634567261</v>
      </c>
      <c r="CW6" s="3">
        <v>-5.3091734647750854E-2</v>
      </c>
      <c r="CX6" s="3">
        <v>8.4652550518512726E-2</v>
      </c>
      <c r="CY6" s="3">
        <v>0.1822144091129303</v>
      </c>
      <c r="CZ6" s="3">
        <v>-2.8481882065534592E-2</v>
      </c>
      <c r="DA6" s="3">
        <v>-0.17857787013053894</v>
      </c>
      <c r="DB6" s="3">
        <v>-0.16440285742282867</v>
      </c>
      <c r="DC6" s="3">
        <v>3.3883757889270782E-2</v>
      </c>
      <c r="DD6" s="3">
        <v>-1.6417700797319412E-2</v>
      </c>
      <c r="DE6" s="3">
        <v>0.21787184476852417</v>
      </c>
      <c r="DF6" s="3">
        <v>-0.15715402364730835</v>
      </c>
      <c r="DG6" s="3">
        <v>0.11929908394813538</v>
      </c>
      <c r="DH6" s="3">
        <v>-0.27621045708656311</v>
      </c>
      <c r="DI6" s="3">
        <v>-8.5537724196910858E-2</v>
      </c>
      <c r="DK6" s="25">
        <v>0</v>
      </c>
      <c r="DL6" s="3">
        <v>-1.3308435678482056E-2</v>
      </c>
      <c r="DM6" s="3">
        <v>6.2960120849311352E-3</v>
      </c>
      <c r="DN6" s="3">
        <v>8.9136511087417603E-2</v>
      </c>
      <c r="DO6" s="3">
        <v>0.21619421243667603</v>
      </c>
      <c r="DP6" s="3">
        <v>-0.13409070670604706</v>
      </c>
      <c r="DQ6" s="3">
        <v>3.384491428732872E-2</v>
      </c>
      <c r="DR6" s="3">
        <v>-0.25386211276054382</v>
      </c>
      <c r="DS6" s="3">
        <v>8.3685740828514099E-2</v>
      </c>
      <c r="DT6" s="3">
        <v>-2.8659668751060963E-3</v>
      </c>
      <c r="DU6" s="3">
        <v>5.4024163633584976E-2</v>
      </c>
      <c r="DV6" s="3">
        <v>-0.20807632803916931</v>
      </c>
      <c r="DW6" s="3">
        <v>-0.20346908271312714</v>
      </c>
      <c r="DX6" s="3">
        <v>-0.32996833324432373</v>
      </c>
      <c r="DY6" s="3">
        <v>7.5098752975463867E-2</v>
      </c>
      <c r="DZ6" s="3">
        <v>-9.3289457261562347E-2</v>
      </c>
      <c r="EA6" s="3">
        <v>5.0994441844522953E-3</v>
      </c>
      <c r="EB6" s="3">
        <v>0.14770466089248657</v>
      </c>
      <c r="EC6" s="3">
        <v>6.9807698018848896E-3</v>
      </c>
      <c r="ED6" s="3">
        <v>-0.20119296014308929</v>
      </c>
      <c r="EE6" s="3">
        <v>-0.22941452264785767</v>
      </c>
      <c r="EF6" s="3">
        <v>-3.2641973812133074E-3</v>
      </c>
      <c r="EG6" s="3">
        <v>-0.22919243574142456</v>
      </c>
      <c r="EH6" s="3">
        <v>9.8476812243461609E-2</v>
      </c>
      <c r="EI6" s="3">
        <v>-0.18336647748947144</v>
      </c>
      <c r="EJ6" s="3">
        <v>-7.0109352469444275E-2</v>
      </c>
      <c r="EK6" s="3">
        <v>3.4804042428731918E-2</v>
      </c>
      <c r="EL6" s="3">
        <v>-0.31617516279220581</v>
      </c>
      <c r="EM6" s="3">
        <v>1.6182756051421165E-2</v>
      </c>
      <c r="EN6" s="3">
        <v>0.30500784516334534</v>
      </c>
      <c r="EO6" s="3">
        <v>6.6484987735748291E-2</v>
      </c>
      <c r="EP6" s="3">
        <v>1.3948583044111729E-2</v>
      </c>
      <c r="EQ6" s="3">
        <v>-0.26063904166221619</v>
      </c>
      <c r="ER6" s="3">
        <v>0.1091819554567337</v>
      </c>
      <c r="ES6" s="3">
        <v>-0.11237002909183502</v>
      </c>
      <c r="ET6" s="3">
        <v>-0.19467434287071228</v>
      </c>
      <c r="EU6" s="3">
        <v>-4.8860203474760056E-2</v>
      </c>
      <c r="EV6" s="3">
        <v>0.21445249021053314</v>
      </c>
      <c r="EW6" s="3">
        <v>-0.34526190161705017</v>
      </c>
      <c r="EX6" s="3">
        <v>-0.10821512341499329</v>
      </c>
      <c r="EY6" s="3">
        <v>-0.11504033207893372</v>
      </c>
      <c r="EZ6" s="3">
        <v>-0.26784530282020569</v>
      </c>
      <c r="FA6" s="3">
        <v>-0.17495955526828766</v>
      </c>
      <c r="FB6" s="3">
        <v>0.40323197841644287</v>
      </c>
      <c r="FC6" s="3">
        <v>0.15101249516010284</v>
      </c>
      <c r="FD6" s="3">
        <v>0.13193884491920471</v>
      </c>
      <c r="FE6" s="3">
        <v>0.34735620021820068</v>
      </c>
      <c r="FF6" s="3">
        <v>0.26078170537948608</v>
      </c>
      <c r="FG6" s="3">
        <v>-0.21000249683856964</v>
      </c>
      <c r="FH6" s="3">
        <v>-7.4345685541629791E-2</v>
      </c>
      <c r="FI6" s="3">
        <v>0.14460945129394531</v>
      </c>
      <c r="FJ6" s="3">
        <v>1.2292467057704926E-2</v>
      </c>
      <c r="FK6" s="3">
        <v>2.7384212240576744E-2</v>
      </c>
      <c r="FL6" s="3">
        <v>-9.0530000627040863E-2</v>
      </c>
      <c r="FM6" s="3">
        <v>0.28114378452301025</v>
      </c>
      <c r="FN6" s="3">
        <v>-0.26153552532196045</v>
      </c>
      <c r="FO6" s="3">
        <v>-0.21121761202812195</v>
      </c>
      <c r="FP6" s="3">
        <v>0.20048600435256958</v>
      </c>
      <c r="FQ6" s="3">
        <v>-2.8318038210272789E-2</v>
      </c>
      <c r="FR6" s="3">
        <v>7.1812450885772705E-2</v>
      </c>
      <c r="FS6" s="3">
        <v>4.4404774904251099E-2</v>
      </c>
      <c r="FT6" s="3">
        <v>0.18111385405063629</v>
      </c>
      <c r="FU6" s="3">
        <v>-6.156066432595253E-2</v>
      </c>
      <c r="FV6" s="3">
        <v>0.26853436231613159</v>
      </c>
      <c r="FW6" s="3">
        <v>0.18905028700828552</v>
      </c>
      <c r="FX6" s="3">
        <v>0.12495533376932144</v>
      </c>
    </row>
    <row r="7" spans="1:180">
      <c r="A7" s="25">
        <v>1</v>
      </c>
      <c r="B7" s="3">
        <v>-2.8552655130624771E-2</v>
      </c>
      <c r="C7" s="3">
        <v>4.5656397938728333E-2</v>
      </c>
      <c r="D7" s="3">
        <v>-0.30843901634216309</v>
      </c>
      <c r="E7" s="3">
        <v>-2.8613973408937454E-3</v>
      </c>
      <c r="F7" s="3">
        <v>0.21390137076377869</v>
      </c>
      <c r="G7" s="3">
        <v>-7.5944967567920685E-2</v>
      </c>
      <c r="H7" s="3">
        <v>-0.21768175065517426</v>
      </c>
      <c r="I7" s="3">
        <v>-6.7958518862724304E-2</v>
      </c>
      <c r="J7" s="3">
        <v>-1.8480310216546059E-2</v>
      </c>
      <c r="K7" s="3">
        <v>-9.9454827606678009E-2</v>
      </c>
      <c r="L7" s="3">
        <v>-0.21379652619361877</v>
      </c>
      <c r="M7" s="3">
        <v>-6.9083020091056824E-2</v>
      </c>
      <c r="N7" s="3">
        <v>-0.22538045048713684</v>
      </c>
      <c r="O7" s="3">
        <v>-6.9851122796535492E-2</v>
      </c>
      <c r="P7" s="3">
        <v>0.19604960083961487</v>
      </c>
      <c r="Q7" s="3">
        <v>3.5065323114395142E-2</v>
      </c>
      <c r="R7" s="3">
        <v>-1.2150132097303867E-2</v>
      </c>
      <c r="U7" s="3"/>
      <c r="V7" s="1">
        <v>1</v>
      </c>
      <c r="W7" s="3">
        <v>4.3246807237565958E-2</v>
      </c>
      <c r="Y7" s="25">
        <v>1</v>
      </c>
      <c r="Z7" s="3">
        <v>-5.633288249373436E-2</v>
      </c>
      <c r="AA7" s="3">
        <v>0.17338339984416962</v>
      </c>
      <c r="AB7" s="3">
        <v>-0.1197587177157402</v>
      </c>
      <c r="AC7" s="3">
        <v>-0.15629549324512482</v>
      </c>
      <c r="AD7" s="3">
        <v>-0.14729119837284088</v>
      </c>
      <c r="AE7" s="3">
        <v>6.2997274100780487E-2</v>
      </c>
      <c r="AF7" s="3">
        <v>-0.11161206662654877</v>
      </c>
      <c r="AG7" s="3">
        <v>9.0634949505329132E-2</v>
      </c>
      <c r="AH7" s="3">
        <v>0.15260975062847137</v>
      </c>
      <c r="AI7" s="3">
        <v>-0.10157041996717453</v>
      </c>
      <c r="AJ7" s="3">
        <v>0.19172188639640808</v>
      </c>
      <c r="AK7" s="3">
        <v>-6.8955592811107635E-2</v>
      </c>
      <c r="AL7" s="3">
        <v>-5.5093850940465927E-2</v>
      </c>
      <c r="AM7" s="3">
        <v>1.6343021765351295E-2</v>
      </c>
      <c r="AN7" s="3">
        <v>0.13364312052726746</v>
      </c>
      <c r="AO7" s="3">
        <v>-1.1588164605200291E-2</v>
      </c>
      <c r="AP7" s="3">
        <v>0.17801749706268311</v>
      </c>
      <c r="AS7" s="25">
        <v>1</v>
      </c>
      <c r="AT7" s="3">
        <v>-5.8479867875576019E-2</v>
      </c>
      <c r="AU7" s="3">
        <v>8.6092486977577209E-2</v>
      </c>
      <c r="AV7" s="3">
        <v>-0.20051547884941101</v>
      </c>
      <c r="AW7" s="3">
        <v>0.17545914649963379</v>
      </c>
      <c r="AX7" s="3">
        <v>-6.3173718750476837E-2</v>
      </c>
      <c r="AY7" s="3">
        <v>0.13863012194633484</v>
      </c>
      <c r="AZ7" s="3">
        <v>-1.5629207715392113E-2</v>
      </c>
      <c r="BA7" s="3">
        <v>0.30014598369598389</v>
      </c>
      <c r="BB7" s="3">
        <v>0.31287866830825806</v>
      </c>
      <c r="BC7" s="3">
        <v>0.12340732663869858</v>
      </c>
      <c r="BD7" s="3">
        <v>8.0895446240901947E-2</v>
      </c>
      <c r="BE7" s="3">
        <v>0.18060006201267242</v>
      </c>
      <c r="BF7" s="3">
        <v>0.25157967209815979</v>
      </c>
      <c r="BG7" s="3">
        <v>0.30101561546325684</v>
      </c>
      <c r="BH7" s="3">
        <v>0.26044884324073792</v>
      </c>
      <c r="BI7" s="3">
        <v>5.6840237230062485E-2</v>
      </c>
      <c r="BJ7" s="3">
        <v>-1.491073053330183E-2</v>
      </c>
      <c r="BL7" s="3"/>
      <c r="BM7" s="1">
        <v>1</v>
      </c>
      <c r="BN7" s="3"/>
      <c r="BO7" s="3"/>
      <c r="BP7" s="3"/>
      <c r="BQ7" s="3"/>
      <c r="BR7" s="3">
        <v>-0.51786539311295154</v>
      </c>
      <c r="BT7" s="25">
        <v>1</v>
      </c>
      <c r="BU7" s="3">
        <v>-0.16904841363430023</v>
      </c>
      <c r="BV7" s="3">
        <v>-0.67534333467483521</v>
      </c>
      <c r="BW7" s="3">
        <v>0.34385484457015991</v>
      </c>
      <c r="BX7" s="3">
        <v>-0.19948400557041168</v>
      </c>
      <c r="BY7" s="3">
        <v>-7.3674283921718597E-2</v>
      </c>
      <c r="BZ7" s="3">
        <v>-0.28786969184875488</v>
      </c>
      <c r="CA7" s="3">
        <v>0.36525639891624451</v>
      </c>
      <c r="CB7" s="3">
        <v>0.14598388969898224</v>
      </c>
      <c r="CC7" s="3">
        <v>0.15680772066116333</v>
      </c>
      <c r="CD7" s="3">
        <v>0.36426234245300293</v>
      </c>
      <c r="CE7" s="3">
        <v>8.3715744316577911E-2</v>
      </c>
      <c r="CF7" s="3">
        <v>-8.7695010006427765E-2</v>
      </c>
      <c r="CG7" s="3">
        <v>0.44238147139549255</v>
      </c>
      <c r="CH7" s="3">
        <v>0.40641322731971741</v>
      </c>
      <c r="CI7" s="3">
        <v>-0.24474473297595978</v>
      </c>
      <c r="CJ7" s="3">
        <v>0.11946684867143631</v>
      </c>
      <c r="CK7" s="3">
        <v>0.11180277913808824</v>
      </c>
      <c r="CN7" s="25">
        <v>1</v>
      </c>
      <c r="CO7" s="3">
        <v>0.74532389640808105</v>
      </c>
      <c r="CP7" s="3">
        <v>3.4355517476797104E-2</v>
      </c>
      <c r="CR7" s="25">
        <v>1</v>
      </c>
      <c r="CS7" s="3">
        <v>0.17323152720928192</v>
      </c>
      <c r="CT7" s="3">
        <v>-9.253273718059063E-3</v>
      </c>
      <c r="CU7" s="3">
        <v>-0.36899754405021667</v>
      </c>
      <c r="CV7" s="3">
        <v>0.15218493342399597</v>
      </c>
      <c r="CW7" s="3">
        <v>5.9300191700458527E-2</v>
      </c>
      <c r="CX7" s="3">
        <v>9.458160400390625E-2</v>
      </c>
      <c r="CY7" s="3">
        <v>-0.27477073669433594</v>
      </c>
      <c r="CZ7" s="3">
        <v>0.2568621039390564</v>
      </c>
      <c r="DA7" s="3">
        <v>-8.8523127138614655E-2</v>
      </c>
      <c r="DB7" s="3">
        <v>2.0067719742655754E-2</v>
      </c>
      <c r="DC7" s="3">
        <v>0.19333846867084503</v>
      </c>
      <c r="DD7" s="3">
        <v>-0.34792336821556091</v>
      </c>
      <c r="DE7" s="3">
        <v>0.3387489914894104</v>
      </c>
      <c r="DF7" s="3">
        <v>0.26513689756393433</v>
      </c>
      <c r="DG7" s="3">
        <v>-0.11816076189279556</v>
      </c>
      <c r="DH7" s="3">
        <v>0.30994659662246704</v>
      </c>
      <c r="DI7" s="3">
        <v>-0.31650444865226746</v>
      </c>
      <c r="DK7" s="25">
        <v>1</v>
      </c>
      <c r="DL7" s="3">
        <v>0.13053923845291138</v>
      </c>
      <c r="DM7" s="3">
        <v>0.16779316961765289</v>
      </c>
      <c r="DN7" s="3">
        <v>9.1536782681941986E-2</v>
      </c>
      <c r="DO7" s="3">
        <v>5.987350270152092E-2</v>
      </c>
      <c r="DP7" s="3">
        <v>-9.2981189489364624E-2</v>
      </c>
      <c r="DQ7" s="3">
        <v>0.24021966755390167</v>
      </c>
      <c r="DR7" s="3">
        <v>0.25374424457550049</v>
      </c>
      <c r="DS7" s="3">
        <v>0.13829639554023743</v>
      </c>
      <c r="DT7" s="3">
        <v>-0.13262970745563507</v>
      </c>
      <c r="DU7" s="3">
        <v>0.11752811074256897</v>
      </c>
      <c r="DV7" s="3">
        <v>-2.7225285768508911E-2</v>
      </c>
      <c r="DW7" s="3">
        <v>-0.19652630388736725</v>
      </c>
      <c r="DX7" s="3">
        <v>-0.33344560861587524</v>
      </c>
      <c r="DY7" s="3">
        <v>0.23287464678287506</v>
      </c>
      <c r="DZ7" s="3">
        <v>-9.1611586511135101E-2</v>
      </c>
      <c r="EA7" s="3">
        <v>-0.10307753086090088</v>
      </c>
      <c r="EB7" s="3">
        <v>0.12731055915355682</v>
      </c>
      <c r="EC7" s="3">
        <v>0.205759197473526</v>
      </c>
      <c r="ED7" s="3">
        <v>0.10680770874023438</v>
      </c>
      <c r="EE7" s="3">
        <v>-0.12187758833169937</v>
      </c>
      <c r="EF7" s="3">
        <v>-9.6710637211799622E-2</v>
      </c>
      <c r="EG7" s="3">
        <v>0.14737710356712341</v>
      </c>
      <c r="EH7" s="3">
        <v>-3.5265393555164337E-2</v>
      </c>
      <c r="EI7" s="3">
        <v>-6.5909489989280701E-2</v>
      </c>
      <c r="EJ7" s="3">
        <v>6.1476849019527435E-2</v>
      </c>
      <c r="EK7" s="3">
        <v>0.22451388835906982</v>
      </c>
      <c r="EL7" s="3">
        <v>-0.13874299824237823</v>
      </c>
      <c r="EM7" s="3">
        <v>0.13170646131038666</v>
      </c>
      <c r="EN7" s="3">
        <v>0.34830403327941895</v>
      </c>
      <c r="EO7" s="3">
        <v>-0.10791707783937454</v>
      </c>
      <c r="EP7" s="3">
        <v>-0.10272469371557236</v>
      </c>
      <c r="EQ7" s="3">
        <v>-0.20601417124271393</v>
      </c>
      <c r="ER7" s="3">
        <v>-0.12019766122102737</v>
      </c>
      <c r="ES7" s="3">
        <v>0.19155749678611755</v>
      </c>
      <c r="ET7" s="3">
        <v>-0.17119759321212769</v>
      </c>
      <c r="EU7" s="3">
        <v>-0.18890944123268127</v>
      </c>
      <c r="EV7" s="3">
        <v>0.17725065350532532</v>
      </c>
      <c r="EW7" s="3">
        <v>-0.15935871005058289</v>
      </c>
      <c r="EX7" s="3">
        <v>4.9156103283166885E-2</v>
      </c>
      <c r="EY7" s="3">
        <v>-0.13321849703788757</v>
      </c>
      <c r="EZ7" s="3">
        <v>-0.11629851907491684</v>
      </c>
      <c r="FA7" s="3">
        <v>-0.10779813677072525</v>
      </c>
      <c r="FB7" s="3">
        <v>-0.15440459549427032</v>
      </c>
      <c r="FC7" s="3">
        <v>-8.105757087469101E-2</v>
      </c>
      <c r="FD7" s="3">
        <v>7.1090348064899445E-2</v>
      </c>
      <c r="FE7" s="3">
        <v>0.10053513944149017</v>
      </c>
      <c r="FF7" s="3">
        <v>0.18925507366657257</v>
      </c>
      <c r="FG7" s="3">
        <v>-6.879880279302597E-2</v>
      </c>
      <c r="FH7" s="3">
        <v>7.7644705772399902E-2</v>
      </c>
      <c r="FI7" s="3">
        <v>0.2176726907491684</v>
      </c>
      <c r="FJ7" s="3">
        <v>1.0880471207201481E-2</v>
      </c>
      <c r="FK7" s="3">
        <v>-0.16511338949203491</v>
      </c>
      <c r="FL7" s="3">
        <v>-0.25580185651779175</v>
      </c>
      <c r="FM7" s="3">
        <v>0.19760693609714508</v>
      </c>
      <c r="FN7" s="3">
        <v>0.14272654056549072</v>
      </c>
      <c r="FO7" s="3">
        <v>-0.2458135187625885</v>
      </c>
      <c r="FP7" s="3">
        <v>5.8185115456581116E-2</v>
      </c>
      <c r="FQ7" s="3">
        <v>-0.1993405818939209</v>
      </c>
      <c r="FR7" s="3">
        <v>5.0781797617673874E-2</v>
      </c>
      <c r="FS7" s="3">
        <v>-0.17758685350418091</v>
      </c>
      <c r="FT7" s="3">
        <v>0.15545667707920074</v>
      </c>
      <c r="FU7" s="3">
        <v>-6.1317883431911469E-2</v>
      </c>
      <c r="FV7" s="3">
        <v>0.14780864119529724</v>
      </c>
      <c r="FW7" s="3">
        <v>0.11386601626873016</v>
      </c>
      <c r="FX7" s="3">
        <v>-2.574620209634304E-2</v>
      </c>
    </row>
    <row r="8" spans="1:180">
      <c r="A8" s="25">
        <v>2</v>
      </c>
      <c r="B8" s="3">
        <v>-0.15154062211513519</v>
      </c>
      <c r="C8" s="3">
        <v>-0.17370687425136566</v>
      </c>
      <c r="D8" s="3">
        <v>-0.27253824472427368</v>
      </c>
      <c r="E8" s="3">
        <v>0.1321742981672287</v>
      </c>
      <c r="F8" s="3">
        <v>-4.8040710389614105E-2</v>
      </c>
      <c r="G8" s="3">
        <v>-0.1540377140045166</v>
      </c>
      <c r="H8" s="3">
        <v>2.636229619383812E-2</v>
      </c>
      <c r="I8" s="3">
        <v>-0.17185717821121216</v>
      </c>
      <c r="J8" s="3">
        <v>0.28778171539306641</v>
      </c>
      <c r="K8" s="3">
        <v>-1.8852666020393372E-2</v>
      </c>
      <c r="L8" s="3">
        <v>5.4056361317634583E-2</v>
      </c>
      <c r="M8" s="3">
        <v>-0.22818738222122192</v>
      </c>
      <c r="N8" s="3">
        <v>0.25617796182632446</v>
      </c>
      <c r="O8" s="3">
        <v>-0.30679228901863098</v>
      </c>
      <c r="P8" s="3">
        <v>9.535689651966095E-2</v>
      </c>
      <c r="Q8" s="3">
        <v>0.2449270635843277</v>
      </c>
      <c r="R8" s="3">
        <v>6.8738353438675404E-3</v>
      </c>
      <c r="U8" s="3"/>
      <c r="V8" s="1">
        <v>2</v>
      </c>
      <c r="W8" s="3">
        <v>-0.23863973585697423</v>
      </c>
      <c r="Y8" s="25">
        <v>2</v>
      </c>
      <c r="Z8" s="3">
        <v>-0.16141398251056671</v>
      </c>
      <c r="AA8" s="3">
        <v>-1.6077339649200439E-2</v>
      </c>
      <c r="AB8" s="3">
        <v>0.10383675247430801</v>
      </c>
      <c r="AC8" s="3">
        <v>-6.0779150575399399E-2</v>
      </c>
      <c r="AD8" s="3">
        <v>4.9754410982131958E-2</v>
      </c>
      <c r="AE8" s="3">
        <v>-4.713565856218338E-2</v>
      </c>
      <c r="AF8" s="3">
        <v>4.2212642729282379E-2</v>
      </c>
      <c r="AG8" s="3">
        <v>1.038370281457901E-2</v>
      </c>
      <c r="AH8" s="3">
        <v>-0.16681742668151855</v>
      </c>
      <c r="AI8" s="3">
        <v>4.6760246157646179E-2</v>
      </c>
      <c r="AJ8" s="3">
        <v>-5.5406689643859863E-2</v>
      </c>
      <c r="AK8" s="3">
        <v>-3.4806203097105026E-2</v>
      </c>
      <c r="AL8" s="3">
        <v>-7.0847541093826294E-2</v>
      </c>
      <c r="AM8" s="3">
        <v>-6.9519564509391785E-2</v>
      </c>
      <c r="AN8" s="3">
        <v>-6.7753627896308899E-2</v>
      </c>
      <c r="AO8" s="3">
        <v>0.10104804486036301</v>
      </c>
      <c r="AP8" s="3">
        <v>-8.4174059331417084E-2</v>
      </c>
      <c r="AS8" s="25">
        <v>2</v>
      </c>
      <c r="AT8" s="3">
        <v>0.21796619892120361</v>
      </c>
      <c r="AU8" s="3">
        <v>-0.1572238951921463</v>
      </c>
      <c r="AV8" s="3">
        <v>-6.965908408164978E-2</v>
      </c>
      <c r="AW8" s="3">
        <v>6.6344194114208221E-2</v>
      </c>
      <c r="AX8" s="3">
        <v>0.25419306755065918</v>
      </c>
      <c r="AY8" s="3">
        <v>-0.15539303421974182</v>
      </c>
      <c r="AZ8" s="3">
        <v>7.9872488975524902E-2</v>
      </c>
      <c r="BA8" s="3">
        <v>-0.14089000225067139</v>
      </c>
      <c r="BB8" s="3">
        <v>0.20956303179264069</v>
      </c>
      <c r="BC8" s="3">
        <v>-0.22401176393032074</v>
      </c>
      <c r="BD8" s="3">
        <v>-0.23770256340503693</v>
      </c>
      <c r="BE8" s="3">
        <v>-7.4982285499572754E-2</v>
      </c>
      <c r="BF8" s="3">
        <v>-1.2733585201203823E-2</v>
      </c>
      <c r="BG8" s="3">
        <v>0.12669205665588379</v>
      </c>
      <c r="BH8" s="3">
        <v>0.39765256643295288</v>
      </c>
      <c r="BI8" s="3">
        <v>-0.14877380430698395</v>
      </c>
      <c r="BJ8" s="3">
        <v>-0.1332455575466156</v>
      </c>
      <c r="BL8" s="3"/>
      <c r="BM8" s="1">
        <v>2</v>
      </c>
      <c r="BN8" s="3"/>
      <c r="BO8" s="3"/>
      <c r="BP8" s="3"/>
      <c r="BQ8" s="3"/>
      <c r="BR8" s="3">
        <v>0.1114574494334109</v>
      </c>
      <c r="BT8" s="25">
        <v>2</v>
      </c>
      <c r="BU8" s="3">
        <v>0.25375056266784668</v>
      </c>
      <c r="BV8" s="3">
        <v>-0.13682429492473602</v>
      </c>
      <c r="BW8" s="3">
        <v>0.23834861814975739</v>
      </c>
      <c r="BX8" s="3">
        <v>0.23128308355808258</v>
      </c>
      <c r="BY8" s="3">
        <v>9.3645870685577393E-2</v>
      </c>
      <c r="BZ8" s="3">
        <v>-4.9954771995544434E-2</v>
      </c>
      <c r="CA8" s="3">
        <v>0.47053217887878418</v>
      </c>
      <c r="CB8" s="3">
        <v>-8.6050353944301605E-2</v>
      </c>
      <c r="CC8" s="3">
        <v>-2.977285347878933E-2</v>
      </c>
      <c r="CD8" s="3">
        <v>0.11521806567907333</v>
      </c>
      <c r="CE8" s="3">
        <v>0.15153110027313232</v>
      </c>
      <c r="CF8" s="3">
        <v>-0.1416810005903244</v>
      </c>
      <c r="CG8" s="3">
        <v>-0.51173573732376099</v>
      </c>
      <c r="CH8" s="3">
        <v>-0.65052002668380737</v>
      </c>
      <c r="CI8" s="3">
        <v>0.22171276807785034</v>
      </c>
      <c r="CJ8" s="3">
        <v>-8.0791428685188293E-2</v>
      </c>
      <c r="CK8" s="3">
        <v>5.1815517246723175E-2</v>
      </c>
      <c r="CN8" s="25">
        <v>2</v>
      </c>
      <c r="CO8" s="3">
        <v>0.9175935387611388</v>
      </c>
      <c r="CP8" s="3">
        <v>2.8189709410071373E-2</v>
      </c>
      <c r="CR8" s="25">
        <v>2</v>
      </c>
      <c r="CS8" s="3">
        <v>-0.39524656534194946</v>
      </c>
      <c r="CT8" s="3">
        <v>2.197393961250782E-2</v>
      </c>
      <c r="CU8" s="3">
        <v>-0.21401785314083099</v>
      </c>
      <c r="CV8" s="3">
        <v>0.17018246650695801</v>
      </c>
      <c r="CW8" s="3">
        <v>-0.17340764403343201</v>
      </c>
      <c r="CX8" s="3">
        <v>8.2566738128662109E-2</v>
      </c>
      <c r="CY8" s="3">
        <v>-0.13798768818378448</v>
      </c>
      <c r="CZ8" s="3">
        <v>3.6560717970132828E-2</v>
      </c>
      <c r="DA8" s="3">
        <v>-5.0504352897405624E-2</v>
      </c>
      <c r="DB8" s="3">
        <v>-9.4301532953977585E-3</v>
      </c>
      <c r="DC8" s="3">
        <v>-0.34614670276641846</v>
      </c>
      <c r="DD8" s="3">
        <v>1.1094193905591965E-2</v>
      </c>
      <c r="DE8" s="3">
        <v>0.28325551748275757</v>
      </c>
      <c r="DF8" s="3">
        <v>0.29660388827323914</v>
      </c>
      <c r="DG8" s="3">
        <v>0.13996459543704987</v>
      </c>
      <c r="DH8" s="3">
        <v>-4.5833718031644821E-2</v>
      </c>
      <c r="DI8" s="3">
        <v>-1.907617598772049E-2</v>
      </c>
      <c r="DK8" s="25">
        <v>2</v>
      </c>
      <c r="DL8" s="3">
        <v>0.14417307078838348</v>
      </c>
      <c r="DM8" s="3">
        <v>5.2418436855077744E-2</v>
      </c>
      <c r="DN8" s="3">
        <v>-7.4341252446174622E-2</v>
      </c>
      <c r="DO8" s="3">
        <v>4.3013967573642731E-2</v>
      </c>
      <c r="DP8" s="3">
        <v>-0.16541947424411774</v>
      </c>
      <c r="DQ8" s="3">
        <v>-0.16744385659694672</v>
      </c>
      <c r="DR8" s="3">
        <v>2.7765382081270218E-2</v>
      </c>
      <c r="DS8" s="3">
        <v>0.11646534502506256</v>
      </c>
      <c r="DT8" s="3">
        <v>-0.11680663377046585</v>
      </c>
      <c r="DU8" s="3">
        <v>0.12887305021286011</v>
      </c>
      <c r="DV8" s="3">
        <v>-0.17230568826198578</v>
      </c>
      <c r="DW8" s="3">
        <v>-1.1592615395784378E-2</v>
      </c>
      <c r="DX8" s="3">
        <v>-0.12274466454982758</v>
      </c>
      <c r="DY8" s="3">
        <v>0.12454083561897278</v>
      </c>
      <c r="DZ8" s="3">
        <v>-8.7469339370727539E-2</v>
      </c>
      <c r="EA8" s="3">
        <v>0.21967798471450806</v>
      </c>
      <c r="EB8" s="3">
        <v>-5.620473250746727E-2</v>
      </c>
      <c r="EC8" s="3">
        <v>0.18115134537220001</v>
      </c>
      <c r="ED8" s="3">
        <v>0.16491293907165527</v>
      </c>
      <c r="EE8" s="3">
        <v>0.27666321396827698</v>
      </c>
      <c r="EF8" s="3">
        <v>-8.8675916194915771E-2</v>
      </c>
      <c r="EG8" s="3">
        <v>0.12513907253742218</v>
      </c>
      <c r="EH8" s="3">
        <v>9.8602250218391418E-2</v>
      </c>
      <c r="EI8" s="3">
        <v>-5.7660430669784546E-2</v>
      </c>
      <c r="EJ8" s="3">
        <v>6.4367175102233887E-2</v>
      </c>
      <c r="EK8" s="3">
        <v>-9.3625247478485107E-2</v>
      </c>
      <c r="EL8" s="3">
        <v>2.6365829631686211E-2</v>
      </c>
      <c r="EM8" s="3">
        <v>-1.325934287160635E-2</v>
      </c>
      <c r="EN8" s="3">
        <v>0.16822719573974609</v>
      </c>
      <c r="EO8" s="3">
        <v>-1.233955379575491E-2</v>
      </c>
      <c r="EP8" s="3">
        <v>-3.3233918249607086E-2</v>
      </c>
      <c r="EQ8" s="3">
        <v>-3.7536464631557465E-2</v>
      </c>
      <c r="ER8" s="3">
        <v>4.4772334396839142E-2</v>
      </c>
      <c r="ES8" s="3">
        <v>-1.8689710122998804E-4</v>
      </c>
      <c r="ET8" s="3">
        <v>9.215833991765976E-2</v>
      </c>
      <c r="EU8" s="3">
        <v>9.819505363702774E-2</v>
      </c>
      <c r="EV8" s="3">
        <v>2.9652936384081841E-2</v>
      </c>
      <c r="EW8" s="3">
        <v>-0.14850685000419617</v>
      </c>
      <c r="EX8" s="3">
        <v>8.7451919913291931E-2</v>
      </c>
      <c r="EY8" s="3">
        <v>-0.32513752579689026</v>
      </c>
      <c r="EZ8" s="3">
        <v>-0.14433261752128601</v>
      </c>
      <c r="FA8" s="3">
        <v>-0.10758223384618759</v>
      </c>
      <c r="FB8" s="3">
        <v>0.16996479034423828</v>
      </c>
      <c r="FC8" s="3">
        <v>0.17901916801929474</v>
      </c>
      <c r="FD8" s="3">
        <v>-0.17830890417098999</v>
      </c>
      <c r="FE8" s="3">
        <v>-0.30620837211608887</v>
      </c>
      <c r="FF8" s="3">
        <v>-4.8890803009271622E-2</v>
      </c>
      <c r="FG8" s="3">
        <v>5.4885394871234894E-2</v>
      </c>
      <c r="FH8" s="3">
        <v>-6.2016785144805908E-2</v>
      </c>
      <c r="FI8" s="3">
        <v>6.0302663594484329E-2</v>
      </c>
      <c r="FJ8" s="3">
        <v>-0.14700669050216675</v>
      </c>
      <c r="FK8" s="3">
        <v>-0.34945231676101685</v>
      </c>
      <c r="FL8" s="3">
        <v>0.17890824377536774</v>
      </c>
      <c r="FM8" s="3">
        <v>-0.12380284070968628</v>
      </c>
      <c r="FN8" s="3">
        <v>0.16818174719810486</v>
      </c>
      <c r="FO8" s="3">
        <v>-0.10702852159738541</v>
      </c>
      <c r="FP8" s="3">
        <v>0.24434824287891388</v>
      </c>
      <c r="FQ8" s="3">
        <v>-1.7548106610774994E-2</v>
      </c>
      <c r="FR8" s="3">
        <v>-7.9670228064060211E-2</v>
      </c>
      <c r="FS8" s="3">
        <v>-6.5315082669258118E-2</v>
      </c>
      <c r="FT8" s="3">
        <v>-0.43402430415153503</v>
      </c>
      <c r="FU8" s="3">
        <v>-8.9222408831119537E-2</v>
      </c>
      <c r="FV8" s="3">
        <v>8.2359146326780319E-3</v>
      </c>
      <c r="FW8" s="3">
        <v>-0.11398974061012268</v>
      </c>
      <c r="FX8" s="3">
        <v>2.386432513594627E-2</v>
      </c>
    </row>
    <row r="9" spans="1:180">
      <c r="A9" s="25">
        <v>3</v>
      </c>
      <c r="B9" s="3">
        <v>0.11348856240510941</v>
      </c>
      <c r="C9" s="3">
        <v>-0.16860465705394745</v>
      </c>
      <c r="D9" s="3">
        <v>-7.9823359847068787E-2</v>
      </c>
      <c r="E9" s="3">
        <v>-3.1999517232179642E-2</v>
      </c>
      <c r="F9" s="3">
        <v>0.21037390828132629</v>
      </c>
      <c r="G9" s="3">
        <v>1.0155318304896355E-2</v>
      </c>
      <c r="H9" s="3">
        <v>-0.18955236673355103</v>
      </c>
      <c r="I9" s="3">
        <v>-8.2739368081092834E-3</v>
      </c>
      <c r="J9" s="3">
        <v>0.2027130126953125</v>
      </c>
      <c r="K9" s="3">
        <v>-3.8492001593112946E-2</v>
      </c>
      <c r="L9" s="3">
        <v>0.27876794338226318</v>
      </c>
      <c r="M9" s="3">
        <v>4.2529590427875519E-2</v>
      </c>
      <c r="N9" s="3">
        <v>0.20135539770126343</v>
      </c>
      <c r="O9" s="3">
        <v>0.2511201798915863</v>
      </c>
      <c r="P9" s="3">
        <v>-2.8831919655203819E-2</v>
      </c>
      <c r="Q9" s="3">
        <v>-3.4087222069501877E-2</v>
      </c>
      <c r="R9" s="3">
        <v>2.1900366991758347E-3</v>
      </c>
      <c r="U9" s="3"/>
      <c r="V9" s="1">
        <v>3</v>
      </c>
      <c r="W9" s="3">
        <v>8.1097070054855711E-2</v>
      </c>
      <c r="Y9" s="25">
        <v>3</v>
      </c>
      <c r="Z9" s="3">
        <v>-4.4073518365621567E-2</v>
      </c>
      <c r="AA9" s="3">
        <v>-4.7881048172712326E-2</v>
      </c>
      <c r="AB9" s="3">
        <v>4.410051554441452E-2</v>
      </c>
      <c r="AC9" s="3">
        <v>-0.21463185548782349</v>
      </c>
      <c r="AD9" s="3">
        <v>6.478157639503479E-2</v>
      </c>
      <c r="AE9" s="3">
        <v>7.5667470693588257E-2</v>
      </c>
      <c r="AF9" s="3">
        <v>-0.20473326742649078</v>
      </c>
      <c r="AG9" s="3">
        <v>8.6946472525596619E-2</v>
      </c>
      <c r="AH9" s="3">
        <v>-5.7900160551071167E-2</v>
      </c>
      <c r="AI9" s="3">
        <v>-9.1895177960395813E-2</v>
      </c>
      <c r="AJ9" s="3">
        <v>0.18935760855674744</v>
      </c>
      <c r="AK9" s="3">
        <v>-3.3395901322364807E-2</v>
      </c>
      <c r="AL9" s="3">
        <v>7.0715472102165222E-3</v>
      </c>
      <c r="AM9" s="3">
        <v>-0.12934868037700653</v>
      </c>
      <c r="AN9" s="3">
        <v>0.31513357162475586</v>
      </c>
      <c r="AO9" s="3">
        <v>0.1391211599111557</v>
      </c>
      <c r="AP9" s="3">
        <v>0.12770479917526245</v>
      </c>
      <c r="AS9" s="25">
        <v>3</v>
      </c>
      <c r="AT9" s="3">
        <v>0.12510867416858673</v>
      </c>
      <c r="AU9" s="3">
        <v>0.15959368646144867</v>
      </c>
      <c r="AV9" s="3">
        <v>-0.22784726321697235</v>
      </c>
      <c r="AW9" s="3">
        <v>-8.5169292986392975E-2</v>
      </c>
      <c r="AX9" s="3">
        <v>-0.24664069712162018</v>
      </c>
      <c r="AY9" s="3">
        <v>6.3389718532562256E-2</v>
      </c>
      <c r="AZ9" s="3">
        <v>-0.14358969032764435</v>
      </c>
      <c r="BA9" s="3">
        <v>-0.1079491451382637</v>
      </c>
      <c r="BB9" s="3">
        <v>-0.14517852663993835</v>
      </c>
      <c r="BC9" s="3">
        <v>0.10419557988643646</v>
      </c>
      <c r="BD9" s="3">
        <v>0.19400233030319214</v>
      </c>
      <c r="BE9" s="3">
        <v>6.5973676741123199E-2</v>
      </c>
      <c r="BF9" s="3">
        <v>0.34428080916404724</v>
      </c>
      <c r="BG9" s="3">
        <v>6.7528374493122101E-2</v>
      </c>
      <c r="BH9" s="3">
        <v>9.7865350544452667E-2</v>
      </c>
      <c r="BI9" s="3">
        <v>0.33370661735534668</v>
      </c>
      <c r="BJ9" s="3">
        <v>-1.2428243644535542E-2</v>
      </c>
      <c r="BL9" s="3"/>
      <c r="BM9" s="1">
        <v>3</v>
      </c>
      <c r="BN9" s="3"/>
      <c r="BO9" s="3"/>
      <c r="BP9" s="3"/>
      <c r="BQ9" s="3"/>
      <c r="BR9" s="3">
        <v>0.40320555242492362</v>
      </c>
      <c r="BT9" s="25">
        <v>3</v>
      </c>
      <c r="BU9" s="3">
        <v>4.4558897614479065E-2</v>
      </c>
      <c r="BV9" s="3">
        <v>0.43579667806625366</v>
      </c>
      <c r="BW9" s="3">
        <v>0.15780343115329742</v>
      </c>
      <c r="BX9" s="3">
        <v>-2.2415679413825274E-3</v>
      </c>
      <c r="BY9" s="3">
        <v>-5.0015706568956375E-2</v>
      </c>
      <c r="BZ9" s="3">
        <v>0.55987483263015747</v>
      </c>
      <c r="CA9" s="3">
        <v>-6.3543640077114105E-2</v>
      </c>
      <c r="CB9" s="3">
        <v>0.39153024554252625</v>
      </c>
      <c r="CC9" s="3">
        <v>3.1023047864437103E-2</v>
      </c>
      <c r="CD9" s="3">
        <v>-4.9060586839914322E-2</v>
      </c>
      <c r="CE9" s="3">
        <v>0.11584048718214035</v>
      </c>
      <c r="CF9" s="3">
        <v>-0.12005403637886047</v>
      </c>
      <c r="CG9" s="3">
        <v>-0.17011815309524536</v>
      </c>
      <c r="CH9" s="3">
        <v>9.9519811570644379E-2</v>
      </c>
      <c r="CI9" s="3">
        <v>7.7682971954345703E-2</v>
      </c>
      <c r="CJ9" s="3">
        <v>0.23552311956882477</v>
      </c>
      <c r="CK9" s="3">
        <v>6.7136123776435852E-2</v>
      </c>
      <c r="CN9" s="25">
        <v>3</v>
      </c>
      <c r="CO9" s="3">
        <v>1.056025505065918</v>
      </c>
      <c r="CP9" s="3">
        <v>8.4342539310455322E-2</v>
      </c>
      <c r="CR9" s="25">
        <v>3</v>
      </c>
      <c r="CS9" s="3">
        <v>-0.44156897068023682</v>
      </c>
      <c r="CT9" s="3">
        <v>-0.20419740676879883</v>
      </c>
      <c r="CU9" s="3">
        <v>0.1238965168595314</v>
      </c>
      <c r="CV9" s="3">
        <v>-0.35551550984382629</v>
      </c>
      <c r="CW9" s="3">
        <v>-8.6639322340488434E-2</v>
      </c>
      <c r="CX9" s="3">
        <v>-9.2020772397518158E-2</v>
      </c>
      <c r="CY9" s="3">
        <v>-0.28308743238449097</v>
      </c>
      <c r="CZ9" s="3">
        <v>-0.16334934532642365</v>
      </c>
      <c r="DA9" s="3">
        <v>0.18963223695755005</v>
      </c>
      <c r="DB9" s="3">
        <v>0.249553382396698</v>
      </c>
      <c r="DC9" s="3">
        <v>0.36772963404655457</v>
      </c>
      <c r="DD9" s="3">
        <v>-4.6592969447374344E-2</v>
      </c>
      <c r="DE9" s="3">
        <v>0.2707865834236145</v>
      </c>
      <c r="DF9" s="3">
        <v>0.17746183276176453</v>
      </c>
      <c r="DG9" s="3">
        <v>-8.2339733839035034E-2</v>
      </c>
      <c r="DH9" s="3">
        <v>-1.7175206914544106E-2</v>
      </c>
      <c r="DI9" s="3">
        <v>-5.7733088731765747E-2</v>
      </c>
      <c r="DK9" s="25">
        <v>3</v>
      </c>
      <c r="DL9" s="3">
        <v>0.16049174964427948</v>
      </c>
      <c r="DM9" s="3">
        <v>0.33419108390808105</v>
      </c>
      <c r="DN9" s="3">
        <v>-1.0952434502542019E-2</v>
      </c>
      <c r="DO9" s="3">
        <v>-0.3065197765827179</v>
      </c>
      <c r="DP9" s="3">
        <v>0.13483333587646484</v>
      </c>
      <c r="DQ9" s="3">
        <v>-3.3936586230993271E-2</v>
      </c>
      <c r="DR9" s="3">
        <v>-0.36955723166465759</v>
      </c>
      <c r="DS9" s="3">
        <v>9.7013972699642181E-2</v>
      </c>
      <c r="DT9" s="3">
        <v>0.12269663065671921</v>
      </c>
      <c r="DU9" s="3">
        <v>-0.11156968027353287</v>
      </c>
      <c r="DV9" s="3">
        <v>-0.10895801335573196</v>
      </c>
      <c r="DW9" s="3">
        <v>0.14602048695087433</v>
      </c>
      <c r="DX9" s="3">
        <v>-0.15065611898899078</v>
      </c>
      <c r="DY9" s="3">
        <v>-0.3881685733795166</v>
      </c>
      <c r="DZ9" s="3">
        <v>-8.6270906031131744E-2</v>
      </c>
      <c r="EA9" s="3">
        <v>-0.10800764709711075</v>
      </c>
      <c r="EB9" s="3">
        <v>-2.581879124045372E-2</v>
      </c>
      <c r="EC9" s="3">
        <v>0.37031546235084534</v>
      </c>
      <c r="ED9" s="3">
        <v>-9.5601946115493774E-2</v>
      </c>
      <c r="EE9" s="3">
        <v>-0.20698782801628113</v>
      </c>
      <c r="EF9" s="3">
        <v>-9.7323162481188774E-3</v>
      </c>
      <c r="EG9" s="3">
        <v>6.9962099194526672E-2</v>
      </c>
      <c r="EH9" s="3">
        <v>-0.11973162740468979</v>
      </c>
      <c r="EI9" s="3">
        <v>0.16322386264801025</v>
      </c>
      <c r="EJ9" s="3">
        <v>0.13578388094902039</v>
      </c>
      <c r="EK9" s="3">
        <v>5.6428611278533936E-2</v>
      </c>
      <c r="EL9" s="3">
        <v>0.33966416120529175</v>
      </c>
      <c r="EM9" s="3">
        <v>-0.18727704882621765</v>
      </c>
      <c r="EN9" s="3">
        <v>-7.9399809241294861E-2</v>
      </c>
      <c r="EO9" s="3">
        <v>-1.0320693254470825E-2</v>
      </c>
      <c r="EP9" s="3">
        <v>-6.9686673581600189E-2</v>
      </c>
      <c r="EQ9" s="3">
        <v>-5.6640513241291046E-2</v>
      </c>
      <c r="ER9" s="3">
        <v>-0.15722648799419403</v>
      </c>
      <c r="ES9" s="3">
        <v>-7.7539160847663879E-2</v>
      </c>
      <c r="ET9" s="3">
        <v>-0.21774065494537354</v>
      </c>
      <c r="EU9" s="3">
        <v>-6.745639443397522E-2</v>
      </c>
      <c r="EV9" s="3">
        <v>5.0499629229307175E-2</v>
      </c>
      <c r="EW9" s="3">
        <v>-0.27240127325057983</v>
      </c>
      <c r="EX9" s="3">
        <v>-0.10128328204154968</v>
      </c>
      <c r="EY9" s="3">
        <v>0.23308740556240082</v>
      </c>
      <c r="EZ9" s="3">
        <v>-3.7551846355199814E-2</v>
      </c>
      <c r="FA9" s="3">
        <v>-4.7971915453672409E-2</v>
      </c>
      <c r="FB9" s="3">
        <v>-0.14447203278541565</v>
      </c>
      <c r="FC9" s="3">
        <v>7.3796913027763367E-2</v>
      </c>
      <c r="FD9" s="3">
        <v>-0.10113120079040527</v>
      </c>
      <c r="FE9" s="3">
        <v>4.3093372136354446E-2</v>
      </c>
      <c r="FF9" s="3">
        <v>-3.0972622334957123E-2</v>
      </c>
      <c r="FG9" s="3">
        <v>0.130780890583992</v>
      </c>
      <c r="FH9" s="3">
        <v>-8.0958440899848938E-2</v>
      </c>
      <c r="FI9" s="3">
        <v>-0.15610872209072113</v>
      </c>
      <c r="FJ9" s="3">
        <v>-0.11605013161897659</v>
      </c>
      <c r="FK9" s="3">
        <v>-5.4757930338382721E-2</v>
      </c>
      <c r="FL9" s="3">
        <v>0.17959615588188171</v>
      </c>
      <c r="FM9" s="3">
        <v>-7.4625775218009949E-2</v>
      </c>
      <c r="FN9" s="3">
        <v>-1.958170160651207E-2</v>
      </c>
      <c r="FO9" s="3">
        <v>-0.28120461106300354</v>
      </c>
      <c r="FP9" s="3">
        <v>-0.28994977474212646</v>
      </c>
      <c r="FQ9" s="3">
        <v>0.30849888920783997</v>
      </c>
      <c r="FR9" s="3">
        <v>-3.5584785044193268E-2</v>
      </c>
      <c r="FS9" s="3">
        <v>2.4880841374397278E-2</v>
      </c>
      <c r="FT9" s="3">
        <v>0.41856423020362854</v>
      </c>
      <c r="FU9" s="3">
        <v>8.6038336157798767E-2</v>
      </c>
      <c r="FV9" s="3">
        <v>-9.2129968106746674E-2</v>
      </c>
      <c r="FW9" s="3">
        <v>-0.35339415073394775</v>
      </c>
      <c r="FX9" s="3">
        <v>4.2971182614564896E-2</v>
      </c>
    </row>
    <row r="10" spans="1:180">
      <c r="A10" s="25">
        <v>4</v>
      </c>
      <c r="B10" s="3">
        <v>0.28250405192375183</v>
      </c>
      <c r="C10" s="3">
        <v>0.12325479090213776</v>
      </c>
      <c r="D10" s="3">
        <v>-0.23878183960914612</v>
      </c>
      <c r="E10" s="3">
        <v>-0.20112840831279755</v>
      </c>
      <c r="F10" s="3">
        <v>-0.24509190022945404</v>
      </c>
      <c r="G10" s="3">
        <v>-0.25117328763008118</v>
      </c>
      <c r="H10" s="3">
        <v>5.103607103228569E-2</v>
      </c>
      <c r="I10" s="3">
        <v>0.12192035466432571</v>
      </c>
      <c r="J10" s="3">
        <v>0.24666851758956909</v>
      </c>
      <c r="K10" s="3">
        <v>-0.26895830035209656</v>
      </c>
      <c r="L10" s="3">
        <v>-1.3159776106476784E-2</v>
      </c>
      <c r="M10" s="3">
        <v>-6.5359964966773987E-2</v>
      </c>
      <c r="N10" s="3">
        <v>-1.8106156960129738E-2</v>
      </c>
      <c r="O10" s="3">
        <v>4.9625664949417114E-2</v>
      </c>
      <c r="P10" s="3">
        <v>0.10808979719877243</v>
      </c>
      <c r="Q10" s="3">
        <v>-0.21929144859313965</v>
      </c>
      <c r="R10" s="3">
        <v>-1.0449136607348921E-2</v>
      </c>
      <c r="U10" s="3"/>
      <c r="V10" s="1">
        <v>4</v>
      </c>
      <c r="W10" s="3">
        <v>0.21483021108589098</v>
      </c>
      <c r="Y10" s="25">
        <v>4</v>
      </c>
      <c r="Z10" s="3">
        <v>0.20658202469348907</v>
      </c>
      <c r="AA10" s="3">
        <v>-6.9935761392116547E-2</v>
      </c>
      <c r="AB10" s="3">
        <v>0.12896318733692169</v>
      </c>
      <c r="AC10" s="3">
        <v>4.1190199553966522E-2</v>
      </c>
      <c r="AD10" s="3">
        <v>-0.17419624328613281</v>
      </c>
      <c r="AE10" s="3">
        <v>-9.5209889113903046E-2</v>
      </c>
      <c r="AF10" s="3">
        <v>0.10394634306430817</v>
      </c>
      <c r="AG10" s="3">
        <v>-6.2982551753520966E-3</v>
      </c>
      <c r="AH10" s="3">
        <v>-0.13013312220573425</v>
      </c>
      <c r="AI10" s="3">
        <v>-5.2302192896604538E-2</v>
      </c>
      <c r="AJ10" s="3">
        <v>4.4995013624429703E-2</v>
      </c>
      <c r="AK10" s="3">
        <v>-0.16065011918544769</v>
      </c>
      <c r="AL10" s="3">
        <v>2.2042665630578995E-2</v>
      </c>
      <c r="AM10" s="3">
        <v>0.12710365653038025</v>
      </c>
      <c r="AN10" s="3">
        <v>6.1602141708135605E-2</v>
      </c>
      <c r="AO10" s="3">
        <v>5.5345546454191208E-2</v>
      </c>
      <c r="AP10" s="3">
        <v>-5.1245402544736862E-2</v>
      </c>
      <c r="AS10" s="25">
        <v>4</v>
      </c>
      <c r="AT10" s="3">
        <v>-9.4575569033622742E-2</v>
      </c>
      <c r="AU10" s="3">
        <v>-2.9076322913169861E-2</v>
      </c>
      <c r="AV10" s="3">
        <v>-1.9953364506363869E-2</v>
      </c>
      <c r="AW10" s="3">
        <v>-8.5787378251552582E-2</v>
      </c>
      <c r="AX10" s="3">
        <v>4.0703332051634789E-3</v>
      </c>
      <c r="AY10" s="3">
        <v>-0.1250501424074173</v>
      </c>
      <c r="AZ10" s="3">
        <v>-0.26631903648376465</v>
      </c>
      <c r="BA10" s="3">
        <v>0.12825794517993927</v>
      </c>
      <c r="BB10" s="3">
        <v>-5.9621851891279221E-2</v>
      </c>
      <c r="BC10" s="3">
        <v>5.5049806833267212E-2</v>
      </c>
      <c r="BD10" s="3">
        <v>-0.25481119751930237</v>
      </c>
      <c r="BE10" s="3">
        <v>-8.1008806824684143E-2</v>
      </c>
      <c r="BF10" s="3">
        <v>-0.18798822164535522</v>
      </c>
      <c r="BG10" s="3">
        <v>-0.11863661557435989</v>
      </c>
      <c r="BH10" s="3">
        <v>4.9125898629426956E-2</v>
      </c>
      <c r="BI10" s="3">
        <v>-0.11461406201124191</v>
      </c>
      <c r="BJ10" s="3">
        <v>0.18037964403629303</v>
      </c>
      <c r="BL10" s="3"/>
      <c r="BM10" s="1">
        <v>4</v>
      </c>
      <c r="BN10" s="3"/>
      <c r="BO10" s="3"/>
      <c r="BP10" s="3"/>
      <c r="BQ10" s="3"/>
      <c r="BR10" s="3">
        <v>-0.22245043808088688</v>
      </c>
      <c r="BT10" s="25">
        <v>4</v>
      </c>
      <c r="BU10" s="3">
        <v>0.37013557553291321</v>
      </c>
      <c r="BV10" s="3">
        <v>-0.15225864946842194</v>
      </c>
      <c r="BW10" s="3">
        <v>-0.38187986612319946</v>
      </c>
      <c r="BX10" s="3">
        <v>-0.11722107976675034</v>
      </c>
      <c r="BY10" s="3">
        <v>0.17525456845760345</v>
      </c>
      <c r="BZ10" s="3">
        <v>-0.336366206407547</v>
      </c>
      <c r="CA10" s="3">
        <v>0.19901579618453979</v>
      </c>
      <c r="CB10" s="3">
        <v>-5.9847034513950348E-2</v>
      </c>
      <c r="CC10" s="3">
        <v>-1.147550530731678E-3</v>
      </c>
      <c r="CD10" s="3">
        <v>-0.11539611220359802</v>
      </c>
      <c r="CE10" s="3">
        <v>-1.0093145072460175E-2</v>
      </c>
      <c r="CF10" s="3">
        <v>-3.2117452472448349E-2</v>
      </c>
      <c r="CG10" s="3">
        <v>-1.639518141746521E-2</v>
      </c>
      <c r="CH10" s="3">
        <v>9.7243532538414001E-2</v>
      </c>
      <c r="CI10" s="3">
        <v>0.43622007966041565</v>
      </c>
      <c r="CJ10" s="3">
        <v>0.41934442520141602</v>
      </c>
      <c r="CK10" s="3">
        <v>-2.9501326382160187E-2</v>
      </c>
      <c r="CN10" s="25">
        <v>4</v>
      </c>
      <c r="CO10" s="3">
        <v>0.91301864385604858</v>
      </c>
      <c r="CP10" s="3">
        <v>-2.2063123062252998E-2</v>
      </c>
      <c r="CR10" s="25">
        <v>4</v>
      </c>
      <c r="CS10" s="3">
        <v>0.22159194946289063</v>
      </c>
      <c r="CT10" s="3">
        <v>0.13291957974433899</v>
      </c>
      <c r="CU10" s="3">
        <v>2.1900055930018425E-2</v>
      </c>
      <c r="CV10" s="3">
        <v>-0.25704124569892883</v>
      </c>
      <c r="CW10" s="3">
        <v>-6.6747032105922699E-2</v>
      </c>
      <c r="CX10" s="3">
        <v>-6.327308714389801E-2</v>
      </c>
      <c r="CY10" s="3">
        <v>0.20121799409389496</v>
      </c>
      <c r="CZ10" s="3">
        <v>-0.13366809487342834</v>
      </c>
      <c r="DA10" s="3">
        <v>-5.1853034645318985E-2</v>
      </c>
      <c r="DB10" s="3">
        <v>0.13563020527362823</v>
      </c>
      <c r="DC10" s="3">
        <v>5.8275509625673294E-2</v>
      </c>
      <c r="DD10" s="3">
        <v>-7.1234554052352905E-2</v>
      </c>
      <c r="DE10" s="3">
        <v>0.26097646355628967</v>
      </c>
      <c r="DF10" s="3">
        <v>0.3258252739906311</v>
      </c>
      <c r="DG10" s="3">
        <v>0.12258186191320419</v>
      </c>
      <c r="DH10" s="3">
        <v>-0.12355076521635056</v>
      </c>
      <c r="DI10" s="3">
        <v>-0.39071282744407654</v>
      </c>
      <c r="DK10" s="25">
        <v>4</v>
      </c>
      <c r="DL10" s="3">
        <v>-8.9427880942821503E-2</v>
      </c>
      <c r="DM10" s="3">
        <v>1.0074250167235732E-3</v>
      </c>
      <c r="DN10" s="3">
        <v>-1.0244374163448811E-2</v>
      </c>
      <c r="DO10" s="3">
        <v>-0.20081746578216553</v>
      </c>
      <c r="DP10" s="3">
        <v>1.7916707322001457E-2</v>
      </c>
      <c r="DQ10" s="3">
        <v>-1.3032444752752781E-2</v>
      </c>
      <c r="DR10" s="3">
        <v>-0.1717352420091629</v>
      </c>
      <c r="DS10" s="3">
        <v>-7.7219404280185699E-2</v>
      </c>
      <c r="DT10" s="3">
        <v>5.4334748536348343E-2</v>
      </c>
      <c r="DU10" s="3">
        <v>0.15321086347103119</v>
      </c>
      <c r="DV10" s="3">
        <v>0.22876511514186859</v>
      </c>
      <c r="DW10" s="3">
        <v>7.4293655343353748E-3</v>
      </c>
      <c r="DX10" s="3">
        <v>7.6021075248718262E-2</v>
      </c>
      <c r="DY10" s="3">
        <v>-4.0467437356710434E-3</v>
      </c>
      <c r="DZ10" s="3">
        <v>-7.8227199614048004E-2</v>
      </c>
      <c r="EA10" s="3">
        <v>3.8627497851848602E-2</v>
      </c>
      <c r="EB10" s="3">
        <v>7.6405733823776245E-2</v>
      </c>
      <c r="EC10" s="3">
        <v>3.9236195385456085E-2</v>
      </c>
      <c r="ED10" s="3">
        <v>0.25297319889068604</v>
      </c>
      <c r="EE10" s="3">
        <v>-9.0758770704269409E-2</v>
      </c>
      <c r="EF10" s="3">
        <v>-1.1547357775270939E-2</v>
      </c>
      <c r="EG10" s="3">
        <v>0.18610735237598419</v>
      </c>
      <c r="EH10" s="3">
        <v>-0.15594117343425751</v>
      </c>
      <c r="EI10" s="3">
        <v>0.12748754024505615</v>
      </c>
      <c r="EJ10" s="3">
        <v>4.445677250623703E-2</v>
      </c>
      <c r="EK10" s="3">
        <v>-8.7499164044857025E-2</v>
      </c>
      <c r="EL10" s="3">
        <v>9.7008228302001953E-2</v>
      </c>
      <c r="EM10" s="3">
        <v>-0.27735623717308044</v>
      </c>
      <c r="EN10" s="3">
        <v>0.12382884323596954</v>
      </c>
      <c r="EO10" s="3">
        <v>0.23631955683231354</v>
      </c>
      <c r="EP10" s="3">
        <v>-3.265206515789032E-2</v>
      </c>
      <c r="EQ10" s="3">
        <v>0.36718481779098511</v>
      </c>
      <c r="ER10" s="3">
        <v>-0.23370245099067688</v>
      </c>
      <c r="ES10" s="3">
        <v>0.22587287425994873</v>
      </c>
      <c r="ET10" s="3">
        <v>-0.34371054172515869</v>
      </c>
      <c r="EU10" s="3">
        <v>-0.25472721457481384</v>
      </c>
      <c r="EV10" s="3">
        <v>9.4053663313388824E-2</v>
      </c>
      <c r="EW10" s="3">
        <v>-9.2705480754375458E-2</v>
      </c>
      <c r="EX10" s="3">
        <v>-0.14117313921451569</v>
      </c>
      <c r="EY10" s="3">
        <v>-0.16398376226425171</v>
      </c>
      <c r="EZ10" s="3">
        <v>-0.19184912741184235</v>
      </c>
      <c r="FA10" s="3">
        <v>0.2731286883354187</v>
      </c>
      <c r="FB10" s="3">
        <v>-1.644616574048996E-2</v>
      </c>
      <c r="FC10" s="3">
        <v>8.0669164657592773E-2</v>
      </c>
      <c r="FD10" s="3">
        <v>-0.16776356101036072</v>
      </c>
      <c r="FE10" s="3">
        <v>-0.23890705406665802</v>
      </c>
      <c r="FF10" s="3">
        <v>0.17699646949768066</v>
      </c>
      <c r="FG10" s="3">
        <v>7.5485274195671082E-2</v>
      </c>
      <c r="FH10" s="3">
        <v>8.1615179777145386E-2</v>
      </c>
      <c r="FI10" s="3">
        <v>0.16277380287647247</v>
      </c>
      <c r="FJ10" s="3">
        <v>0.11626102030277252</v>
      </c>
      <c r="FK10" s="3">
        <v>-0.10302916914224625</v>
      </c>
      <c r="FL10" s="3">
        <v>-0.10131898522377014</v>
      </c>
      <c r="FM10" s="3">
        <v>0.10120783001184464</v>
      </c>
      <c r="FN10" s="3">
        <v>4.4680766761302948E-2</v>
      </c>
      <c r="FO10" s="3">
        <v>-1.0702806524932384E-2</v>
      </c>
      <c r="FP10" s="3">
        <v>-0.1636425256729126</v>
      </c>
      <c r="FQ10" s="3">
        <v>6.5092116594314575E-2</v>
      </c>
      <c r="FR10" s="3">
        <v>-0.47552490234375</v>
      </c>
      <c r="FS10" s="3">
        <v>-4.3066039681434631E-2</v>
      </c>
      <c r="FT10" s="3">
        <v>1.3073780573904514E-2</v>
      </c>
      <c r="FU10" s="3">
        <v>0.15237793326377869</v>
      </c>
      <c r="FV10" s="3">
        <v>0.1293092668056488</v>
      </c>
      <c r="FW10" s="3">
        <v>-3.0575480312108994E-2</v>
      </c>
      <c r="FX10" s="3">
        <v>-7.7343180775642395E-2</v>
      </c>
    </row>
    <row r="11" spans="1:180">
      <c r="A11" s="25">
        <v>5</v>
      </c>
      <c r="B11" s="3">
        <v>0.16961760818958282</v>
      </c>
      <c r="C11" s="3">
        <v>5.2799239754676819E-2</v>
      </c>
      <c r="D11" s="3">
        <v>-0.2860146164894104</v>
      </c>
      <c r="E11" s="3">
        <v>0.11348593235015869</v>
      </c>
      <c r="F11" s="3">
        <v>-0.17423658072948456</v>
      </c>
      <c r="G11" s="3">
        <v>-4.5250143855810165E-2</v>
      </c>
      <c r="H11" s="3">
        <v>-0.23742708563804626</v>
      </c>
      <c r="I11" s="3">
        <v>-0.22478370368480682</v>
      </c>
      <c r="J11" s="3">
        <v>-0.28211954236030579</v>
      </c>
      <c r="K11" s="3">
        <v>8.4308125078678131E-2</v>
      </c>
      <c r="L11" s="3">
        <v>7.9115331172943115E-2</v>
      </c>
      <c r="M11" s="3">
        <v>-0.2784915566444397</v>
      </c>
      <c r="N11" s="3">
        <v>0.27013447880744934</v>
      </c>
      <c r="O11" s="3">
        <v>-1.5775714069604874E-2</v>
      </c>
      <c r="P11" s="3">
        <v>-0.18158179521560669</v>
      </c>
      <c r="Q11" s="3">
        <v>-0.16980078816413879</v>
      </c>
      <c r="R11" s="3">
        <v>5.4524262668564916E-4</v>
      </c>
      <c r="U11" s="3"/>
      <c r="V11" s="1">
        <v>5</v>
      </c>
      <c r="W11" s="3">
        <v>0.80572103908955128</v>
      </c>
      <c r="Y11" s="25">
        <v>5</v>
      </c>
      <c r="Z11" s="3">
        <v>-0.11295811831951141</v>
      </c>
      <c r="AA11" s="3">
        <v>0.30664312839508057</v>
      </c>
      <c r="AB11" s="3">
        <v>0.15737524628639221</v>
      </c>
      <c r="AC11" s="3">
        <v>-7.5330585241317749E-2</v>
      </c>
      <c r="AD11" s="3">
        <v>0.13896432518959045</v>
      </c>
      <c r="AE11" s="3">
        <v>-0.17072078585624695</v>
      </c>
      <c r="AF11" s="3">
        <v>0.15170964598655701</v>
      </c>
      <c r="AG11" s="3">
        <v>7.9347692430019379E-2</v>
      </c>
      <c r="AH11" s="3">
        <v>-4.9657654017210007E-2</v>
      </c>
      <c r="AI11" s="3">
        <v>-1.2250423431396484E-2</v>
      </c>
      <c r="AJ11" s="3">
        <v>0.20291976630687714</v>
      </c>
      <c r="AK11" s="3">
        <v>-2.0361701026558876E-2</v>
      </c>
      <c r="AL11" s="3">
        <v>-0.1801648736000061</v>
      </c>
      <c r="AM11" s="3">
        <v>0.2395784854888916</v>
      </c>
      <c r="AN11" s="3">
        <v>-7.0064812898635864E-2</v>
      </c>
      <c r="AO11" s="3">
        <v>-5.1122333854436874E-2</v>
      </c>
      <c r="AP11" s="3">
        <v>-0.15366160869598389</v>
      </c>
      <c r="AS11" s="25">
        <v>5</v>
      </c>
      <c r="AT11" s="3">
        <v>0.15354913473129272</v>
      </c>
      <c r="AU11" s="3">
        <v>5.8937970548868179E-2</v>
      </c>
      <c r="AV11" s="3">
        <v>0.3302779495716095</v>
      </c>
      <c r="AW11" s="3">
        <v>0.50911635160446167</v>
      </c>
      <c r="AX11" s="3">
        <v>0.10461484640836716</v>
      </c>
      <c r="AY11" s="3">
        <v>9.8380371928215027E-2</v>
      </c>
      <c r="AZ11" s="3">
        <v>0.17164802551269531</v>
      </c>
      <c r="BA11" s="3">
        <v>0.16625535488128662</v>
      </c>
      <c r="BB11" s="3">
        <v>-0.3618396520614624</v>
      </c>
      <c r="BC11" s="3">
        <v>-0.1972566694021225</v>
      </c>
      <c r="BD11" s="3">
        <v>-0.18113291263580322</v>
      </c>
      <c r="BE11" s="3">
        <v>-2.3366507142782211E-2</v>
      </c>
      <c r="BF11" s="3">
        <v>-0.29192426800727844</v>
      </c>
      <c r="BG11" s="3">
        <v>-0.25039300322532654</v>
      </c>
      <c r="BH11" s="3">
        <v>0.38297808170318604</v>
      </c>
      <c r="BI11" s="3">
        <v>-0.2164415568113327</v>
      </c>
      <c r="BJ11" s="3">
        <v>0.10888688266277312</v>
      </c>
      <c r="BL11" s="3"/>
      <c r="BM11" s="1">
        <v>5</v>
      </c>
      <c r="BN11" s="3"/>
      <c r="BO11" s="3"/>
      <c r="BP11" s="3"/>
      <c r="BQ11" s="3"/>
      <c r="BR11" s="3">
        <v>1.0826219137090942</v>
      </c>
      <c r="BT11" s="25">
        <v>5</v>
      </c>
      <c r="BU11" s="3">
        <v>0.54504877328872681</v>
      </c>
      <c r="BV11" s="3">
        <v>0.244259312748909</v>
      </c>
      <c r="BW11" s="3">
        <v>-9.7408801317214966E-2</v>
      </c>
      <c r="BX11" s="3">
        <v>-2.2015629336237907E-2</v>
      </c>
      <c r="BY11" s="3">
        <v>-4.8219524323940277E-2</v>
      </c>
      <c r="BZ11" s="3">
        <v>-2.9306954238563776E-3</v>
      </c>
      <c r="CA11" s="3">
        <v>-0.24450831115245819</v>
      </c>
      <c r="CB11" s="3">
        <v>-0.54432737827301025</v>
      </c>
      <c r="CC11" s="3">
        <v>-0.12884096801280975</v>
      </c>
      <c r="CD11" s="3">
        <v>-0.21097512543201447</v>
      </c>
      <c r="CE11" s="3">
        <v>2.5715965777635574E-2</v>
      </c>
      <c r="CF11" s="3">
        <v>-0.13860274851322174</v>
      </c>
      <c r="CG11" s="3">
        <v>-2.1401971578598022E-2</v>
      </c>
      <c r="CH11" s="3">
        <v>0.22716192901134491</v>
      </c>
      <c r="CI11" s="3">
        <v>-0.14732690155506134</v>
      </c>
      <c r="CJ11" s="3">
        <v>0.20146948099136353</v>
      </c>
      <c r="CK11" s="3">
        <v>-0.13703234493732452</v>
      </c>
      <c r="CN11" s="25">
        <v>5</v>
      </c>
      <c r="CO11" s="3">
        <v>0.94817459583282482</v>
      </c>
      <c r="CP11" s="3">
        <v>-8.0805562436580658E-2</v>
      </c>
      <c r="CR11" s="25">
        <v>5</v>
      </c>
      <c r="CS11" s="3">
        <v>-0.23206208646297455</v>
      </c>
      <c r="CT11" s="3">
        <v>-3.055189922451973E-2</v>
      </c>
      <c r="CU11" s="3">
        <v>5.0657045096158981E-2</v>
      </c>
      <c r="CV11" s="3">
        <v>-8.965718001127243E-2</v>
      </c>
      <c r="CW11" s="3">
        <v>2.9882153496146202E-2</v>
      </c>
      <c r="CX11" s="3">
        <v>-8.5963912308216095E-2</v>
      </c>
      <c r="CY11" s="3">
        <v>-0.16874459385871887</v>
      </c>
      <c r="CZ11" s="3">
        <v>1.7431104555726051E-2</v>
      </c>
      <c r="DA11" s="3">
        <v>0.42345231771469116</v>
      </c>
      <c r="DB11" s="3">
        <v>-0.3319607675075531</v>
      </c>
      <c r="DC11" s="3">
        <v>-0.15360192954540253</v>
      </c>
      <c r="DD11" s="3">
        <v>-0.25488445162773132</v>
      </c>
      <c r="DE11" s="3">
        <v>0.15072335302829742</v>
      </c>
      <c r="DF11" s="3">
        <v>0.28166687488555908</v>
      </c>
      <c r="DG11" s="3">
        <v>6.1955485492944717E-2</v>
      </c>
      <c r="DH11" s="3">
        <v>8.4142826497554779E-2</v>
      </c>
      <c r="DI11" s="3">
        <v>-0.23240417242050171</v>
      </c>
      <c r="DK11" s="25">
        <v>5</v>
      </c>
      <c r="DL11" s="3">
        <v>7.1767386980354786E-3</v>
      </c>
      <c r="DM11" s="3">
        <v>2.9500031843781471E-2</v>
      </c>
      <c r="DN11" s="3">
        <v>7.7274642884731293E-2</v>
      </c>
      <c r="DO11" s="3">
        <v>-3.5310015082359314E-2</v>
      </c>
      <c r="DP11" s="3">
        <v>8.234000951051712E-2</v>
      </c>
      <c r="DQ11" s="3">
        <v>-1.1035139672458172E-2</v>
      </c>
      <c r="DR11" s="3">
        <v>5.257604643702507E-2</v>
      </c>
      <c r="DS11" s="3">
        <v>-9.6553489565849304E-3</v>
      </c>
      <c r="DT11" s="3">
        <v>-4.7208257019519806E-3</v>
      </c>
      <c r="DU11" s="3">
        <v>4.1696213185787201E-2</v>
      </c>
      <c r="DV11" s="3">
        <v>7.009095698595047E-2</v>
      </c>
      <c r="DW11" s="3">
        <v>0.38898181915283203</v>
      </c>
      <c r="DX11" s="3">
        <v>-9.6940904855728149E-2</v>
      </c>
      <c r="DY11" s="3">
        <v>-2.7215313166379929E-2</v>
      </c>
      <c r="DZ11" s="3">
        <v>-0.33470681309700012</v>
      </c>
      <c r="EA11" s="3">
        <v>9.3838214874267578E-2</v>
      </c>
      <c r="EB11" s="3">
        <v>0.19921840727329254</v>
      </c>
      <c r="EC11" s="3">
        <v>-2.2144565358757973E-2</v>
      </c>
      <c r="ED11" s="3">
        <v>0.20496605336666107</v>
      </c>
      <c r="EE11" s="3">
        <v>0.10463164001703262</v>
      </c>
      <c r="EF11" s="3">
        <v>-7.4122712016105652E-2</v>
      </c>
      <c r="EG11" s="3">
        <v>0.22485010325908661</v>
      </c>
      <c r="EH11" s="3">
        <v>3.1241888180375099E-2</v>
      </c>
      <c r="EI11" s="3">
        <v>0.15471704304218292</v>
      </c>
      <c r="EJ11" s="3">
        <v>5.4104708135128021E-2</v>
      </c>
      <c r="EK11" s="3">
        <v>0.21233952045440674</v>
      </c>
      <c r="EL11" s="3">
        <v>-0.22289600968360901</v>
      </c>
      <c r="EM11" s="3">
        <v>0.18498794734477997</v>
      </c>
      <c r="EN11" s="3">
        <v>0.30341383814811707</v>
      </c>
      <c r="EO11" s="3">
        <v>-4.797673225402832E-2</v>
      </c>
      <c r="EP11" s="3">
        <v>8.1930272281169891E-2</v>
      </c>
      <c r="EQ11" s="3">
        <v>-4.7911603003740311E-2</v>
      </c>
      <c r="ER11" s="3">
        <v>-0.22315633296966553</v>
      </c>
      <c r="ES11" s="3">
        <v>0.11460064351558685</v>
      </c>
      <c r="ET11" s="3">
        <v>2.6062725111842155E-2</v>
      </c>
      <c r="EU11" s="3">
        <v>0.20885321497917175</v>
      </c>
      <c r="EV11" s="3">
        <v>-9.4524942338466644E-2</v>
      </c>
      <c r="EW11" s="3">
        <v>9.6668966114521027E-2</v>
      </c>
      <c r="EX11" s="3">
        <v>0.29058524966239929</v>
      </c>
      <c r="EY11" s="3">
        <v>0.2971629798412323</v>
      </c>
      <c r="EZ11" s="3">
        <v>-0.1285121738910675</v>
      </c>
      <c r="FA11" s="3">
        <v>4.964132234454155E-2</v>
      </c>
      <c r="FB11" s="3">
        <v>0.13206419348716736</v>
      </c>
      <c r="FC11" s="3">
        <v>0.12915879487991333</v>
      </c>
      <c r="FD11" s="3">
        <v>0.20529252290725708</v>
      </c>
      <c r="FE11" s="3">
        <v>6.7864127457141876E-2</v>
      </c>
      <c r="FF11" s="3">
        <v>8.0318361520767212E-2</v>
      </c>
      <c r="FG11" s="3">
        <v>2.7748463675379753E-2</v>
      </c>
      <c r="FH11" s="3">
        <v>-9.3691788613796234E-2</v>
      </c>
      <c r="FI11" s="3">
        <v>0.20786882936954498</v>
      </c>
      <c r="FJ11" s="3">
        <v>0.21737666428089142</v>
      </c>
      <c r="FK11" s="3">
        <v>-6.7007660865783691E-2</v>
      </c>
      <c r="FL11" s="3">
        <v>-6.7446805536746979E-2</v>
      </c>
      <c r="FM11" s="3">
        <v>6.9397479295730591E-2</v>
      </c>
      <c r="FN11" s="3">
        <v>0.14556108415126801</v>
      </c>
      <c r="FO11" s="3">
        <v>0.38525292277336121</v>
      </c>
      <c r="FP11" s="3">
        <v>-5.3181804716587067E-2</v>
      </c>
      <c r="FQ11" s="3">
        <v>-0.14912571012973785</v>
      </c>
      <c r="FR11" s="3">
        <v>0.14335539937019348</v>
      </c>
      <c r="FS11" s="3">
        <v>-0.17180156707763672</v>
      </c>
      <c r="FT11" s="3">
        <v>-0.20235581696033478</v>
      </c>
      <c r="FU11" s="3">
        <v>-2.6988349854946136E-2</v>
      </c>
      <c r="FV11" s="3">
        <v>0.15465402603149414</v>
      </c>
      <c r="FW11" s="3">
        <v>0.1238352432847023</v>
      </c>
      <c r="FX11" s="3">
        <v>-3.154146671295166E-2</v>
      </c>
    </row>
    <row r="12" spans="1:180">
      <c r="A12" s="25">
        <v>6</v>
      </c>
      <c r="B12" s="3">
        <v>-0.15911737084388733</v>
      </c>
      <c r="C12" s="3">
        <v>-0.19369244575500488</v>
      </c>
      <c r="D12" s="3">
        <v>-0.20137292146682739</v>
      </c>
      <c r="E12" s="3">
        <v>-6.5435707569122314E-2</v>
      </c>
      <c r="F12" s="3">
        <v>0.24998603761196136</v>
      </c>
      <c r="G12" s="3">
        <v>0.11479172855615616</v>
      </c>
      <c r="H12" s="3">
        <v>-0.1154070645570755</v>
      </c>
      <c r="I12" s="3">
        <v>0.28535547852516174</v>
      </c>
      <c r="J12" s="3">
        <v>-0.2809678316116333</v>
      </c>
      <c r="K12" s="3">
        <v>8.8620930910110474E-2</v>
      </c>
      <c r="L12" s="3">
        <v>0.17411106824874878</v>
      </c>
      <c r="M12" s="3">
        <v>-0.1568237841129303</v>
      </c>
      <c r="N12" s="3">
        <v>-5.0092179328203201E-2</v>
      </c>
      <c r="O12" s="3">
        <v>-0.19186230003833771</v>
      </c>
      <c r="P12" s="3">
        <v>-0.26191425323486328</v>
      </c>
      <c r="Q12" s="3">
        <v>-5.4493013769388199E-2</v>
      </c>
      <c r="R12" s="3">
        <v>4.0280576795339584E-3</v>
      </c>
      <c r="U12" s="3"/>
      <c r="V12" s="1">
        <v>6</v>
      </c>
      <c r="W12" s="3">
        <v>-0.67506398325657624</v>
      </c>
      <c r="Y12" s="25">
        <v>6</v>
      </c>
      <c r="Z12" s="3">
        <v>-0.26872280240058899</v>
      </c>
      <c r="AA12" s="3">
        <v>-3.914671391248703E-2</v>
      </c>
      <c r="AB12" s="3">
        <v>-0.167918860912323</v>
      </c>
      <c r="AC12" s="3">
        <v>-2.60510528460145E-3</v>
      </c>
      <c r="AD12" s="3">
        <v>-0.14918966591358185</v>
      </c>
      <c r="AE12" s="3">
        <v>0.17471353709697723</v>
      </c>
      <c r="AF12" s="3">
        <v>1.9410793902352452E-3</v>
      </c>
      <c r="AG12" s="3">
        <v>-1.5573855489492416E-2</v>
      </c>
      <c r="AH12" s="3">
        <v>0.22855186462402344</v>
      </c>
      <c r="AI12" s="3">
        <v>-9.0041749179363251E-2</v>
      </c>
      <c r="AJ12" s="3">
        <v>0.25422298908233643</v>
      </c>
      <c r="AK12" s="3">
        <v>0.11016076803207397</v>
      </c>
      <c r="AL12" s="3">
        <v>-5.612746998667717E-2</v>
      </c>
      <c r="AM12" s="3">
        <v>-1.3307880610227585E-2</v>
      </c>
      <c r="AN12" s="3">
        <v>0.23128396272659302</v>
      </c>
      <c r="AO12" s="3">
        <v>-2.5001902133226395E-2</v>
      </c>
      <c r="AP12" s="3">
        <v>-8.6247481405735016E-2</v>
      </c>
      <c r="AS12" s="25">
        <v>6</v>
      </c>
      <c r="AT12" s="3">
        <v>0.49060994386672974</v>
      </c>
      <c r="AU12" s="3">
        <v>-0.14879536628723145</v>
      </c>
      <c r="AV12" s="3">
        <v>4.166300967335701E-2</v>
      </c>
      <c r="AW12" s="3">
        <v>-0.33237510919570923</v>
      </c>
      <c r="AX12" s="3">
        <v>0.15478089451789856</v>
      </c>
      <c r="AY12" s="3">
        <v>0.36088210344314575</v>
      </c>
      <c r="AZ12" s="3">
        <v>0.23683202266693115</v>
      </c>
      <c r="BA12" s="3">
        <v>-0.38043087720870972</v>
      </c>
      <c r="BB12" s="3">
        <v>0.11829420179128647</v>
      </c>
      <c r="BC12" s="3">
        <v>9.046618640422821E-2</v>
      </c>
      <c r="BD12" s="3">
        <v>0.20342259109020233</v>
      </c>
      <c r="BE12" s="3">
        <v>-0.19492711126804352</v>
      </c>
      <c r="BF12" s="3">
        <v>-0.21311177313327789</v>
      </c>
      <c r="BG12" s="3">
        <v>0.30942776799201965</v>
      </c>
      <c r="BH12" s="3">
        <v>-0.12259650230407715</v>
      </c>
      <c r="BI12" s="3">
        <v>-0.12777192890644073</v>
      </c>
      <c r="BJ12" s="3">
        <v>-0.18983833491802216</v>
      </c>
      <c r="BL12" s="3"/>
      <c r="BM12" s="1">
        <v>6</v>
      </c>
      <c r="BN12" s="3"/>
      <c r="BO12" s="3"/>
      <c r="BP12" s="3"/>
      <c r="BQ12" s="3"/>
      <c r="BR12" s="3">
        <v>-0.69842513238932602</v>
      </c>
      <c r="BT12" s="25">
        <v>6</v>
      </c>
      <c r="BU12" s="3">
        <v>-0.40036559104919434</v>
      </c>
      <c r="BV12" s="3">
        <v>-2.1120825782418251E-2</v>
      </c>
      <c r="BW12" s="3">
        <v>-0.53729993104934692</v>
      </c>
      <c r="BX12" s="3">
        <v>0.24778424203395844</v>
      </c>
      <c r="BY12" s="3">
        <v>1.4225118793547153E-2</v>
      </c>
      <c r="BZ12" s="3">
        <v>-0.26281023025512695</v>
      </c>
      <c r="CA12" s="3">
        <v>-5.7581420987844467E-2</v>
      </c>
      <c r="CB12" s="3">
        <v>0.16847209632396698</v>
      </c>
      <c r="CC12" s="3">
        <v>-0.44764581322669983</v>
      </c>
      <c r="CD12" s="3">
        <v>0.12301108986139297</v>
      </c>
      <c r="CE12" s="3">
        <v>-0.28719586133956909</v>
      </c>
      <c r="CF12" s="3">
        <v>-0.22216667234897614</v>
      </c>
      <c r="CG12" s="3">
        <v>0.32814699411392212</v>
      </c>
      <c r="CH12" s="3">
        <v>-0.24703104794025421</v>
      </c>
      <c r="CI12" s="3">
        <v>0.21608167886734009</v>
      </c>
      <c r="CJ12" s="3">
        <v>-0.28495824337005615</v>
      </c>
      <c r="CK12" s="3">
        <v>5.8881793171167374E-2</v>
      </c>
      <c r="CN12" s="25">
        <v>6</v>
      </c>
      <c r="CO12" s="3">
        <v>0.70174145698547363</v>
      </c>
      <c r="CP12" s="3">
        <v>-4.2385652661323547E-2</v>
      </c>
      <c r="CR12" s="25">
        <v>6</v>
      </c>
      <c r="CS12" s="3">
        <v>-0.5016244649887085</v>
      </c>
      <c r="CT12" s="3">
        <v>-4.8507165163755417E-2</v>
      </c>
      <c r="CU12" s="3">
        <v>-3.7407740950584412E-2</v>
      </c>
      <c r="CV12" s="3">
        <v>-5.4522290825843811E-2</v>
      </c>
      <c r="CW12" s="3">
        <v>-0.38173884153366089</v>
      </c>
      <c r="CX12" s="3">
        <v>-0.20946289598941803</v>
      </c>
      <c r="CY12" s="3">
        <v>1.0736497119069099E-2</v>
      </c>
      <c r="CZ12" s="3">
        <v>-0.21751220524311066</v>
      </c>
      <c r="DA12" s="3">
        <v>0.30983582139015198</v>
      </c>
      <c r="DB12" s="3">
        <v>0.44922369718551636</v>
      </c>
      <c r="DC12" s="3">
        <v>-0.16950765252113342</v>
      </c>
      <c r="DD12" s="3">
        <v>0.11144503206014633</v>
      </c>
      <c r="DE12" s="3">
        <v>-0.27312099933624268</v>
      </c>
      <c r="DF12" s="3">
        <v>0.61425399780273438</v>
      </c>
      <c r="DG12" s="3">
        <v>0.22926221787929535</v>
      </c>
      <c r="DH12" s="3">
        <v>-0.34773156046867371</v>
      </c>
      <c r="DI12" s="3">
        <v>-0.25474953651428223</v>
      </c>
      <c r="DK12" s="25">
        <v>6</v>
      </c>
      <c r="DL12" s="3">
        <v>-4.3482738547027111E-3</v>
      </c>
      <c r="DM12" s="3">
        <v>-1.3998513109982014E-2</v>
      </c>
      <c r="DN12" s="3">
        <v>-0.13893561065196991</v>
      </c>
      <c r="DO12" s="3">
        <v>0.15211354196071625</v>
      </c>
      <c r="DP12" s="3">
        <v>2.0132439211010933E-2</v>
      </c>
      <c r="DQ12" s="3">
        <v>4.3046839535236359E-2</v>
      </c>
      <c r="DR12" s="3">
        <v>0.22410362958908081</v>
      </c>
      <c r="DS12" s="3">
        <v>-8.7612373754382133E-3</v>
      </c>
      <c r="DT12" s="3">
        <v>-0.10683503001928329</v>
      </c>
      <c r="DU12" s="3">
        <v>-0.12339041382074356</v>
      </c>
      <c r="DV12" s="3">
        <v>-4.7232922166585922E-2</v>
      </c>
      <c r="DW12" s="3">
        <v>-1.9524380564689636E-2</v>
      </c>
      <c r="DX12" s="3">
        <v>9.2250974848866463E-3</v>
      </c>
      <c r="DY12" s="3">
        <v>-0.19655042886734009</v>
      </c>
      <c r="DZ12" s="3">
        <v>0.14252869784832001</v>
      </c>
      <c r="EA12" s="3">
        <v>-0.19225050508975983</v>
      </c>
      <c r="EB12" s="3">
        <v>-0.2827918529510498</v>
      </c>
      <c r="EC12" s="3">
        <v>-8.7461598217487335E-2</v>
      </c>
      <c r="ED12" s="3">
        <v>0.1072608083486557</v>
      </c>
      <c r="EE12" s="3">
        <v>7.3535837233066559E-2</v>
      </c>
      <c r="EF12" s="3">
        <v>8.1522166728973389E-3</v>
      </c>
      <c r="EG12" s="3">
        <v>-7.8675791621208191E-2</v>
      </c>
      <c r="EH12" s="3">
        <v>0.22230856120586395</v>
      </c>
      <c r="EI12" s="3">
        <v>8.1862665712833405E-2</v>
      </c>
      <c r="EJ12" s="3">
        <v>-3.4476447850465775E-2</v>
      </c>
      <c r="EK12" s="3">
        <v>-4.6639695763587952E-2</v>
      </c>
      <c r="EL12" s="3">
        <v>6.781720370054245E-2</v>
      </c>
      <c r="EM12" s="3">
        <v>-0.32158276438713074</v>
      </c>
      <c r="EN12" s="3">
        <v>-0.20836164057254791</v>
      </c>
      <c r="EO12" s="3">
        <v>-5.7000499218702316E-2</v>
      </c>
      <c r="EP12" s="3">
        <v>6.5971106290817261E-2</v>
      </c>
      <c r="EQ12" s="3">
        <v>-7.6390750706195831E-2</v>
      </c>
      <c r="ER12" s="3">
        <v>9.6951931715011597E-2</v>
      </c>
      <c r="ES12" s="3">
        <v>-0.27308842539787292</v>
      </c>
      <c r="ET12" s="3">
        <v>0.27160939574241638</v>
      </c>
      <c r="EU12" s="3">
        <v>-1.6457149758934975E-2</v>
      </c>
      <c r="EV12" s="3">
        <v>-8.682502806186676E-2</v>
      </c>
      <c r="EW12" s="3">
        <v>7.9095304012298584E-2</v>
      </c>
      <c r="EX12" s="3">
        <v>-0.16022460162639618</v>
      </c>
      <c r="EY12" s="3">
        <v>0.14621871709823608</v>
      </c>
      <c r="EZ12" s="3">
        <v>8.7597310543060303E-2</v>
      </c>
      <c r="FA12" s="3">
        <v>5.1119212061166763E-2</v>
      </c>
      <c r="FB12" s="3">
        <v>-6.0777187347412109E-2</v>
      </c>
      <c r="FC12" s="3">
        <v>-8.5689879953861237E-2</v>
      </c>
      <c r="FD12" s="3">
        <v>7.3561415076255798E-2</v>
      </c>
      <c r="FE12" s="3">
        <v>-7.8987479209899902E-2</v>
      </c>
      <c r="FF12" s="3">
        <v>-0.21153374016284943</v>
      </c>
      <c r="FG12" s="3">
        <v>-9.046526625752449E-3</v>
      </c>
      <c r="FH12" s="3">
        <v>-0.192583829164505</v>
      </c>
      <c r="FI12" s="3">
        <v>0.12993282079696655</v>
      </c>
      <c r="FJ12" s="3">
        <v>-0.18423174321651459</v>
      </c>
      <c r="FK12" s="3">
        <v>-6.0337100178003311E-2</v>
      </c>
      <c r="FL12" s="3">
        <v>0.10594721883535385</v>
      </c>
      <c r="FM12" s="3">
        <v>-0.27651745080947876</v>
      </c>
      <c r="FN12" s="3">
        <v>4.8925291746854782E-2</v>
      </c>
      <c r="FO12" s="3">
        <v>7.9641565680503845E-2</v>
      </c>
      <c r="FP12" s="3">
        <v>9.4722874462604523E-2</v>
      </c>
      <c r="FQ12" s="3">
        <v>-0.20856036245822906</v>
      </c>
      <c r="FR12" s="3">
        <v>0.27755966782569885</v>
      </c>
      <c r="FS12" s="3">
        <v>3.4585047513246536E-2</v>
      </c>
      <c r="FT12" s="3">
        <v>-7.5704522430896759E-2</v>
      </c>
      <c r="FU12" s="3">
        <v>-0.15435667335987091</v>
      </c>
      <c r="FV12" s="3">
        <v>-9.8378788679838181E-3</v>
      </c>
      <c r="FW12" s="3">
        <v>-0.22975738346576691</v>
      </c>
      <c r="FX12" s="3">
        <v>-2.950005978345871E-2</v>
      </c>
    </row>
    <row r="13" spans="1:180">
      <c r="A13" s="25">
        <v>7</v>
      </c>
      <c r="B13" s="3">
        <v>9.2408917844295502E-2</v>
      </c>
      <c r="C13" s="3">
        <v>-4.5581217855215073E-2</v>
      </c>
      <c r="D13" s="3">
        <v>-0.17133051156997681</v>
      </c>
      <c r="E13" s="3">
        <v>5.2594739943742752E-2</v>
      </c>
      <c r="F13" s="3">
        <v>0.26955783367156982</v>
      </c>
      <c r="G13" s="3">
        <v>0.28795373439788818</v>
      </c>
      <c r="H13" s="3">
        <v>-2.4718759581446648E-2</v>
      </c>
      <c r="I13" s="3">
        <v>-2.0586574450135231E-2</v>
      </c>
      <c r="J13" s="3">
        <v>0.22161130607128143</v>
      </c>
      <c r="K13" s="3">
        <v>8.5230112075805664E-2</v>
      </c>
      <c r="L13" s="3">
        <v>-0.24616383016109467</v>
      </c>
      <c r="M13" s="3">
        <v>0.21774736046791077</v>
      </c>
      <c r="N13" s="3">
        <v>-0.10697557032108307</v>
      </c>
      <c r="O13" s="3">
        <v>-0.26576808094978333</v>
      </c>
      <c r="P13" s="3">
        <v>0.25637507438659668</v>
      </c>
      <c r="Q13" s="3">
        <v>-0.29605928063392639</v>
      </c>
      <c r="R13" s="3">
        <v>5.4264599457383156E-3</v>
      </c>
      <c r="U13" s="3"/>
      <c r="V13" s="1">
        <v>7</v>
      </c>
      <c r="W13" s="3">
        <v>-0.30091810284327536</v>
      </c>
      <c r="Y13" s="25">
        <v>7</v>
      </c>
      <c r="Z13" s="3">
        <v>-0.17947623133659363</v>
      </c>
      <c r="AA13" s="3">
        <v>0.10115330666303635</v>
      </c>
      <c r="AB13" s="3">
        <v>4.8546232283115387E-2</v>
      </c>
      <c r="AC13" s="3">
        <v>-0.1078900620341301</v>
      </c>
      <c r="AD13" s="3">
        <v>-4.2440816760063171E-2</v>
      </c>
      <c r="AE13" s="3">
        <v>0.1018507331609726</v>
      </c>
      <c r="AF13" s="3">
        <v>0.12109699845314026</v>
      </c>
      <c r="AG13" s="3">
        <v>1.6306887846440077E-3</v>
      </c>
      <c r="AH13" s="3">
        <v>-9.5404751598834991E-2</v>
      </c>
      <c r="AI13" s="3">
        <v>-5.5330552160739899E-2</v>
      </c>
      <c r="AJ13" s="3">
        <v>-0.14170239865779877</v>
      </c>
      <c r="AK13" s="3">
        <v>0.15411046147346497</v>
      </c>
      <c r="AL13" s="3">
        <v>6.2684781849384308E-2</v>
      </c>
      <c r="AM13" s="3">
        <v>0.10157966613769531</v>
      </c>
      <c r="AN13" s="3">
        <v>0.20188334584236145</v>
      </c>
      <c r="AO13" s="3">
        <v>-0.18545769155025482</v>
      </c>
      <c r="AP13" s="3">
        <v>8.9688979089260101E-2</v>
      </c>
      <c r="AS13" s="25">
        <v>7</v>
      </c>
      <c r="AT13" s="3">
        <v>-5.0953716039657593E-2</v>
      </c>
      <c r="AU13" s="3">
        <v>-0.39330336451530457</v>
      </c>
      <c r="AV13" s="3">
        <v>-0.22631330788135529</v>
      </c>
      <c r="AW13" s="3">
        <v>0.11630386114120483</v>
      </c>
      <c r="AX13" s="3">
        <v>0.12670108675956726</v>
      </c>
      <c r="AY13" s="3">
        <v>0.17161893844604492</v>
      </c>
      <c r="AZ13" s="3">
        <v>0.32825872302055359</v>
      </c>
      <c r="BA13" s="3">
        <v>-4.9333225935697556E-2</v>
      </c>
      <c r="BB13" s="3">
        <v>-0.29185023903846741</v>
      </c>
      <c r="BC13" s="3">
        <v>-6.4920492470264435E-2</v>
      </c>
      <c r="BD13" s="3">
        <v>-0.10390651226043701</v>
      </c>
      <c r="BE13" s="3">
        <v>6.32643923163414E-2</v>
      </c>
      <c r="BF13" s="3">
        <v>-0.4086359441280365</v>
      </c>
      <c r="BG13" s="3">
        <v>-0.42873954772949219</v>
      </c>
      <c r="BH13" s="3">
        <v>-5.2590891718864441E-2</v>
      </c>
      <c r="BI13" s="3">
        <v>0.20981481671333313</v>
      </c>
      <c r="BJ13" s="3">
        <v>0.12584047019481659</v>
      </c>
      <c r="BL13" s="3"/>
      <c r="BM13" s="1">
        <v>7</v>
      </c>
      <c r="BN13" s="3"/>
      <c r="BO13" s="3"/>
      <c r="BP13" s="3"/>
      <c r="BQ13" s="3"/>
      <c r="BR13" s="3">
        <v>0.86169520683957312</v>
      </c>
      <c r="BT13" s="25">
        <v>7</v>
      </c>
      <c r="BU13" s="3">
        <v>0.12767665088176727</v>
      </c>
      <c r="BV13" s="3">
        <v>-0.2125542014837265</v>
      </c>
      <c r="BW13" s="3">
        <v>0.23459093272686005</v>
      </c>
      <c r="BX13" s="3">
        <v>-0.35509100556373596</v>
      </c>
      <c r="BY13" s="3">
        <v>0.10815971344709396</v>
      </c>
      <c r="BZ13" s="3">
        <v>4.5826271176338196E-2</v>
      </c>
      <c r="CA13" s="3">
        <v>0.38739868998527527</v>
      </c>
      <c r="CB13" s="3">
        <v>0.17498286068439484</v>
      </c>
      <c r="CC13" s="3">
        <v>-0.38793849945068359</v>
      </c>
      <c r="CD13" s="3">
        <v>-0.18484553694725037</v>
      </c>
      <c r="CE13" s="3">
        <v>0.37767571210861206</v>
      </c>
      <c r="CF13" s="3">
        <v>-6.3864372670650482E-2</v>
      </c>
      <c r="CG13" s="3">
        <v>-0.21044547855854034</v>
      </c>
      <c r="CH13" s="3">
        <v>2.6012254878878593E-2</v>
      </c>
      <c r="CI13" s="3">
        <v>-8.8413223624229431E-2</v>
      </c>
      <c r="CJ13" s="3">
        <v>6.9626472890377045E-2</v>
      </c>
      <c r="CK13" s="3">
        <v>-7.7452734112739563E-2</v>
      </c>
      <c r="CN13" s="25">
        <v>7</v>
      </c>
      <c r="CO13" s="3">
        <v>0.86332303285598755</v>
      </c>
      <c r="CP13" s="3">
        <v>4.4724296778440475E-2</v>
      </c>
      <c r="CR13" s="25">
        <v>7</v>
      </c>
      <c r="CS13" s="3">
        <v>0.24547307193279266</v>
      </c>
      <c r="CT13" s="3">
        <v>7.3237136006355286E-2</v>
      </c>
      <c r="CU13" s="3">
        <v>0.13424243032932281</v>
      </c>
      <c r="CV13" s="3">
        <v>-9.5584511756896973E-2</v>
      </c>
      <c r="CW13" s="3">
        <v>0.24921634793281555</v>
      </c>
      <c r="CX13" s="3">
        <v>0.48648664355278015</v>
      </c>
      <c r="CY13" s="3">
        <v>-0.11223179847002029</v>
      </c>
      <c r="CZ13" s="3">
        <v>9.5721175894141197E-3</v>
      </c>
      <c r="DA13" s="3">
        <v>7.1814208058640361E-4</v>
      </c>
      <c r="DB13" s="3">
        <v>0.20422534644603729</v>
      </c>
      <c r="DC13" s="3">
        <v>-0.18218638002872467</v>
      </c>
      <c r="DD13" s="3">
        <v>-0.22482821345329285</v>
      </c>
      <c r="DE13" s="3">
        <v>-0.24227102100849152</v>
      </c>
      <c r="DF13" s="3">
        <v>-0.11553950607776642</v>
      </c>
      <c r="DG13" s="3">
        <v>-0.15664774179458618</v>
      </c>
      <c r="DH13" s="3">
        <v>3.5319637507200241E-2</v>
      </c>
      <c r="DI13" s="3">
        <v>-0.32763123512268066</v>
      </c>
      <c r="DK13" s="25">
        <v>7</v>
      </c>
      <c r="DL13" s="3">
        <v>-7.5752516277134418E-3</v>
      </c>
      <c r="DM13" s="3">
        <v>4.8218544572591782E-2</v>
      </c>
      <c r="DN13" s="3">
        <v>0.29018533229827881</v>
      </c>
      <c r="DO13" s="3">
        <v>0.28712716698646545</v>
      </c>
      <c r="DP13" s="3">
        <v>-8.9127965271472931E-2</v>
      </c>
      <c r="DQ13" s="3">
        <v>-6.9329112768173218E-2</v>
      </c>
      <c r="DR13" s="3">
        <v>0.16016942262649536</v>
      </c>
      <c r="DS13" s="3">
        <v>-2.43707075715065E-2</v>
      </c>
      <c r="DT13" s="3">
        <v>0.11320000886917114</v>
      </c>
      <c r="DU13" s="3">
        <v>0.11489132046699524</v>
      </c>
      <c r="DV13" s="3">
        <v>-0.21259894967079163</v>
      </c>
      <c r="DW13" s="3">
        <v>-0.29698875546455383</v>
      </c>
      <c r="DX13" s="3">
        <v>2.7470092754811049E-3</v>
      </c>
      <c r="DY13" s="3">
        <v>0.24227656424045563</v>
      </c>
      <c r="DZ13" s="3">
        <v>-0.10119156539440155</v>
      </c>
      <c r="EA13" s="3">
        <v>6.3976295292377472E-2</v>
      </c>
      <c r="EB13" s="3">
        <v>-9.3370534479618073E-2</v>
      </c>
      <c r="EC13" s="3">
        <v>8.4907896816730499E-2</v>
      </c>
      <c r="ED13" s="3">
        <v>-0.22637532651424408</v>
      </c>
      <c r="EE13" s="3">
        <v>-1.3051456771790981E-2</v>
      </c>
      <c r="EF13" s="3">
        <v>-4.0366416797041893E-3</v>
      </c>
      <c r="EG13" s="3">
        <v>-6.1589688062667847E-2</v>
      </c>
      <c r="EH13" s="3">
        <v>0.36001870036125183</v>
      </c>
      <c r="EI13" s="3">
        <v>-0.24873726069927216</v>
      </c>
      <c r="EJ13" s="3">
        <v>-9.5630809664726257E-2</v>
      </c>
      <c r="EK13" s="3">
        <v>-0.16844272613525391</v>
      </c>
      <c r="EL13" s="3">
        <v>-0.2428736686706543</v>
      </c>
      <c r="EM13" s="3">
        <v>0.16717372834682465</v>
      </c>
      <c r="EN13" s="3">
        <v>0.13648650050163269</v>
      </c>
      <c r="EO13" s="3">
        <v>-0.11116960644721985</v>
      </c>
      <c r="EP13" s="3">
        <v>-0.19943846762180328</v>
      </c>
      <c r="EQ13" s="3">
        <v>0.17017705738544464</v>
      </c>
      <c r="ER13" s="3">
        <v>0.17562209069728851</v>
      </c>
      <c r="ES13" s="3">
        <v>0.11429965496063232</v>
      </c>
      <c r="ET13" s="3">
        <v>0.27533578872680664</v>
      </c>
      <c r="EU13" s="3">
        <v>0.15972141921520233</v>
      </c>
      <c r="EV13" s="3">
        <v>0.2495570182800293</v>
      </c>
      <c r="EW13" s="3">
        <v>-2.0476466044783592E-2</v>
      </c>
      <c r="EX13" s="3">
        <v>-0.1992340087890625</v>
      </c>
      <c r="EY13" s="3">
        <v>-0.319183349609375</v>
      </c>
      <c r="EZ13" s="3">
        <v>-5.6174449622631073E-2</v>
      </c>
      <c r="FA13" s="3">
        <v>-0.36771342158317566</v>
      </c>
      <c r="FB13" s="3">
        <v>5.3251978009939194E-2</v>
      </c>
      <c r="FC13" s="3">
        <v>-0.13512493669986725</v>
      </c>
      <c r="FD13" s="3">
        <v>0.16355748474597931</v>
      </c>
      <c r="FE13" s="3">
        <v>-0.16806706786155701</v>
      </c>
      <c r="FF13" s="3">
        <v>-0.11954669654369354</v>
      </c>
      <c r="FG13" s="3">
        <v>8.2083985209465027E-2</v>
      </c>
      <c r="FH13" s="3">
        <v>9.3021437525749207E-2</v>
      </c>
      <c r="FI13" s="3">
        <v>-4.5990966260433197E-2</v>
      </c>
      <c r="FJ13" s="3">
        <v>-6.951054185628891E-2</v>
      </c>
      <c r="FK13" s="3">
        <v>-3.9234984666109085E-2</v>
      </c>
      <c r="FL13" s="3">
        <v>2.9408661648631096E-2</v>
      </c>
      <c r="FM13" s="3">
        <v>0.19226029515266418</v>
      </c>
      <c r="FN13" s="3">
        <v>3.9771813899278641E-2</v>
      </c>
      <c r="FO13" s="3">
        <v>-0.16449865698814392</v>
      </c>
      <c r="FP13" s="3">
        <v>0.17604944109916687</v>
      </c>
      <c r="FQ13" s="3">
        <v>4.5219906605780125E-3</v>
      </c>
      <c r="FR13" s="3">
        <v>2.8578918427228928E-2</v>
      </c>
      <c r="FS13" s="3">
        <v>2.7632219716906548E-2</v>
      </c>
      <c r="FT13" s="3">
        <v>4.5180156826972961E-2</v>
      </c>
      <c r="FU13" s="3">
        <v>-0.16046628355979919</v>
      </c>
      <c r="FV13" s="3">
        <v>7.4106946587562561E-2</v>
      </c>
      <c r="FW13" s="3">
        <v>0.43657544255256653</v>
      </c>
      <c r="FX13" s="3">
        <v>0.11231706291437148</v>
      </c>
    </row>
    <row r="14" spans="1:180">
      <c r="A14" s="25">
        <v>8</v>
      </c>
      <c r="B14" s="3">
        <v>1.6821475001052022E-3</v>
      </c>
      <c r="C14" s="3">
        <v>-0.28680494427680969</v>
      </c>
      <c r="D14" s="3">
        <v>5.0684288144111633E-2</v>
      </c>
      <c r="E14" s="3">
        <v>0.1276475191116333</v>
      </c>
      <c r="F14" s="3">
        <v>0.15896151959896088</v>
      </c>
      <c r="G14" s="3">
        <v>0.13643376529216766</v>
      </c>
      <c r="H14" s="3">
        <v>-0.1723766028881073</v>
      </c>
      <c r="I14" s="3">
        <v>0.3005511462688446</v>
      </c>
      <c r="J14" s="3">
        <v>-0.19095513224601746</v>
      </c>
      <c r="K14" s="3">
        <v>-5.1882266998291016E-2</v>
      </c>
      <c r="L14" s="3">
        <v>0.18024203181266785</v>
      </c>
      <c r="M14" s="3">
        <v>-0.22058375179767609</v>
      </c>
      <c r="N14" s="3">
        <v>-0.20906662940979004</v>
      </c>
      <c r="O14" s="3">
        <v>0.29970556497573853</v>
      </c>
      <c r="P14" s="3">
        <v>-0.1922609806060791</v>
      </c>
      <c r="Q14" s="3">
        <v>0.16105926036834717</v>
      </c>
      <c r="R14" s="3">
        <v>-9.1837197542190552E-3</v>
      </c>
      <c r="U14" s="3"/>
      <c r="V14" s="1">
        <v>8</v>
      </c>
      <c r="W14" s="3">
        <v>-0.37212904846042838</v>
      </c>
      <c r="Y14" s="25">
        <v>8</v>
      </c>
      <c r="Z14" s="3">
        <v>-9.3193382024765015E-2</v>
      </c>
      <c r="AA14" s="3">
        <v>8.032708615064621E-2</v>
      </c>
      <c r="AB14" s="3">
        <v>-9.2937476933002472E-2</v>
      </c>
      <c r="AC14" s="3">
        <v>-2.940327487885952E-2</v>
      </c>
      <c r="AD14" s="3">
        <v>-0.24164848029613495</v>
      </c>
      <c r="AE14" s="3">
        <v>5.1678720861673355E-2</v>
      </c>
      <c r="AF14" s="3">
        <v>0.14788201451301575</v>
      </c>
      <c r="AG14" s="3">
        <v>-3.1411413103342056E-2</v>
      </c>
      <c r="AH14" s="3">
        <v>-0.18896447122097015</v>
      </c>
      <c r="AI14" s="3">
        <v>0.18670946359634399</v>
      </c>
      <c r="AJ14" s="3">
        <v>0.14988221228122711</v>
      </c>
      <c r="AK14" s="3">
        <v>-0.10060061514377594</v>
      </c>
      <c r="AL14" s="3">
        <v>-0.10414304584264755</v>
      </c>
      <c r="AM14" s="3">
        <v>0.15957388281822205</v>
      </c>
      <c r="AN14" s="3">
        <v>-0.10037889331579208</v>
      </c>
      <c r="AO14" s="3">
        <v>4.0749326348304749E-2</v>
      </c>
      <c r="AP14" s="3">
        <v>-4.5392435044050217E-2</v>
      </c>
      <c r="AS14" s="25">
        <v>8</v>
      </c>
      <c r="AT14" s="3">
        <v>-0.34937560558319092</v>
      </c>
      <c r="AU14" s="3">
        <v>-7.911982387304306E-2</v>
      </c>
      <c r="AV14" s="3">
        <v>-4.1672874242067337E-2</v>
      </c>
      <c r="AW14" s="3">
        <v>0.16245491802692413</v>
      </c>
      <c r="AX14" s="3">
        <v>-0.22401872277259827</v>
      </c>
      <c r="AY14" s="3">
        <v>-0.33445417881011963</v>
      </c>
      <c r="AZ14" s="3">
        <v>0.1760992705821991</v>
      </c>
      <c r="BA14" s="3">
        <v>0.14617276191711426</v>
      </c>
      <c r="BB14" s="3">
        <v>7.9235091805458069E-2</v>
      </c>
      <c r="BC14" s="3">
        <v>-4.691091924905777E-2</v>
      </c>
      <c r="BD14" s="3">
        <v>0.25088369846343994</v>
      </c>
      <c r="BE14" s="3">
        <v>0.21925434470176697</v>
      </c>
      <c r="BF14" s="3">
        <v>-1.6763189807534218E-2</v>
      </c>
      <c r="BG14" s="3">
        <v>0.10801828652620316</v>
      </c>
      <c r="BH14" s="3">
        <v>6.8671636283397675E-2</v>
      </c>
      <c r="BI14" s="3">
        <v>1.4242231845855713E-2</v>
      </c>
      <c r="BJ14" s="3">
        <v>7.095993310213089E-2</v>
      </c>
      <c r="BL14" s="3"/>
      <c r="BM14" s="1">
        <v>8</v>
      </c>
      <c r="BN14" s="3"/>
      <c r="BO14" s="3"/>
      <c r="BP14" s="3"/>
      <c r="BQ14" s="3"/>
      <c r="BR14" s="3">
        <v>0.45809252136188067</v>
      </c>
      <c r="BT14" s="25">
        <v>8</v>
      </c>
      <c r="BU14" s="3">
        <v>-0.15134195983409882</v>
      </c>
      <c r="BV14" s="3">
        <v>0.30585253238677979</v>
      </c>
      <c r="BW14" s="3">
        <v>0.33874142169952393</v>
      </c>
      <c r="BX14" s="3">
        <v>-0.2850087583065033</v>
      </c>
      <c r="BY14" s="3">
        <v>0.10902821272611618</v>
      </c>
      <c r="BZ14" s="3">
        <v>-6.9300264120101929E-2</v>
      </c>
      <c r="CA14" s="3">
        <v>-0.46791628003120422</v>
      </c>
      <c r="CB14" s="3">
        <v>-5.6307181715965271E-2</v>
      </c>
      <c r="CC14" s="3">
        <v>-8.7089002132415771E-2</v>
      </c>
      <c r="CD14" s="3">
        <v>0.37990060448646545</v>
      </c>
      <c r="CE14" s="3">
        <v>-2.0992046222090721E-2</v>
      </c>
      <c r="CF14" s="3">
        <v>0.24571603536605835</v>
      </c>
      <c r="CG14" s="3">
        <v>9.4841435551643372E-2</v>
      </c>
      <c r="CH14" s="3">
        <v>-0.2102343738079071</v>
      </c>
      <c r="CI14" s="3">
        <v>0.22408097982406616</v>
      </c>
      <c r="CJ14" s="3">
        <v>-0.24678689241409302</v>
      </c>
      <c r="CK14" s="3">
        <v>9.5236189663410204E-3</v>
      </c>
      <c r="CN14" s="25">
        <v>8</v>
      </c>
      <c r="CO14" s="3">
        <v>0.97360819578170776</v>
      </c>
      <c r="CP14" s="3">
        <v>-4.8841390758752823E-2</v>
      </c>
      <c r="CR14" s="25">
        <v>8</v>
      </c>
      <c r="CS14" s="3">
        <v>-0.12689681351184845</v>
      </c>
      <c r="CT14" s="3">
        <v>-0.17245247960090637</v>
      </c>
      <c r="CU14" s="3">
        <v>4.137841984629631E-2</v>
      </c>
      <c r="CV14" s="3">
        <v>0.17060858011245728</v>
      </c>
      <c r="CW14" s="3">
        <v>-4.4242274016141891E-2</v>
      </c>
      <c r="CX14" s="3">
        <v>0.41601702570915222</v>
      </c>
      <c r="CY14" s="3">
        <v>6.715518981218338E-2</v>
      </c>
      <c r="CZ14" s="3">
        <v>-0.30805456638336182</v>
      </c>
      <c r="DA14" s="3">
        <v>-0.10656370222568512</v>
      </c>
      <c r="DB14" s="3">
        <v>-7.2386730462312698E-3</v>
      </c>
      <c r="DC14" s="3">
        <v>0.24584820866584778</v>
      </c>
      <c r="DD14" s="3">
        <v>-0.12289975583553314</v>
      </c>
      <c r="DE14" s="3">
        <v>-0.16142204403877258</v>
      </c>
      <c r="DF14" s="3">
        <v>-3.7768922746181488E-2</v>
      </c>
      <c r="DG14" s="3">
        <v>5.3508095443248749E-2</v>
      </c>
      <c r="DH14" s="3">
        <v>0.13196292519569397</v>
      </c>
      <c r="DI14" s="3">
        <v>-0.3329845666885376</v>
      </c>
      <c r="DK14" s="25">
        <v>8</v>
      </c>
      <c r="DL14" s="3">
        <v>0.10093382000923157</v>
      </c>
      <c r="DM14" s="3">
        <v>-5.1734045147895813E-2</v>
      </c>
      <c r="DN14" s="3">
        <v>0.26776719093322754</v>
      </c>
      <c r="DO14" s="3">
        <v>-4.5595239847898483E-2</v>
      </c>
      <c r="DP14" s="3">
        <v>-3.4470586106181145E-3</v>
      </c>
      <c r="DQ14" s="3">
        <v>2.1996684372425079E-2</v>
      </c>
      <c r="DR14" s="3">
        <v>-0.15291820466518402</v>
      </c>
      <c r="DS14" s="3">
        <v>-0.30460572242736816</v>
      </c>
      <c r="DT14" s="3">
        <v>0.15150785446166992</v>
      </c>
      <c r="DU14" s="3">
        <v>-0.19930955767631531</v>
      </c>
      <c r="DV14" s="3">
        <v>-1.3531636446714401E-2</v>
      </c>
      <c r="DW14" s="3">
        <v>-1.4459670521318913E-2</v>
      </c>
      <c r="DX14" s="3">
        <v>0.32907533645629883</v>
      </c>
      <c r="DY14" s="3">
        <v>0.10243110358715057</v>
      </c>
      <c r="DZ14" s="3">
        <v>-1.5649955719709396E-2</v>
      </c>
      <c r="EA14" s="3">
        <v>2.1160556003451347E-2</v>
      </c>
      <c r="EB14" s="3">
        <v>7.2638973593711853E-2</v>
      </c>
      <c r="EC14" s="3">
        <v>9.5195002853870392E-2</v>
      </c>
      <c r="ED14" s="3">
        <v>-0.13065387308597565</v>
      </c>
      <c r="EE14" s="3">
        <v>3.9113685488700867E-3</v>
      </c>
      <c r="EF14" s="3">
        <v>2.8775455430150032E-3</v>
      </c>
      <c r="EG14" s="3">
        <v>0.2297259122133255</v>
      </c>
      <c r="EH14" s="3">
        <v>2.7088696137070656E-2</v>
      </c>
      <c r="EI14" s="3">
        <v>-0.17781829833984375</v>
      </c>
      <c r="EJ14" s="3">
        <v>9.585859626531601E-2</v>
      </c>
      <c r="EK14" s="3">
        <v>0.2680681049823761</v>
      </c>
      <c r="EL14" s="3">
        <v>-0.11547008901834488</v>
      </c>
      <c r="EM14" s="3">
        <v>0.1878863126039505</v>
      </c>
      <c r="EN14" s="3">
        <v>3.5686250776052475E-2</v>
      </c>
      <c r="EO14" s="3">
        <v>-9.7347550094127655E-2</v>
      </c>
      <c r="EP14" s="3">
        <v>0.14819663763046265</v>
      </c>
      <c r="EQ14" s="3">
        <v>0.23827016353607178</v>
      </c>
      <c r="ER14" s="3">
        <v>-3.4807838499546051E-2</v>
      </c>
      <c r="ES14" s="3">
        <v>-9.1730289161205292E-2</v>
      </c>
      <c r="ET14" s="3">
        <v>2.5055533275008202E-2</v>
      </c>
      <c r="EU14" s="3">
        <v>0.29972964525222778</v>
      </c>
      <c r="EV14" s="3">
        <v>0.14669571816921234</v>
      </c>
      <c r="EW14" s="3">
        <v>-0.13975341618061066</v>
      </c>
      <c r="EX14" s="3">
        <v>0.21133951842784882</v>
      </c>
      <c r="EY14" s="3">
        <v>-0.1447584331035614</v>
      </c>
      <c r="EZ14" s="3">
        <v>0.14198918640613556</v>
      </c>
      <c r="FA14" s="3">
        <v>0.12665186822414398</v>
      </c>
      <c r="FB14" s="3">
        <v>-4.1066478937864304E-2</v>
      </c>
      <c r="FC14" s="3">
        <v>-0.33455738425254822</v>
      </c>
      <c r="FD14" s="3">
        <v>-4.9054436385631561E-2</v>
      </c>
      <c r="FE14" s="3">
        <v>0.4097059965133667</v>
      </c>
      <c r="FF14" s="3">
        <v>4.3934158980846405E-2</v>
      </c>
      <c r="FG14" s="3">
        <v>-9.9899567663669586E-2</v>
      </c>
      <c r="FH14" s="3">
        <v>-7.9807266592979431E-2</v>
      </c>
      <c r="FI14" s="3">
        <v>0.11650197952985764</v>
      </c>
      <c r="FJ14" s="3">
        <v>-0.12466198951005936</v>
      </c>
      <c r="FK14" s="3">
        <v>1.7596915364265442E-2</v>
      </c>
      <c r="FL14" s="3">
        <v>0.41128259897232056</v>
      </c>
      <c r="FM14" s="3">
        <v>4.6356603503227234E-2</v>
      </c>
      <c r="FN14" s="3">
        <v>1.7418904229998589E-2</v>
      </c>
      <c r="FO14" s="3">
        <v>6.0748327523469925E-2</v>
      </c>
      <c r="FP14" s="3">
        <v>-0.17804846167564392</v>
      </c>
      <c r="FQ14" s="3">
        <v>0.17510621249675751</v>
      </c>
      <c r="FR14" s="3">
        <v>-0.11255880445241928</v>
      </c>
      <c r="FS14" s="3">
        <v>0.17690587043762207</v>
      </c>
      <c r="FT14" s="3">
        <v>-1.380821131169796E-2</v>
      </c>
      <c r="FU14" s="3">
        <v>0.24304972589015961</v>
      </c>
      <c r="FV14" s="3">
        <v>4.1143395006656647E-2</v>
      </c>
      <c r="FW14" s="3">
        <v>8.0320209264755249E-2</v>
      </c>
      <c r="FX14" s="3">
        <v>-2.8798501007258892E-3</v>
      </c>
    </row>
    <row r="15" spans="1:180">
      <c r="A15" s="25">
        <v>9</v>
      </c>
      <c r="B15" s="3">
        <v>-0.1556556224822998</v>
      </c>
      <c r="C15" s="3">
        <v>0.20863918960094452</v>
      </c>
      <c r="D15" s="3">
        <v>-0.21746984124183655</v>
      </c>
      <c r="E15" s="3">
        <v>6.256508082151413E-2</v>
      </c>
      <c r="F15" s="3">
        <v>2.6386858895421028E-2</v>
      </c>
      <c r="G15" s="3">
        <v>-7.4894621968269348E-2</v>
      </c>
      <c r="H15" s="3">
        <v>9.6623949706554413E-2</v>
      </c>
      <c r="I15" s="3">
        <v>0.29469883441925049</v>
      </c>
      <c r="J15" s="3">
        <v>-0.26098978519439697</v>
      </c>
      <c r="K15" s="3">
        <v>-0.21681825816631317</v>
      </c>
      <c r="L15" s="3">
        <v>8.5677340626716614E-2</v>
      </c>
      <c r="M15" s="3">
        <v>0.2799447774887085</v>
      </c>
      <c r="N15" s="3">
        <v>2.3171210661530495E-2</v>
      </c>
      <c r="O15" s="3">
        <v>-2.0654980093240738E-2</v>
      </c>
      <c r="P15" s="3">
        <v>1.740645244717598E-2</v>
      </c>
      <c r="Q15" s="3">
        <v>-0.14183329045772552</v>
      </c>
      <c r="R15" s="3">
        <v>8.3192465826869011E-3</v>
      </c>
      <c r="U15" s="3"/>
      <c r="V15" s="1">
        <v>9</v>
      </c>
      <c r="W15" s="3">
        <v>0.48496820259012463</v>
      </c>
      <c r="Y15" s="25">
        <v>9</v>
      </c>
      <c r="Z15" s="3">
        <v>-5.5722036631777883E-4</v>
      </c>
      <c r="AA15" s="3">
        <v>4.8592846840620041E-2</v>
      </c>
      <c r="AB15" s="3">
        <v>5.2165505476295948E-3</v>
      </c>
      <c r="AC15" s="3">
        <v>-2.6655910536646843E-2</v>
      </c>
      <c r="AD15" s="3">
        <v>-0.17023622989654541</v>
      </c>
      <c r="AE15" s="3">
        <v>-5.8707233518362045E-2</v>
      </c>
      <c r="AF15" s="3">
        <v>-0.12178850919008255</v>
      </c>
      <c r="AG15" s="3">
        <v>6.2288972549140453E-3</v>
      </c>
      <c r="AH15" s="3">
        <v>-0.13886725902557373</v>
      </c>
      <c r="AI15" s="3">
        <v>-3.2324027270078659E-2</v>
      </c>
      <c r="AJ15" s="3">
        <v>-0.27279365062713623</v>
      </c>
      <c r="AK15" s="3">
        <v>7.1815192699432373E-2</v>
      </c>
      <c r="AL15" s="3">
        <v>-8.5794165730476379E-2</v>
      </c>
      <c r="AM15" s="3">
        <v>-0.12950494885444641</v>
      </c>
      <c r="AN15" s="3">
        <v>-0.1667066216468811</v>
      </c>
      <c r="AO15" s="3">
        <v>-9.1817930340766907E-2</v>
      </c>
      <c r="AP15" s="3">
        <v>-5.6725875474512577E-3</v>
      </c>
      <c r="AS15" s="25">
        <v>9</v>
      </c>
      <c r="AT15" s="3">
        <v>-7.2875156998634338E-2</v>
      </c>
      <c r="AU15" s="3">
        <v>-2.110283263027668E-2</v>
      </c>
      <c r="AV15" s="3">
        <v>7.3901325464248657E-2</v>
      </c>
      <c r="AW15" s="3">
        <v>3.2508295029401779E-2</v>
      </c>
      <c r="AX15" s="3">
        <v>0.2619798481464386</v>
      </c>
      <c r="AY15" s="3">
        <v>0.13303445279598236</v>
      </c>
      <c r="AZ15" s="3">
        <v>-6.2494348734617233E-2</v>
      </c>
      <c r="BA15" s="3">
        <v>0.26194542646408081</v>
      </c>
      <c r="BB15" s="3">
        <v>0.11852790415287018</v>
      </c>
      <c r="BC15" s="3">
        <v>1.7869027331471443E-2</v>
      </c>
      <c r="BD15" s="3">
        <v>0.21569773554801941</v>
      </c>
      <c r="BE15" s="3">
        <v>0.15110623836517334</v>
      </c>
      <c r="BF15" s="3">
        <v>-0.20107795298099518</v>
      </c>
      <c r="BG15" s="3">
        <v>-0.31509393453598022</v>
      </c>
      <c r="BH15" s="3">
        <v>-0.1514478474855423</v>
      </c>
      <c r="BI15" s="3">
        <v>-0.22620663046836853</v>
      </c>
      <c r="BJ15" s="3">
        <v>0.22184303402900696</v>
      </c>
      <c r="BL15" s="3"/>
      <c r="BM15" s="1">
        <v>9</v>
      </c>
      <c r="BN15" s="3"/>
      <c r="BO15" s="3"/>
      <c r="BP15" s="3"/>
      <c r="BQ15" s="3"/>
      <c r="BR15" s="3">
        <v>-0.18148088684778674</v>
      </c>
      <c r="BT15" s="25">
        <v>9</v>
      </c>
      <c r="BU15" s="3">
        <v>-0.24172912538051605</v>
      </c>
      <c r="BV15" s="3">
        <v>0.10918664187192917</v>
      </c>
      <c r="BW15" s="3">
        <v>-0.25784936547279358</v>
      </c>
      <c r="BX15" s="3">
        <v>0.11104641109704971</v>
      </c>
      <c r="BY15" s="3">
        <v>-0.52246290445327759</v>
      </c>
      <c r="BZ15" s="3">
        <v>0.28781017661094666</v>
      </c>
      <c r="CA15" s="3">
        <v>4.0680304169654846E-2</v>
      </c>
      <c r="CB15" s="3">
        <v>-5.3759206086397171E-2</v>
      </c>
      <c r="CC15" s="3">
        <v>-0.26720765233039856</v>
      </c>
      <c r="CD15" s="3">
        <v>-3.8451716303825378E-2</v>
      </c>
      <c r="CE15" s="3">
        <v>0.18946290016174316</v>
      </c>
      <c r="CF15" s="3">
        <v>-0.44900709390640259</v>
      </c>
      <c r="CG15" s="3">
        <v>-0.11396730691194534</v>
      </c>
      <c r="CH15" s="3">
        <v>-0.23745234310626984</v>
      </c>
      <c r="CI15" s="3">
        <v>-0.24790386855602264</v>
      </c>
      <c r="CJ15" s="3">
        <v>7.9382434487342834E-2</v>
      </c>
      <c r="CK15" s="3">
        <v>-0.18548755347728729</v>
      </c>
      <c r="CN15" s="25">
        <v>9</v>
      </c>
      <c r="CO15" s="3">
        <v>0.93159049749374401</v>
      </c>
      <c r="CP15" s="3">
        <v>-3.462621197104454E-2</v>
      </c>
      <c r="CR15" s="25">
        <v>9</v>
      </c>
      <c r="CS15" s="3">
        <v>-6.9166585803031921E-2</v>
      </c>
      <c r="CT15" s="3">
        <v>6.4163371920585632E-2</v>
      </c>
      <c r="CU15" s="3">
        <v>0.22514073550701141</v>
      </c>
      <c r="CV15" s="3">
        <v>1.5655500814318657E-2</v>
      </c>
      <c r="CW15" s="3">
        <v>-0.13444420695304871</v>
      </c>
      <c r="CX15" s="3">
        <v>-2.4221299216151237E-2</v>
      </c>
      <c r="CY15" s="3">
        <v>0.18765260279178619</v>
      </c>
      <c r="CZ15" s="3">
        <v>0.18876564502716064</v>
      </c>
      <c r="DA15" s="3">
        <v>5.35769984126091E-2</v>
      </c>
      <c r="DB15" s="3">
        <v>-0.13761149346828461</v>
      </c>
      <c r="DC15" s="3">
        <v>2.3986406158655882E-3</v>
      </c>
      <c r="DD15" s="3">
        <v>-0.11625250428915024</v>
      </c>
      <c r="DE15" s="3">
        <v>-0.16675223410129547</v>
      </c>
      <c r="DF15" s="3">
        <v>5.3597364574670792E-2</v>
      </c>
      <c r="DG15" s="3">
        <v>-3.2546866685152054E-2</v>
      </c>
      <c r="DH15" s="3">
        <v>0.20595082640647888</v>
      </c>
      <c r="DI15" s="3">
        <v>-0.32904300093650818</v>
      </c>
      <c r="DK15" s="25">
        <v>9</v>
      </c>
      <c r="DL15" s="3">
        <v>2.5802319869399071E-2</v>
      </c>
      <c r="DM15" s="3">
        <v>-2.6757379528135061E-3</v>
      </c>
      <c r="DN15" s="3">
        <v>-3.4774705767631531E-2</v>
      </c>
      <c r="DO15" s="3">
        <v>0.15015806257724762</v>
      </c>
      <c r="DP15" s="3">
        <v>-9.8331473767757416E-2</v>
      </c>
      <c r="DQ15" s="3">
        <v>-0.17637339234352112</v>
      </c>
      <c r="DR15" s="3">
        <v>-0.25150063633918762</v>
      </c>
      <c r="DS15" s="3">
        <v>0.16469202935695648</v>
      </c>
      <c r="DT15" s="3">
        <v>8.1048429012298584E-2</v>
      </c>
      <c r="DU15" s="3">
        <v>0.13219711184501648</v>
      </c>
      <c r="DV15" s="3">
        <v>-9.9964134395122528E-2</v>
      </c>
      <c r="DW15" s="3">
        <v>-2.4314379319548607E-2</v>
      </c>
      <c r="DX15" s="3">
        <v>-0.13246341049671173</v>
      </c>
      <c r="DY15" s="3">
        <v>7.0063762366771698E-2</v>
      </c>
      <c r="DZ15" s="3">
        <v>3.1846143305301666E-2</v>
      </c>
      <c r="EA15" s="3">
        <v>-0.11924085766077042</v>
      </c>
      <c r="EB15" s="3">
        <v>-0.14347554743289948</v>
      </c>
      <c r="EC15" s="3">
        <v>0.37142735719680786</v>
      </c>
      <c r="ED15" s="3">
        <v>-0.13951084017753601</v>
      </c>
      <c r="EE15" s="3">
        <v>0.2287527322769165</v>
      </c>
      <c r="EF15" s="3">
        <v>0.11131007224321365</v>
      </c>
      <c r="EG15" s="3">
        <v>0.14452685415744781</v>
      </c>
      <c r="EH15" s="3">
        <v>-1.7052697017788887E-2</v>
      </c>
      <c r="EI15" s="3">
        <v>-0.11023378372192383</v>
      </c>
      <c r="EJ15" s="3">
        <v>0.31141701340675354</v>
      </c>
      <c r="EK15" s="3">
        <v>-9.3198217451572418E-2</v>
      </c>
      <c r="EL15" s="3">
        <v>-0.25245851278305054</v>
      </c>
      <c r="EM15" s="3">
        <v>0.18400591611862183</v>
      </c>
      <c r="EN15" s="3">
        <v>-3.2929815351963043E-2</v>
      </c>
      <c r="EO15" s="3">
        <v>-0.10291934013366699</v>
      </c>
      <c r="EP15" s="3">
        <v>-4.1625365614891052E-2</v>
      </c>
      <c r="EQ15" s="3">
        <v>-0.22859916090965271</v>
      </c>
      <c r="ER15" s="3">
        <v>0.23439183831214905</v>
      </c>
      <c r="ES15" s="3">
        <v>0.13154809176921844</v>
      </c>
      <c r="ET15" s="3">
        <v>1.7967196181416512E-2</v>
      </c>
      <c r="EU15" s="3">
        <v>8.0626867711544037E-2</v>
      </c>
      <c r="EV15" s="3">
        <v>-0.15807934105396271</v>
      </c>
      <c r="EW15" s="3">
        <v>-0.1186804473400116</v>
      </c>
      <c r="EX15" s="3">
        <v>0.20376910269260406</v>
      </c>
      <c r="EY15" s="3">
        <v>1.4557457529008389E-2</v>
      </c>
      <c r="EZ15" s="3">
        <v>0.12814684212207794</v>
      </c>
      <c r="FA15" s="3">
        <v>-0.24524800479412079</v>
      </c>
      <c r="FB15" s="3">
        <v>-0.11962994933128357</v>
      </c>
      <c r="FC15" s="3">
        <v>0.17652302980422974</v>
      </c>
      <c r="FD15" s="3">
        <v>-0.16452457010746002</v>
      </c>
      <c r="FE15" s="3">
        <v>-0.14410540461540222</v>
      </c>
      <c r="FF15" s="3">
        <v>-8.9289203286170959E-2</v>
      </c>
      <c r="FG15" s="3">
        <v>-0.13604266941547394</v>
      </c>
      <c r="FH15" s="3">
        <v>0.17106333374977112</v>
      </c>
      <c r="FI15" s="3">
        <v>-0.19051180779933929</v>
      </c>
      <c r="FJ15" s="3">
        <v>4.7127366065979004E-2</v>
      </c>
      <c r="FK15" s="3">
        <v>-0.1931319385766983</v>
      </c>
      <c r="FL15" s="3">
        <v>-8.395589143037796E-2</v>
      </c>
      <c r="FM15" s="3">
        <v>-5.2447463385760784E-3</v>
      </c>
      <c r="FN15" s="3">
        <v>8.4693670272827148E-2</v>
      </c>
      <c r="FO15" s="3">
        <v>-0.22281914949417114</v>
      </c>
      <c r="FP15" s="3">
        <v>0.22906002402305603</v>
      </c>
      <c r="FQ15" s="3">
        <v>-0.34193319082260132</v>
      </c>
      <c r="FR15" s="3">
        <v>0.26524144411087036</v>
      </c>
      <c r="FS15" s="3">
        <v>2.3697322234511375E-2</v>
      </c>
      <c r="FT15" s="3">
        <v>-0.12036258727312088</v>
      </c>
      <c r="FU15" s="3">
        <v>-0.1801430732011795</v>
      </c>
      <c r="FV15" s="3">
        <v>7.8508332371711731E-3</v>
      </c>
      <c r="FW15" s="3">
        <v>-6.1995226889848709E-2</v>
      </c>
      <c r="FX15" s="3">
        <v>1.5242013148963451E-2</v>
      </c>
    </row>
    <row r="16" spans="1:180">
      <c r="A16" s="25">
        <v>10</v>
      </c>
      <c r="B16" s="3">
        <v>-6.5520614385604858E-2</v>
      </c>
      <c r="C16" s="3">
        <v>-0.27766510844230652</v>
      </c>
      <c r="D16" s="3">
        <v>0.15786851942539215</v>
      </c>
      <c r="E16" s="3">
        <v>0.1661977618932724</v>
      </c>
      <c r="F16" s="3">
        <v>-4.913310706615448E-2</v>
      </c>
      <c r="G16" s="3">
        <v>0.28282758593559265</v>
      </c>
      <c r="H16" s="3">
        <v>-4.2132014641538262E-5</v>
      </c>
      <c r="I16" s="3">
        <v>0.19372020661830902</v>
      </c>
      <c r="J16" s="3">
        <v>-0.24095316231250763</v>
      </c>
      <c r="K16" s="3">
        <v>-0.23668405413627625</v>
      </c>
      <c r="L16" s="3">
        <v>-0.283672034740448</v>
      </c>
      <c r="M16" s="3">
        <v>-0.15775419771671295</v>
      </c>
      <c r="N16" s="3">
        <v>-0.13792181015014648</v>
      </c>
      <c r="O16" s="3">
        <v>0.24320770800113678</v>
      </c>
      <c r="P16" s="3">
        <v>0.25185671448707581</v>
      </c>
      <c r="Q16" s="3">
        <v>0.16793075203895569</v>
      </c>
      <c r="R16" s="3">
        <v>-1.9973474554717541E-3</v>
      </c>
      <c r="U16" s="3"/>
      <c r="V16" s="1">
        <v>10</v>
      </c>
      <c r="W16" s="3">
        <v>-0.92056345674841766</v>
      </c>
      <c r="Y16" s="25">
        <v>10</v>
      </c>
      <c r="Z16" s="3">
        <v>3.7063349038362503E-2</v>
      </c>
      <c r="AA16" s="3">
        <v>-0.21821615099906921</v>
      </c>
      <c r="AB16" s="3">
        <v>0.22846508026123047</v>
      </c>
      <c r="AC16" s="3">
        <v>-1.0610662400722504E-2</v>
      </c>
      <c r="AD16" s="3">
        <v>-7.6918512582778931E-2</v>
      </c>
      <c r="AE16" s="3">
        <v>-1.0852804407477379E-2</v>
      </c>
      <c r="AF16" s="3">
        <v>9.3466073274612427E-2</v>
      </c>
      <c r="AG16" s="3">
        <v>0.18067160248756409</v>
      </c>
      <c r="AH16" s="3">
        <v>2.5867965072393417E-2</v>
      </c>
      <c r="AI16" s="3">
        <v>-0.15796554088592529</v>
      </c>
      <c r="AJ16" s="3">
        <v>-9.2732064425945282E-2</v>
      </c>
      <c r="AK16" s="3">
        <v>3.9650935679674149E-2</v>
      </c>
      <c r="AL16" s="3">
        <v>-9.656793624162674E-2</v>
      </c>
      <c r="AM16" s="3">
        <v>-0.34368973970413208</v>
      </c>
      <c r="AN16" s="3">
        <v>0.14826813340187073</v>
      </c>
      <c r="AO16" s="3">
        <v>-0.31659191846847534</v>
      </c>
      <c r="AP16" s="3">
        <v>-1.1730309575796127E-2</v>
      </c>
      <c r="AS16" s="25">
        <v>10</v>
      </c>
      <c r="AT16" s="3">
        <v>0.14007735252380371</v>
      </c>
      <c r="AU16" s="3">
        <v>-3.2597340643405914E-2</v>
      </c>
      <c r="AV16" s="3">
        <v>-3.2140027731657028E-2</v>
      </c>
      <c r="AW16" s="3">
        <v>0.15717741847038269</v>
      </c>
      <c r="AX16" s="3">
        <v>-0.15969914197921753</v>
      </c>
      <c r="AY16" s="3">
        <v>4.9016233533620834E-2</v>
      </c>
      <c r="AZ16" s="3">
        <v>-9.9785909056663513E-2</v>
      </c>
      <c r="BA16" s="3">
        <v>-0.19718939065933228</v>
      </c>
      <c r="BB16" s="3">
        <v>-0.24514569342136383</v>
      </c>
      <c r="BC16" s="3">
        <v>4.1362050920724869E-2</v>
      </c>
      <c r="BD16" s="3">
        <v>-8.9027918875217438E-2</v>
      </c>
      <c r="BE16" s="3">
        <v>0.21295666694641113</v>
      </c>
      <c r="BF16" s="3">
        <v>0.24225008487701416</v>
      </c>
      <c r="BG16" s="3">
        <v>-1.0213222354650497E-2</v>
      </c>
      <c r="BH16" s="3">
        <v>0.14204473793506622</v>
      </c>
      <c r="BI16" s="3">
        <v>0.18189790844917297</v>
      </c>
      <c r="BJ16" s="3">
        <v>0.11964356899261476</v>
      </c>
      <c r="BL16" s="3"/>
      <c r="BM16" s="1">
        <v>10</v>
      </c>
      <c r="BN16" s="3"/>
      <c r="BO16" s="3"/>
      <c r="BP16" s="3"/>
      <c r="BQ16" s="3"/>
      <c r="BR16" s="3">
        <v>1.2546937710698747</v>
      </c>
      <c r="BT16" s="25">
        <v>10</v>
      </c>
      <c r="BU16" s="3">
        <v>0.24369572103023529</v>
      </c>
      <c r="BV16" s="3">
        <v>-3.9345499128103256E-2</v>
      </c>
      <c r="BW16" s="3">
        <v>0.50188076496124268</v>
      </c>
      <c r="BX16" s="3">
        <v>0.32786580920219421</v>
      </c>
      <c r="BY16" s="3">
        <v>-7.7664241194725037E-2</v>
      </c>
      <c r="BZ16" s="3">
        <v>-0.44488832354545593</v>
      </c>
      <c r="CA16" s="3">
        <v>-0.3421739935874939</v>
      </c>
      <c r="CB16" s="3">
        <v>0.19590575993061066</v>
      </c>
      <c r="CC16" s="3">
        <v>-0.46585690975189209</v>
      </c>
      <c r="CD16" s="3">
        <v>6.3354216516017914E-2</v>
      </c>
      <c r="CE16" s="3">
        <v>-0.47365126013755798</v>
      </c>
      <c r="CF16" s="3">
        <v>-3.468601405620575E-2</v>
      </c>
      <c r="CG16" s="3">
        <v>0.32484391331672668</v>
      </c>
      <c r="CH16" s="3">
        <v>-0.13486921787261963</v>
      </c>
      <c r="CI16" s="3">
        <v>-0.18435163795948029</v>
      </c>
      <c r="CJ16" s="3">
        <v>0.10338231176137924</v>
      </c>
      <c r="CK16" s="3">
        <v>4.2266182601451874E-2</v>
      </c>
      <c r="CN16" s="25">
        <v>10</v>
      </c>
      <c r="CO16" s="3">
        <v>0.66695570945739746</v>
      </c>
      <c r="CP16" s="3">
        <v>-9.61124822497368E-2</v>
      </c>
      <c r="CR16" s="25">
        <v>10</v>
      </c>
      <c r="CS16" s="3">
        <v>0.24216166138648987</v>
      </c>
      <c r="CT16" s="3">
        <v>0.21714550256729126</v>
      </c>
      <c r="CU16" s="3">
        <v>-7.0376127958297729E-2</v>
      </c>
      <c r="CV16" s="3">
        <v>-0.27483919262886047</v>
      </c>
      <c r="CW16" s="3">
        <v>7.4162028729915619E-2</v>
      </c>
      <c r="CX16" s="3">
        <v>-8.0264963209629059E-2</v>
      </c>
      <c r="CY16" s="3">
        <v>0.23216463625431061</v>
      </c>
      <c r="CZ16" s="3">
        <v>-0.17820870876312256</v>
      </c>
      <c r="DA16" s="3">
        <v>-5.8310631662607193E-2</v>
      </c>
      <c r="DB16" s="3">
        <v>-7.3080691508948803E-3</v>
      </c>
      <c r="DC16" s="3">
        <v>0.29390034079551697</v>
      </c>
      <c r="DD16" s="3">
        <v>-0.37042540311813354</v>
      </c>
      <c r="DE16" s="3">
        <v>-0.12067233771085739</v>
      </c>
      <c r="DF16" s="3">
        <v>0.14992018043994904</v>
      </c>
      <c r="DG16" s="3">
        <v>-0.25753268599510193</v>
      </c>
      <c r="DH16" s="3">
        <v>2.1539706736803055E-2</v>
      </c>
      <c r="DI16" s="3">
        <v>-0.25981590151786804</v>
      </c>
      <c r="DK16" s="25">
        <v>10</v>
      </c>
      <c r="DL16" s="3">
        <v>0.28774872422218323</v>
      </c>
      <c r="DM16" s="3">
        <v>2.9544537886977196E-2</v>
      </c>
      <c r="DN16" s="3">
        <v>-0.12742938101291656</v>
      </c>
      <c r="DO16" s="3">
        <v>0.10016255080699921</v>
      </c>
      <c r="DP16" s="3">
        <v>6.1974385753273964E-3</v>
      </c>
      <c r="DQ16" s="3">
        <v>0.17975896596908569</v>
      </c>
      <c r="DR16" s="3">
        <v>0.47426855564117432</v>
      </c>
      <c r="DS16" s="3">
        <v>-6.5682597458362579E-2</v>
      </c>
      <c r="DT16" s="3">
        <v>1.4572920277714729E-2</v>
      </c>
      <c r="DU16" s="3">
        <v>8.6892172694206238E-2</v>
      </c>
      <c r="DV16" s="3">
        <v>-0.10034972429275513</v>
      </c>
      <c r="DW16" s="3">
        <v>6.4585797488689423E-2</v>
      </c>
      <c r="DX16" s="3">
        <v>-0.30757802724838257</v>
      </c>
      <c r="DY16" s="3">
        <v>2.3627979680895805E-2</v>
      </c>
      <c r="DZ16" s="3">
        <v>-0.16261574625968933</v>
      </c>
      <c r="EA16" s="3">
        <v>0.17175513505935669</v>
      </c>
      <c r="EB16" s="3">
        <v>0.39958778023719788</v>
      </c>
      <c r="EC16" s="3">
        <v>-0.1382690966129303</v>
      </c>
      <c r="ED16" s="3">
        <v>9.1467723250389099E-2</v>
      </c>
      <c r="EE16" s="3">
        <v>-7.7384382486343384E-2</v>
      </c>
      <c r="EF16" s="3">
        <v>-7.8434057533740997E-2</v>
      </c>
      <c r="EG16" s="3">
        <v>0.1317984014749527</v>
      </c>
      <c r="EH16" s="3">
        <v>7.0711463689804077E-2</v>
      </c>
      <c r="EI16" s="3">
        <v>-0.14843983948230743</v>
      </c>
      <c r="EJ16" s="3">
        <v>-0.20770721137523651</v>
      </c>
      <c r="EK16" s="3">
        <v>0.26656943559646606</v>
      </c>
      <c r="EL16" s="3">
        <v>-3.5378679633140564E-2</v>
      </c>
      <c r="EM16" s="3">
        <v>0.30892130732536316</v>
      </c>
      <c r="EN16" s="3">
        <v>0.14532533288002014</v>
      </c>
      <c r="EO16" s="3">
        <v>6.3420221209526062E-2</v>
      </c>
      <c r="EP16" s="3">
        <v>0.27690669894218445</v>
      </c>
      <c r="EQ16" s="3">
        <v>-0.46717754006385803</v>
      </c>
      <c r="ER16" s="3">
        <v>0.11267810314893723</v>
      </c>
      <c r="ES16" s="3">
        <v>1.2635347433388233E-2</v>
      </c>
      <c r="ET16" s="3">
        <v>-0.19811584055423737</v>
      </c>
      <c r="EU16" s="3">
        <v>2.4764262139797211E-2</v>
      </c>
      <c r="EV16" s="3">
        <v>9.169740229845047E-2</v>
      </c>
      <c r="EW16" s="3">
        <v>0.25165247917175293</v>
      </c>
      <c r="EX16" s="3">
        <v>0.3900173008441925</v>
      </c>
      <c r="EY16" s="3">
        <v>4.6131783165037632E-3</v>
      </c>
      <c r="EZ16" s="3">
        <v>-0.10600259155035019</v>
      </c>
      <c r="FA16" s="3">
        <v>-0.29071739315986633</v>
      </c>
      <c r="FB16" s="3">
        <v>0.13833902776241302</v>
      </c>
      <c r="FC16" s="3">
        <v>0.36553707718849182</v>
      </c>
      <c r="FD16" s="3">
        <v>0.1730516254901886</v>
      </c>
      <c r="FE16" s="3">
        <v>0.19557859003543854</v>
      </c>
      <c r="FF16" s="3">
        <v>-2.2939596325159073E-2</v>
      </c>
      <c r="FG16" s="3">
        <v>2.1102236583828926E-2</v>
      </c>
      <c r="FH16" s="3">
        <v>-2.1885668858885765E-2</v>
      </c>
      <c r="FI16" s="3">
        <v>5.7354597374796867E-3</v>
      </c>
      <c r="FJ16" s="3">
        <v>0.13741518557071686</v>
      </c>
      <c r="FK16" s="3">
        <v>-0.30010470747947693</v>
      </c>
      <c r="FL16" s="3">
        <v>0.30475804209709167</v>
      </c>
      <c r="FM16" s="3">
        <v>6.1658844351768494E-2</v>
      </c>
      <c r="FN16" s="3">
        <v>5.1857218146324158E-2</v>
      </c>
      <c r="FO16" s="3">
        <v>0.41152140498161316</v>
      </c>
      <c r="FP16" s="3">
        <v>0.22799907624721527</v>
      </c>
      <c r="FQ16" s="3">
        <v>-0.12921907007694244</v>
      </c>
      <c r="FR16" s="3">
        <v>0.65580552816390991</v>
      </c>
      <c r="FS16" s="3">
        <v>3.6118876188993454E-2</v>
      </c>
      <c r="FT16" s="3">
        <v>0.1438169926404953</v>
      </c>
      <c r="FU16" s="3">
        <v>-0.20758140087127686</v>
      </c>
      <c r="FV16" s="3">
        <v>-0.11305044591426849</v>
      </c>
      <c r="FW16" s="3">
        <v>-5.0983510911464691E-2</v>
      </c>
      <c r="FX16" s="3">
        <v>-0.13386820256710052</v>
      </c>
    </row>
    <row r="17" spans="1:180">
      <c r="A17" s="25">
        <v>11</v>
      </c>
      <c r="B17" s="3">
        <v>-0.24543066322803497</v>
      </c>
      <c r="C17" s="3">
        <v>0.14514634013175964</v>
      </c>
      <c r="D17" s="3">
        <v>0.20256422460079193</v>
      </c>
      <c r="E17" s="3">
        <v>-0.21029932796955109</v>
      </c>
      <c r="F17" s="3">
        <v>0.16611474752426147</v>
      </c>
      <c r="G17" s="3">
        <v>1.397391501814127E-2</v>
      </c>
      <c r="H17" s="3">
        <v>-0.11129072308540344</v>
      </c>
      <c r="I17" s="3">
        <v>-0.25509980320930481</v>
      </c>
      <c r="J17" s="3">
        <v>1.0165480896830559E-2</v>
      </c>
      <c r="K17" s="3">
        <v>-8.6349748075008392E-2</v>
      </c>
      <c r="L17" s="3">
        <v>-3.6425072699785233E-2</v>
      </c>
      <c r="M17" s="3">
        <v>-0.26828369498252869</v>
      </c>
      <c r="N17" s="3">
        <v>-0.29022008180618286</v>
      </c>
      <c r="O17" s="3">
        <v>-0.21235927939414978</v>
      </c>
      <c r="P17" s="3">
        <v>-0.17228847742080688</v>
      </c>
      <c r="Q17" s="3">
        <v>0.12150982022285461</v>
      </c>
      <c r="R17" s="3">
        <v>-1.4915312931407243E-4</v>
      </c>
      <c r="U17" s="3"/>
      <c r="V17" s="1">
        <v>11</v>
      </c>
      <c r="W17" s="3">
        <v>-0.72946841289778086</v>
      </c>
      <c r="Y17" s="25">
        <v>11</v>
      </c>
      <c r="Z17" s="3">
        <v>-9.9420100450515747E-2</v>
      </c>
      <c r="AA17" s="3">
        <v>-0.16609059274196625</v>
      </c>
      <c r="AB17" s="3">
        <v>8.9415557682514191E-2</v>
      </c>
      <c r="AC17" s="3">
        <v>-6.6343195736408234E-2</v>
      </c>
      <c r="AD17" s="3">
        <v>8.3748511970043182E-2</v>
      </c>
      <c r="AE17" s="3">
        <v>1.0887160897254944E-2</v>
      </c>
      <c r="AF17" s="3">
        <v>-0.36702039837837219</v>
      </c>
      <c r="AG17" s="3">
        <v>-3.8351453840732574E-2</v>
      </c>
      <c r="AH17" s="3">
        <v>-0.22873291373252869</v>
      </c>
      <c r="AI17" s="3">
        <v>-7.5628645718097687E-2</v>
      </c>
      <c r="AJ17" s="3">
        <v>-0.14854225516319275</v>
      </c>
      <c r="AK17" s="3">
        <v>0.22738015651702881</v>
      </c>
      <c r="AL17" s="3">
        <v>-1.3143637217581272E-2</v>
      </c>
      <c r="AM17" s="3">
        <v>0.11719419062137604</v>
      </c>
      <c r="AN17" s="3">
        <v>0.24873314797878265</v>
      </c>
      <c r="AO17" s="3">
        <v>0.33530649542808533</v>
      </c>
      <c r="AP17" s="3">
        <v>0.51202613115310669</v>
      </c>
      <c r="AS17" s="25">
        <v>11</v>
      </c>
      <c r="AT17" s="3">
        <v>1.3139623217284679E-2</v>
      </c>
      <c r="AU17" s="3">
        <v>0.30639883875846863</v>
      </c>
      <c r="AV17" s="3">
        <v>-0.22348865866661072</v>
      </c>
      <c r="AW17" s="3">
        <v>0.27456960082054138</v>
      </c>
      <c r="AX17" s="3">
        <v>0.3459511399269104</v>
      </c>
      <c r="AY17" s="3">
        <v>0.15100128948688507</v>
      </c>
      <c r="AZ17" s="3">
        <v>-0.21112777292728424</v>
      </c>
      <c r="BA17" s="3">
        <v>-0.21277026832103729</v>
      </c>
      <c r="BB17" s="3">
        <v>-5.862051248550415E-2</v>
      </c>
      <c r="BC17" s="3">
        <v>-3.6240488290786743E-2</v>
      </c>
      <c r="BD17" s="3">
        <v>-0.32045668363571167</v>
      </c>
      <c r="BE17" s="3">
        <v>3.433554619550705E-2</v>
      </c>
      <c r="BF17" s="3">
        <v>-0.24473786354064941</v>
      </c>
      <c r="BG17" s="3">
        <v>-0.18174144625663757</v>
      </c>
      <c r="BH17" s="3">
        <v>0.16736370325088501</v>
      </c>
      <c r="BI17" s="3">
        <v>-0.20686288177967072</v>
      </c>
      <c r="BJ17" s="3">
        <v>0.16565573215484619</v>
      </c>
      <c r="BL17" s="3"/>
      <c r="BM17" s="1">
        <v>11</v>
      </c>
      <c r="BN17" s="3"/>
      <c r="BO17" s="3"/>
      <c r="BP17" s="3"/>
      <c r="BQ17" s="3"/>
      <c r="BR17" s="3">
        <v>0.82244710600397475</v>
      </c>
      <c r="BT17" s="25">
        <v>11</v>
      </c>
      <c r="BU17" s="3">
        <v>-0.1374049037694931</v>
      </c>
      <c r="BV17" s="3">
        <v>0.12500600516796112</v>
      </c>
      <c r="BW17" s="3">
        <v>1.2161711230874062E-2</v>
      </c>
      <c r="BX17" s="3">
        <v>-4.6979334205389023E-2</v>
      </c>
      <c r="BY17" s="3">
        <v>-2.0760158076882362E-3</v>
      </c>
      <c r="BZ17" s="3">
        <v>0.38503599166870117</v>
      </c>
      <c r="CA17" s="3">
        <v>-0.34382519125938416</v>
      </c>
      <c r="CB17" s="3">
        <v>-0.3439006507396698</v>
      </c>
      <c r="CC17" s="3">
        <v>0.27950537204742432</v>
      </c>
      <c r="CD17" s="3">
        <v>0.25772076845169067</v>
      </c>
      <c r="CE17" s="3">
        <v>6.706712394952774E-2</v>
      </c>
      <c r="CF17" s="3">
        <v>-4.2706482112407684E-2</v>
      </c>
      <c r="CG17" s="3">
        <v>1.3705716468393803E-2</v>
      </c>
      <c r="CH17" s="3">
        <v>-0.27206572890281677</v>
      </c>
      <c r="CI17" s="3">
        <v>-0.17236438393592834</v>
      </c>
      <c r="CJ17" s="3">
        <v>2.9796680435538292E-2</v>
      </c>
      <c r="CK17" s="3">
        <v>0.14801350235939026</v>
      </c>
      <c r="CN17" s="25">
        <v>11</v>
      </c>
      <c r="CO17" s="3">
        <v>0.81463474035263062</v>
      </c>
      <c r="CP17" s="3">
        <v>0.10081882774829865</v>
      </c>
      <c r="CR17" s="25">
        <v>11</v>
      </c>
      <c r="CS17" s="3">
        <v>-0.156161829829216</v>
      </c>
      <c r="CT17" s="3">
        <v>0.12122506648302078</v>
      </c>
      <c r="CU17" s="3">
        <v>-0.27232301235198975</v>
      </c>
      <c r="CV17" s="3">
        <v>6.9240018725395203E-2</v>
      </c>
      <c r="CW17" s="3">
        <v>-0.12036954611539841</v>
      </c>
      <c r="CX17" s="3">
        <v>0.32765442132949829</v>
      </c>
      <c r="CY17" s="3">
        <v>-0.22339156270027161</v>
      </c>
      <c r="CZ17" s="3">
        <v>0.14526495337486267</v>
      </c>
      <c r="DA17" s="3">
        <v>0.37660571932792664</v>
      </c>
      <c r="DB17" s="3">
        <v>0.17424559593200684</v>
      </c>
      <c r="DC17" s="3">
        <v>-6.7953340709209442E-2</v>
      </c>
      <c r="DD17" s="3">
        <v>6.1858493834733963E-2</v>
      </c>
      <c r="DE17" s="3">
        <v>0.22124777734279633</v>
      </c>
      <c r="DF17" s="3">
        <v>0.13708904385566711</v>
      </c>
      <c r="DG17" s="3">
        <v>0.28636619448661804</v>
      </c>
      <c r="DH17" s="3">
        <v>-9.8293483257293701E-2</v>
      </c>
      <c r="DI17" s="3">
        <v>-0.28183829784393311</v>
      </c>
      <c r="DK17" s="25">
        <v>11</v>
      </c>
      <c r="DL17" s="3">
        <v>1.7443714663386345E-2</v>
      </c>
      <c r="DM17" s="3">
        <v>0.11698250472545624</v>
      </c>
      <c r="DN17" s="3">
        <v>3.1865350902080536E-2</v>
      </c>
      <c r="DO17" s="3">
        <v>-0.29128840565681458</v>
      </c>
      <c r="DP17" s="3">
        <v>0.31705304980278015</v>
      </c>
      <c r="DQ17" s="3">
        <v>8.246622234582901E-2</v>
      </c>
      <c r="DR17" s="3">
        <v>4.2803506948985159E-4</v>
      </c>
      <c r="DS17" s="3">
        <v>-9.4535939395427704E-2</v>
      </c>
      <c r="DT17" s="3">
        <v>-6.3417911529541016E-2</v>
      </c>
      <c r="DU17" s="3">
        <v>6.795501708984375E-2</v>
      </c>
      <c r="DV17" s="3">
        <v>0.20368465781211853</v>
      </c>
      <c r="DW17" s="3">
        <v>0.19619004428386688</v>
      </c>
      <c r="DX17" s="3">
        <v>-9.0384989976882935E-2</v>
      </c>
      <c r="DY17" s="3">
        <v>0.15139760076999664</v>
      </c>
      <c r="DZ17" s="3">
        <v>-0.11620526015758514</v>
      </c>
      <c r="EA17" s="3">
        <v>-5.0775729119777679E-2</v>
      </c>
      <c r="EB17" s="3">
        <v>0.27256309986114502</v>
      </c>
      <c r="EC17" s="3">
        <v>0.22206532955169678</v>
      </c>
      <c r="ED17" s="3">
        <v>6.9420218467712402E-2</v>
      </c>
      <c r="EE17" s="3">
        <v>-0.17312592267990112</v>
      </c>
      <c r="EF17" s="3">
        <v>-0.11881853640079498</v>
      </c>
      <c r="EG17" s="3">
        <v>0.11089742183685303</v>
      </c>
      <c r="EH17" s="3">
        <v>-0.22964344918727875</v>
      </c>
      <c r="EI17" s="3">
        <v>0.24552977085113525</v>
      </c>
      <c r="EJ17" s="3">
        <v>-5.6886676698923111E-2</v>
      </c>
      <c r="EK17" s="3">
        <v>0.12257880717515945</v>
      </c>
      <c r="EL17" s="3">
        <v>5.9356600046157837E-2</v>
      </c>
      <c r="EM17" s="3">
        <v>-0.18878413736820221</v>
      </c>
      <c r="EN17" s="3">
        <v>-1.0872343555092812E-3</v>
      </c>
      <c r="EO17" s="3">
        <v>1.4432615134865046E-3</v>
      </c>
      <c r="EP17" s="3">
        <v>3.4157115966081619E-2</v>
      </c>
      <c r="EQ17" s="3">
        <v>-0.28153428435325623</v>
      </c>
      <c r="ER17" s="3">
        <v>-0.26816099882125854</v>
      </c>
      <c r="ES17" s="3">
        <v>0.10245023667812347</v>
      </c>
      <c r="ET17" s="3">
        <v>-5.23858442902565E-2</v>
      </c>
      <c r="EU17" s="3">
        <v>0.15994225442409515</v>
      </c>
      <c r="EV17" s="3">
        <v>-0.11553182452917099</v>
      </c>
      <c r="EW17" s="3">
        <v>8.9428730309009552E-2</v>
      </c>
      <c r="EX17" s="3">
        <v>0.10546921938657761</v>
      </c>
      <c r="EY17" s="3">
        <v>-1.3364423997700214E-2</v>
      </c>
      <c r="EZ17" s="3">
        <v>-0.10175084322690964</v>
      </c>
      <c r="FA17" s="3">
        <v>0.41531556844711304</v>
      </c>
      <c r="FB17" s="3">
        <v>-0.25922313332557678</v>
      </c>
      <c r="FC17" s="3">
        <v>5.5587161332368851E-2</v>
      </c>
      <c r="FD17" s="3">
        <v>0.16133162379264832</v>
      </c>
      <c r="FE17" s="3">
        <v>9.8275624215602875E-2</v>
      </c>
      <c r="FF17" s="3">
        <v>0.12286469340324402</v>
      </c>
      <c r="FG17" s="3">
        <v>-5.8149524033069611E-2</v>
      </c>
      <c r="FH17" s="3">
        <v>6.4468614757061005E-2</v>
      </c>
      <c r="FI17" s="3">
        <v>0.20016452670097351</v>
      </c>
      <c r="FJ17" s="3">
        <v>5.2679512649774551E-2</v>
      </c>
      <c r="FK17" s="3">
        <v>-1.120325643569231E-2</v>
      </c>
      <c r="FL17" s="3">
        <v>-0.16011627018451691</v>
      </c>
      <c r="FM17" s="3">
        <v>-9.1193631291389465E-2</v>
      </c>
      <c r="FN17" s="3">
        <v>0.24775658547878265</v>
      </c>
      <c r="FO17" s="3">
        <v>0.2046840488910675</v>
      </c>
      <c r="FP17" s="3">
        <v>-0.18578252196311951</v>
      </c>
      <c r="FQ17" s="3">
        <v>0.12464827299118042</v>
      </c>
      <c r="FR17" s="3">
        <v>6.1392541974782944E-2</v>
      </c>
      <c r="FS17" s="3">
        <v>-0.32983085513114929</v>
      </c>
      <c r="FT17" s="3">
        <v>8.9405626058578491E-2</v>
      </c>
      <c r="FU17" s="3">
        <v>7.648380845785141E-2</v>
      </c>
      <c r="FV17" s="3">
        <v>0.18059009313583374</v>
      </c>
      <c r="FW17" s="3">
        <v>-0.10093994438648224</v>
      </c>
      <c r="FX17" s="3">
        <v>-5.2813403308391571E-2</v>
      </c>
    </row>
    <row r="18" spans="1:180">
      <c r="A18" s="25">
        <v>12</v>
      </c>
      <c r="B18" s="3">
        <v>-5.6296531111001968E-3</v>
      </c>
      <c r="C18" s="3">
        <v>0.11697965860366821</v>
      </c>
      <c r="D18" s="3">
        <v>-0.26672449707984924</v>
      </c>
      <c r="E18" s="3">
        <v>-3.8345031440258026E-2</v>
      </c>
      <c r="F18" s="3">
        <v>-0.19410081207752228</v>
      </c>
      <c r="G18" s="3">
        <v>0.17696775496006012</v>
      </c>
      <c r="H18" s="3">
        <v>-0.15974201261997223</v>
      </c>
      <c r="I18" s="3">
        <v>-0.23565889894962311</v>
      </c>
      <c r="J18" s="3">
        <v>7.9937651753425598E-2</v>
      </c>
      <c r="K18" s="3">
        <v>0.29569175839424133</v>
      </c>
      <c r="L18" s="3">
        <v>0.17551110684871674</v>
      </c>
      <c r="M18" s="3">
        <v>-0.17232336103916168</v>
      </c>
      <c r="N18" s="3">
        <v>-0.16845338046550751</v>
      </c>
      <c r="O18" s="3">
        <v>-0.15635600686073303</v>
      </c>
      <c r="P18" s="3">
        <v>-0.10418707877397537</v>
      </c>
      <c r="Q18" s="3">
        <v>-0.1906060129404068</v>
      </c>
      <c r="R18" s="3">
        <v>3.5847195249516517E-5</v>
      </c>
      <c r="U18" s="3"/>
      <c r="V18" s="1">
        <v>12</v>
      </c>
      <c r="W18" s="3">
        <v>-0.29136071167839844</v>
      </c>
      <c r="Y18" s="25">
        <v>12</v>
      </c>
      <c r="Z18" s="3">
        <v>-5.8509241789579391E-2</v>
      </c>
      <c r="AA18" s="3">
        <v>-2.9575169086456299E-2</v>
      </c>
      <c r="AB18" s="3">
        <v>5.1078800112009048E-2</v>
      </c>
      <c r="AC18" s="3">
        <v>-0.15976978838443756</v>
      </c>
      <c r="AD18" s="3">
        <v>-0.15191158652305603</v>
      </c>
      <c r="AE18" s="3">
        <v>3.843650221824646E-2</v>
      </c>
      <c r="AF18" s="3">
        <v>-8.0267429351806641E-2</v>
      </c>
      <c r="AG18" s="3">
        <v>-1.5817157924175262E-2</v>
      </c>
      <c r="AH18" s="3">
        <v>6.4200155436992645E-2</v>
      </c>
      <c r="AI18" s="3">
        <v>-5.7729233056306839E-2</v>
      </c>
      <c r="AJ18" s="3">
        <v>0.16699947416782379</v>
      </c>
      <c r="AK18" s="3">
        <v>-5.4263655096292496E-2</v>
      </c>
      <c r="AL18" s="3">
        <v>2.6423059403896332E-2</v>
      </c>
      <c r="AM18" s="3">
        <v>0.20023022592067719</v>
      </c>
      <c r="AN18" s="3">
        <v>0.11445464938879013</v>
      </c>
      <c r="AO18" s="3">
        <v>7.4969559907913208E-2</v>
      </c>
      <c r="AP18" s="3">
        <v>-3.2076198607683182E-2</v>
      </c>
      <c r="AS18" s="25">
        <v>12</v>
      </c>
      <c r="AT18" s="3">
        <v>0.24073436856269836</v>
      </c>
      <c r="AU18" s="3">
        <v>-8.0925390124320984E-2</v>
      </c>
      <c r="AV18" s="3">
        <v>-0.43403419852256775</v>
      </c>
      <c r="AW18" s="3">
        <v>4.1185479611158371E-2</v>
      </c>
      <c r="AX18" s="3">
        <v>0.21508370339870453</v>
      </c>
      <c r="AY18" s="3">
        <v>-6.8608246743679047E-2</v>
      </c>
      <c r="AZ18" s="3">
        <v>-2.6253698393702507E-2</v>
      </c>
      <c r="BA18" s="3">
        <v>4.8828035593032837E-2</v>
      </c>
      <c r="BB18" s="3">
        <v>-4.6011272817850113E-2</v>
      </c>
      <c r="BC18" s="3">
        <v>-1.1229846626520157E-2</v>
      </c>
      <c r="BD18" s="3">
        <v>-0.21446377038955688</v>
      </c>
      <c r="BE18" s="3">
        <v>0.10571569204330444</v>
      </c>
      <c r="BF18" s="3">
        <v>0.15763472020626068</v>
      </c>
      <c r="BG18" s="3">
        <v>8.7226830422878265E-2</v>
      </c>
      <c r="BH18" s="3">
        <v>0.30899325013160706</v>
      </c>
      <c r="BI18" s="3">
        <v>-2.9819419607520103E-2</v>
      </c>
      <c r="BJ18" s="3">
        <v>-1.6845749691128731E-2</v>
      </c>
      <c r="BL18" s="3"/>
      <c r="BM18" s="1">
        <v>12</v>
      </c>
      <c r="BN18" s="3"/>
      <c r="BO18" s="3"/>
      <c r="BP18" s="3"/>
      <c r="BQ18" s="3"/>
      <c r="BR18" s="3">
        <v>0.7109002723048532</v>
      </c>
      <c r="BT18" s="25">
        <v>12</v>
      </c>
      <c r="BU18" s="3">
        <v>-8.0424055457115173E-2</v>
      </c>
      <c r="BV18" s="3">
        <v>0.11340572685003281</v>
      </c>
      <c r="BW18" s="3">
        <v>0.37747049331665039</v>
      </c>
      <c r="BX18" s="3">
        <v>0.11373317241668701</v>
      </c>
      <c r="BY18" s="3">
        <v>6.432989239692688E-2</v>
      </c>
      <c r="BZ18" s="3">
        <v>-0.47158676385879517</v>
      </c>
      <c r="CA18" s="3">
        <v>-0.21513307094573975</v>
      </c>
      <c r="CB18" s="3">
        <v>-8.8994994759559631E-2</v>
      </c>
      <c r="CC18" s="3">
        <v>-4.3564021587371826E-2</v>
      </c>
      <c r="CD18" s="3">
        <v>-0.30166241526603699</v>
      </c>
      <c r="CE18" s="3">
        <v>-0.38031771779060364</v>
      </c>
      <c r="CF18" s="3">
        <v>-0.25459104776382446</v>
      </c>
      <c r="CG18" s="3">
        <v>0.15708805620670319</v>
      </c>
      <c r="CH18" s="3">
        <v>-0.10860244929790497</v>
      </c>
      <c r="CI18" s="3">
        <v>-0.40314090251922607</v>
      </c>
      <c r="CJ18" s="3">
        <v>-3.4697692841291428E-2</v>
      </c>
      <c r="CK18" s="3">
        <v>-5.9045825153589249E-2</v>
      </c>
      <c r="CN18" s="25">
        <v>12</v>
      </c>
      <c r="CO18" s="3">
        <v>0.85868662595748901</v>
      </c>
      <c r="CP18" s="3">
        <v>-3.5874631255865097E-2</v>
      </c>
      <c r="CR18" s="25">
        <v>12</v>
      </c>
      <c r="CS18" s="3">
        <v>0.11999090760946274</v>
      </c>
      <c r="CT18" s="3">
        <v>0.28035789728164673</v>
      </c>
      <c r="CU18" s="3">
        <v>0.26845651865005493</v>
      </c>
      <c r="CV18" s="3">
        <v>-0.32283639907836914</v>
      </c>
      <c r="CW18" s="3">
        <v>-0.21946243941783905</v>
      </c>
      <c r="CX18" s="3">
        <v>-2.3306449875235558E-2</v>
      </c>
      <c r="CY18" s="3">
        <v>-0.27509662508964539</v>
      </c>
      <c r="CZ18" s="3">
        <v>-0.13839243352413177</v>
      </c>
      <c r="DA18" s="3">
        <v>0.16562981903553009</v>
      </c>
      <c r="DB18" s="3">
        <v>5.4104864597320557E-2</v>
      </c>
      <c r="DC18" s="3">
        <v>0.20652814209461212</v>
      </c>
      <c r="DD18" s="3">
        <v>-0.17456774413585663</v>
      </c>
      <c r="DE18" s="3">
        <v>0.1647048145532608</v>
      </c>
      <c r="DF18" s="3">
        <v>0.30517259240150452</v>
      </c>
      <c r="DG18" s="3">
        <v>-0.28142568469047546</v>
      </c>
      <c r="DH18" s="3">
        <v>-3.7974277511239052E-3</v>
      </c>
      <c r="DI18" s="3">
        <v>-0.14286549389362335</v>
      </c>
      <c r="DK18" s="25">
        <v>12</v>
      </c>
      <c r="DL18" s="3">
        <v>0.20829780399799347</v>
      </c>
      <c r="DM18" s="3">
        <v>-0.23685124516487122</v>
      </c>
      <c r="DN18" s="3">
        <v>-0.12399051338434219</v>
      </c>
      <c r="DO18" s="3">
        <v>2.612428180873394E-2</v>
      </c>
      <c r="DP18" s="3">
        <v>8.469950407743454E-2</v>
      </c>
      <c r="DQ18" s="3">
        <v>-4.6653121709823608E-2</v>
      </c>
      <c r="DR18" s="3">
        <v>0.29025906324386597</v>
      </c>
      <c r="DS18" s="3">
        <v>-0.10811271518468857</v>
      </c>
      <c r="DT18" s="3">
        <v>0.11251907795667648</v>
      </c>
      <c r="DU18" s="3">
        <v>2.1605970337986946E-2</v>
      </c>
      <c r="DV18" s="3">
        <v>0.30110597610473633</v>
      </c>
      <c r="DW18" s="3">
        <v>8.2976929843425751E-2</v>
      </c>
      <c r="DX18" s="3">
        <v>0.19329221546649933</v>
      </c>
      <c r="DY18" s="3">
        <v>-2.2079121321439743E-2</v>
      </c>
      <c r="DZ18" s="3">
        <v>3.9408911019563675E-2</v>
      </c>
      <c r="EA18" s="3">
        <v>0.12493199110031128</v>
      </c>
      <c r="EB18" s="3">
        <v>1.078438013792038E-2</v>
      </c>
      <c r="EC18" s="3">
        <v>-0.14818304777145386</v>
      </c>
      <c r="ED18" s="3">
        <v>9.8035529255867004E-2</v>
      </c>
      <c r="EE18" s="3">
        <v>0.14962708950042725</v>
      </c>
      <c r="EF18" s="3">
        <v>-6.1360519379377365E-2</v>
      </c>
      <c r="EG18" s="3">
        <v>9.9282711744308472E-3</v>
      </c>
      <c r="EH18" s="3">
        <v>9.4062447547912598E-2</v>
      </c>
      <c r="EI18" s="3">
        <v>-7.5649842619895935E-2</v>
      </c>
      <c r="EJ18" s="3">
        <v>-0.22830817103385925</v>
      </c>
      <c r="EK18" s="3">
        <v>9.3551412224769592E-2</v>
      </c>
      <c r="EL18" s="3">
        <v>-1.1524084955453873E-2</v>
      </c>
      <c r="EM18" s="3">
        <v>0.18297003209590912</v>
      </c>
      <c r="EN18" s="3">
        <v>-0.2695709764957428</v>
      </c>
      <c r="EO18" s="3">
        <v>1.5929346904158592E-2</v>
      </c>
      <c r="EP18" s="3">
        <v>-9.7588405013084412E-2</v>
      </c>
      <c r="EQ18" s="3">
        <v>0.13963070511817932</v>
      </c>
      <c r="ER18" s="3">
        <v>-6.8056650459766388E-2</v>
      </c>
      <c r="ES18" s="3">
        <v>6.277812272310257E-2</v>
      </c>
      <c r="ET18" s="3">
        <v>-9.5495469868183136E-3</v>
      </c>
      <c r="EU18" s="3">
        <v>-0.20313598215579987</v>
      </c>
      <c r="EV18" s="3">
        <v>-4.6702221035957336E-2</v>
      </c>
      <c r="EW18" s="3">
        <v>-4.0005005896091461E-2</v>
      </c>
      <c r="EX18" s="3">
        <v>-6.9616466760635376E-2</v>
      </c>
      <c r="EY18" s="3">
        <v>0.10394424200057983</v>
      </c>
      <c r="EZ18" s="3">
        <v>6.9847069680690765E-2</v>
      </c>
      <c r="FA18" s="3">
        <v>0.14598998427391052</v>
      </c>
      <c r="FB18" s="3">
        <v>-0.31388702988624573</v>
      </c>
      <c r="FC18" s="3">
        <v>0.25778985023498535</v>
      </c>
      <c r="FD18" s="3">
        <v>-7.7238366007804871E-2</v>
      </c>
      <c r="FE18" s="3">
        <v>9.5951646566390991E-2</v>
      </c>
      <c r="FF18" s="3">
        <v>-1.0835236869752407E-2</v>
      </c>
      <c r="FG18" s="3">
        <v>3.5972908139228821E-2</v>
      </c>
      <c r="FH18" s="3">
        <v>-2.2030405700206757E-2</v>
      </c>
      <c r="FI18" s="3">
        <v>-9.1299489140510559E-2</v>
      </c>
      <c r="FJ18" s="3">
        <v>0.16412557661533356</v>
      </c>
      <c r="FK18" s="3">
        <v>0.12591424584388733</v>
      </c>
      <c r="FL18" s="3">
        <v>-0.17384429275989532</v>
      </c>
      <c r="FM18" s="3">
        <v>-0.19487608969211578</v>
      </c>
      <c r="FN18" s="3">
        <v>-6.0894794762134552E-2</v>
      </c>
      <c r="FO18" s="3">
        <v>8.6304843425750732E-2</v>
      </c>
      <c r="FP18" s="3">
        <v>9.8718300461769104E-2</v>
      </c>
      <c r="FQ18" s="3">
        <v>0.20766128599643707</v>
      </c>
      <c r="FR18" s="3">
        <v>-0.60228019952774048</v>
      </c>
      <c r="FS18" s="3">
        <v>9.6730485558509827E-2</v>
      </c>
      <c r="FT18" s="3">
        <v>-5.0086062401533127E-2</v>
      </c>
      <c r="FU18" s="3">
        <v>0.25700882077217102</v>
      </c>
      <c r="FV18" s="3">
        <v>3.0250450596213341E-2</v>
      </c>
      <c r="FW18" s="3">
        <v>-0.13867813348770142</v>
      </c>
      <c r="FX18" s="3">
        <v>3.8898207247257233E-2</v>
      </c>
    </row>
    <row r="19" spans="1:180">
      <c r="A19" s="25">
        <v>13</v>
      </c>
      <c r="B19" s="3">
        <v>0.27035611867904663</v>
      </c>
      <c r="C19" s="3">
        <v>0.15636390447616577</v>
      </c>
      <c r="D19" s="3">
        <v>5.5670165456831455E-3</v>
      </c>
      <c r="E19" s="3">
        <v>0.15401110053062439</v>
      </c>
      <c r="F19" s="3">
        <v>-1.0022182017564774E-2</v>
      </c>
      <c r="G19" s="3">
        <v>-0.26626554131507874</v>
      </c>
      <c r="H19" s="3">
        <v>4.1704601608216763E-3</v>
      </c>
      <c r="I19" s="3">
        <v>2.6233978569507599E-2</v>
      </c>
      <c r="J19" s="3">
        <v>-5.9599310159683228E-2</v>
      </c>
      <c r="K19" s="3">
        <v>0.16446642577648163</v>
      </c>
      <c r="L19" s="3">
        <v>-0.26534655690193176</v>
      </c>
      <c r="M19" s="3">
        <v>0.16003647446632385</v>
      </c>
      <c r="N19" s="3">
        <v>0.1470208615064621</v>
      </c>
      <c r="O19" s="3">
        <v>0.26887857913970947</v>
      </c>
      <c r="P19" s="3">
        <v>5.1460016518831253E-2</v>
      </c>
      <c r="Q19" s="3">
        <v>-0.17645415663719177</v>
      </c>
      <c r="R19" s="3">
        <v>8.2218609750270844E-3</v>
      </c>
      <c r="U19" s="3"/>
      <c r="V19" s="1">
        <v>13</v>
      </c>
      <c r="W19" s="3">
        <v>1.1931027736234145</v>
      </c>
      <c r="Y19" s="25">
        <v>13</v>
      </c>
      <c r="Z19" s="3">
        <v>1.6854649409651756E-2</v>
      </c>
      <c r="AA19" s="3">
        <v>9.9638134241104126E-2</v>
      </c>
      <c r="AB19" s="3">
        <v>0.14779213070869446</v>
      </c>
      <c r="AC19" s="3">
        <v>-0.10936523973941803</v>
      </c>
      <c r="AD19" s="3">
        <v>0.10105808824300766</v>
      </c>
      <c r="AE19" s="3">
        <v>-3.8971580564975739E-2</v>
      </c>
      <c r="AF19" s="3">
        <v>0.12714055180549622</v>
      </c>
      <c r="AG19" s="3">
        <v>1.9098043441772461E-2</v>
      </c>
      <c r="AH19" s="3">
        <v>-1.6753317788243294E-2</v>
      </c>
      <c r="AI19" s="3">
        <v>-0.17337144911289215</v>
      </c>
      <c r="AJ19" s="3">
        <v>-3.9390847086906433E-2</v>
      </c>
      <c r="AK19" s="3">
        <v>-2.927012974396348E-3</v>
      </c>
      <c r="AL19" s="3">
        <v>-8.6438663303852081E-2</v>
      </c>
      <c r="AM19" s="3">
        <v>0.16599577665328979</v>
      </c>
      <c r="AN19" s="3">
        <v>0.18074078857898712</v>
      </c>
      <c r="AO19" s="3">
        <v>8.0632612109184265E-2</v>
      </c>
      <c r="AP19" s="3">
        <v>-0.18170900642871857</v>
      </c>
      <c r="AS19" s="25">
        <v>13</v>
      </c>
      <c r="AT19" s="3">
        <v>-6.5126843750476837E-2</v>
      </c>
      <c r="AU19" s="3">
        <v>-0.29067417979240417</v>
      </c>
      <c r="AV19" s="3">
        <v>3.3617842942476273E-2</v>
      </c>
      <c r="AW19" s="3">
        <v>4.8498786985874176E-2</v>
      </c>
      <c r="AX19" s="3">
        <v>-0.14564801752567291</v>
      </c>
      <c r="AY19" s="3">
        <v>0.22859235107898712</v>
      </c>
      <c r="AZ19" s="3">
        <v>5.8325078338384628E-2</v>
      </c>
      <c r="BA19" s="3">
        <v>2.3477610375266522E-4</v>
      </c>
      <c r="BB19" s="3">
        <v>0.21496264636516571</v>
      </c>
      <c r="BC19" s="3">
        <v>-0.36077249050140381</v>
      </c>
      <c r="BD19" s="3">
        <v>-8.760090172290802E-2</v>
      </c>
      <c r="BE19" s="3">
        <v>0.24138116836547852</v>
      </c>
      <c r="BF19" s="3">
        <v>0.15207456052303314</v>
      </c>
      <c r="BG19" s="3">
        <v>0.20976032316684723</v>
      </c>
      <c r="BH19" s="3">
        <v>0.11617883294820786</v>
      </c>
      <c r="BI19" s="3">
        <v>-0.15080541372299194</v>
      </c>
      <c r="BJ19" s="3">
        <v>-4.1166141629219055E-2</v>
      </c>
      <c r="BL19" s="3"/>
      <c r="BM19" s="1">
        <v>13</v>
      </c>
      <c r="BN19" s="3"/>
      <c r="BO19" s="3"/>
      <c r="BP19" s="3"/>
      <c r="BQ19" s="3"/>
      <c r="BR19" s="3">
        <v>-0.24310719973631711</v>
      </c>
      <c r="BT19" s="25">
        <v>13</v>
      </c>
      <c r="BU19" s="3">
        <v>-0.33274367451667786</v>
      </c>
      <c r="BV19" s="3">
        <v>-0.34626725316047668</v>
      </c>
      <c r="BW19" s="3">
        <v>0.17935472726821899</v>
      </c>
      <c r="BX19" s="3">
        <v>-5.8896947652101517E-2</v>
      </c>
      <c r="BY19" s="3">
        <v>-8.8756673038005829E-2</v>
      </c>
      <c r="BZ19" s="3">
        <v>3.8872301578521729E-2</v>
      </c>
      <c r="CA19" s="3">
        <v>0.1719280481338501</v>
      </c>
      <c r="CB19" s="3">
        <v>-0.16162852942943573</v>
      </c>
      <c r="CC19" s="3">
        <v>0.57419317960739136</v>
      </c>
      <c r="CD19" s="3">
        <v>0.57242500782012939</v>
      </c>
      <c r="CE19" s="3">
        <v>1.6056057065725327E-2</v>
      </c>
      <c r="CF19" s="3">
        <v>-3.6350689828395844E-2</v>
      </c>
      <c r="CG19" s="3">
        <v>-0.23876523971557617</v>
      </c>
      <c r="CH19" s="3">
        <v>-5.3834129124879837E-2</v>
      </c>
      <c r="CI19" s="3">
        <v>-0.41529896855354309</v>
      </c>
      <c r="CJ19" s="3">
        <v>-0.32690370082855225</v>
      </c>
      <c r="CK19" s="3">
        <v>6.7055948078632355E-2</v>
      </c>
      <c r="CN19" s="25">
        <v>13</v>
      </c>
      <c r="CO19" s="3">
        <v>0.87302893400192261</v>
      </c>
      <c r="CP19" s="3">
        <v>-0.11310810595750807</v>
      </c>
      <c r="CR19" s="25">
        <v>13</v>
      </c>
      <c r="CS19" s="3">
        <v>-0.12949386239051819</v>
      </c>
      <c r="CT19" s="3">
        <v>-9.3880191445350647E-2</v>
      </c>
      <c r="CU19" s="3">
        <v>4.4073976576328278E-2</v>
      </c>
      <c r="CV19" s="3">
        <v>-1.5597590245306492E-3</v>
      </c>
      <c r="CW19" s="3">
        <v>-8.8673323392868042E-2</v>
      </c>
      <c r="CX19" s="3">
        <v>0.48232701420783997</v>
      </c>
      <c r="CY19" s="3">
        <v>0.23555395007133484</v>
      </c>
      <c r="CZ19" s="3">
        <v>-0.11199237406253815</v>
      </c>
      <c r="DA19" s="3">
        <v>0.38106465339660645</v>
      </c>
      <c r="DB19" s="3">
        <v>-8.7843403220176697E-2</v>
      </c>
      <c r="DC19" s="3">
        <v>0.20254971086978912</v>
      </c>
      <c r="DD19" s="3">
        <v>-0.22954936325550079</v>
      </c>
      <c r="DE19" s="3">
        <v>0.3134976327419281</v>
      </c>
      <c r="DF19" s="3">
        <v>0.26952409744262695</v>
      </c>
      <c r="DG19" s="3">
        <v>-0.11641517281532288</v>
      </c>
      <c r="DH19" s="3">
        <v>-0.31053566932678223</v>
      </c>
      <c r="DI19" s="3">
        <v>4.581157490611077E-2</v>
      </c>
      <c r="DK19" s="25">
        <v>13</v>
      </c>
      <c r="DL19" s="3">
        <v>1.2194288894534111E-2</v>
      </c>
      <c r="DM19" s="3">
        <v>-0.22730186581611633</v>
      </c>
      <c r="DN19" s="3">
        <v>8.5052713751792908E-2</v>
      </c>
      <c r="DO19" s="3">
        <v>9.4317726790904999E-2</v>
      </c>
      <c r="DP19" s="3">
        <v>-0.22678746283054352</v>
      </c>
      <c r="DQ19" s="3">
        <v>-0.12269694358110428</v>
      </c>
      <c r="DR19" s="3">
        <v>-4.2289655655622482E-2</v>
      </c>
      <c r="DS19" s="3">
        <v>2.4537792429327965E-2</v>
      </c>
      <c r="DT19" s="3">
        <v>-0.16140983998775482</v>
      </c>
      <c r="DU19" s="3">
        <v>4.3665461242198944E-2</v>
      </c>
      <c r="DV19" s="3">
        <v>8.1643156707286835E-2</v>
      </c>
      <c r="DW19" s="3">
        <v>0.14428119361400604</v>
      </c>
      <c r="DX19" s="3">
        <v>6.0641158372163773E-2</v>
      </c>
      <c r="DY19" s="3">
        <v>0.12360958755016327</v>
      </c>
      <c r="DZ19" s="3">
        <v>-4.9481268972158432E-2</v>
      </c>
      <c r="EA19" s="3">
        <v>0.1261894702911377</v>
      </c>
      <c r="EB19" s="3">
        <v>-0.28790882229804993</v>
      </c>
      <c r="EC19" s="3">
        <v>-0.17675141990184784</v>
      </c>
      <c r="ED19" s="3">
        <v>-0.23164522647857666</v>
      </c>
      <c r="EE19" s="3">
        <v>-0.16402405500411987</v>
      </c>
      <c r="EF19" s="3">
        <v>0.15458811819553375</v>
      </c>
      <c r="EG19" s="3">
        <v>-8.2671195268630981E-2</v>
      </c>
      <c r="EH19" s="3">
        <v>4.7440789057873189E-4</v>
      </c>
      <c r="EI19" s="3">
        <v>0.1109713613986969</v>
      </c>
      <c r="EJ19" s="3">
        <v>1.6541518270969391E-2</v>
      </c>
      <c r="EK19" s="3">
        <v>-8.5735872387886047E-2</v>
      </c>
      <c r="EL19" s="3">
        <v>0.23506748676300049</v>
      </c>
      <c r="EM19" s="3">
        <v>-0.3472878634929657</v>
      </c>
      <c r="EN19" s="3">
        <v>-0.16152091324329376</v>
      </c>
      <c r="EO19" s="3">
        <v>-0.25689056515693665</v>
      </c>
      <c r="EP19" s="3">
        <v>-0.2477126270532608</v>
      </c>
      <c r="EQ19" s="3">
        <v>-0.15409597754478455</v>
      </c>
      <c r="ER19" s="3">
        <v>-4.1781675070524216E-2</v>
      </c>
      <c r="ES19" s="3">
        <v>-0.14528995752334595</v>
      </c>
      <c r="ET19" s="3">
        <v>0.12146208435297012</v>
      </c>
      <c r="EU19" s="3">
        <v>-9.688839316368103E-2</v>
      </c>
      <c r="EV19" s="3">
        <v>-0.15197071433067322</v>
      </c>
      <c r="EW19" s="3">
        <v>0.50403457880020142</v>
      </c>
      <c r="EX19" s="3">
        <v>-3.6913376301527023E-2</v>
      </c>
      <c r="EY19" s="3">
        <v>0.26026010513305664</v>
      </c>
      <c r="EZ19" s="3">
        <v>0.14005596935749054</v>
      </c>
      <c r="FA19" s="3">
        <v>4.328574612736702E-2</v>
      </c>
      <c r="FB19" s="3">
        <v>1.028458122164011E-2</v>
      </c>
      <c r="FC19" s="3">
        <v>-2.5781363248825073E-2</v>
      </c>
      <c r="FD19" s="3">
        <v>0.16228729486465454</v>
      </c>
      <c r="FE19" s="3">
        <v>9.0211369097232819E-2</v>
      </c>
      <c r="FF19" s="3">
        <v>-0.15719263255596161</v>
      </c>
      <c r="FG19" s="3">
        <v>-5.9600580483675003E-2</v>
      </c>
      <c r="FH19" s="3">
        <v>-0.2326110303401947</v>
      </c>
      <c r="FI19" s="3">
        <v>7.1234874427318573E-2</v>
      </c>
      <c r="FJ19" s="3">
        <v>4.6358302235603333E-2</v>
      </c>
      <c r="FK19" s="3">
        <v>8.7786078453063965E-2</v>
      </c>
      <c r="FL19" s="3">
        <v>-0.30441847443580627</v>
      </c>
      <c r="FM19" s="3">
        <v>-0.17318978905677795</v>
      </c>
      <c r="FN19" s="3">
        <v>-2.2923937067389488E-2</v>
      </c>
      <c r="FO19" s="3">
        <v>3.0522860586643219E-2</v>
      </c>
      <c r="FP19" s="3">
        <v>4.5704163610935211E-2</v>
      </c>
      <c r="FQ19" s="3">
        <v>-0.11304992437362671</v>
      </c>
      <c r="FR19" s="3">
        <v>0.1580168753862381</v>
      </c>
      <c r="FS19" s="3">
        <v>-3.5174217075109482E-2</v>
      </c>
      <c r="FT19" s="3">
        <v>-0.20065987110137939</v>
      </c>
      <c r="FU19" s="3">
        <v>-0.15474039316177368</v>
      </c>
      <c r="FV19" s="3">
        <v>6.7183785140514374E-2</v>
      </c>
      <c r="FW19" s="3">
        <v>-0.16298490762710571</v>
      </c>
      <c r="FX19" s="3">
        <v>1.6895290464162827E-2</v>
      </c>
    </row>
    <row r="20" spans="1:180">
      <c r="A20" s="25">
        <v>14</v>
      </c>
      <c r="B20" s="3">
        <v>4.1662193834781647E-2</v>
      </c>
      <c r="C20" s="3">
        <v>-0.28537270426750183</v>
      </c>
      <c r="D20" s="3">
        <v>0.1879468560218811</v>
      </c>
      <c r="E20" s="3">
        <v>-0.28449049592018127</v>
      </c>
      <c r="F20" s="3">
        <v>-0.21891170740127563</v>
      </c>
      <c r="G20" s="3">
        <v>0.10899803787469864</v>
      </c>
      <c r="H20" s="3">
        <v>5.9785667806863785E-2</v>
      </c>
      <c r="I20" s="3">
        <v>-0.26291400194168091</v>
      </c>
      <c r="J20" s="3">
        <v>-0.20043663680553436</v>
      </c>
      <c r="K20" s="3">
        <v>0.30282068252563477</v>
      </c>
      <c r="L20" s="3">
        <v>0.14922690391540527</v>
      </c>
      <c r="M20" s="3">
        <v>0.27620470523834229</v>
      </c>
      <c r="N20" s="3">
        <v>-0.20391204953193665</v>
      </c>
      <c r="O20" s="3">
        <v>-6.0667980462312698E-2</v>
      </c>
      <c r="P20" s="3">
        <v>0.26751816272735596</v>
      </c>
      <c r="Q20" s="3">
        <v>-8.6607553064823151E-2</v>
      </c>
      <c r="R20" s="3">
        <v>-1.5874521341174841E-4</v>
      </c>
      <c r="U20" s="3"/>
      <c r="V20" s="1">
        <v>14</v>
      </c>
      <c r="W20" s="3">
        <v>7.347575619780683E-2</v>
      </c>
      <c r="Y20" s="25">
        <v>14</v>
      </c>
      <c r="Z20" s="3">
        <v>0.16884180903434753</v>
      </c>
      <c r="AA20" s="3">
        <v>-0.12773041427135468</v>
      </c>
      <c r="AB20" s="3">
        <v>0.10698650777339935</v>
      </c>
      <c r="AC20" s="3">
        <v>-7.2743982076644897E-2</v>
      </c>
      <c r="AD20" s="3">
        <v>-3.9149250835180283E-2</v>
      </c>
      <c r="AE20" s="3">
        <v>4.5509748160839081E-2</v>
      </c>
      <c r="AF20" s="3">
        <v>1.0052738711237907E-2</v>
      </c>
      <c r="AG20" s="3">
        <v>9.095647931098938E-2</v>
      </c>
      <c r="AH20" s="3">
        <v>0.17504729330539703</v>
      </c>
      <c r="AI20" s="3">
        <v>-9.3864135444164276E-2</v>
      </c>
      <c r="AJ20" s="3">
        <v>-0.12523546814918518</v>
      </c>
      <c r="AK20" s="3">
        <v>0.23332102596759796</v>
      </c>
      <c r="AL20" s="3">
        <v>-5.0150971859693527E-2</v>
      </c>
      <c r="AM20" s="3">
        <v>-0.2045377641916275</v>
      </c>
      <c r="AN20" s="3">
        <v>-2.8299560770392418E-2</v>
      </c>
      <c r="AO20" s="3">
        <v>-2.3579500615596771E-2</v>
      </c>
      <c r="AP20" s="3">
        <v>-1.9306192174553871E-2</v>
      </c>
      <c r="AS20" s="25">
        <v>14</v>
      </c>
      <c r="AT20" s="3">
        <v>-0.23330453038215637</v>
      </c>
      <c r="AU20" s="3">
        <v>8.1178337335586548E-2</v>
      </c>
      <c r="AV20" s="3">
        <v>0.20452693104743958</v>
      </c>
      <c r="AW20" s="3">
        <v>4.5134827494621277E-2</v>
      </c>
      <c r="AX20" s="3">
        <v>5.5638831108808517E-2</v>
      </c>
      <c r="AY20" s="3">
        <v>4.4979643076658249E-2</v>
      </c>
      <c r="AZ20" s="3">
        <v>0.11258287727832794</v>
      </c>
      <c r="BA20" s="3">
        <v>0.23484872281551361</v>
      </c>
      <c r="BB20" s="3">
        <v>2.5108233094215393E-2</v>
      </c>
      <c r="BC20" s="3">
        <v>0.1928485631942749</v>
      </c>
      <c r="BD20" s="3">
        <v>-0.36279121041297913</v>
      </c>
      <c r="BE20" s="3">
        <v>-3.7497486919164658E-2</v>
      </c>
      <c r="BF20" s="3">
        <v>0.25255694985389709</v>
      </c>
      <c r="BG20" s="3">
        <v>0.38286122679710388</v>
      </c>
      <c r="BH20" s="3">
        <v>3.0290629714727402E-2</v>
      </c>
      <c r="BI20" s="3">
        <v>0.2948438823223114</v>
      </c>
      <c r="BJ20" s="3">
        <v>-9.8037920892238617E-2</v>
      </c>
      <c r="BL20" s="3"/>
      <c r="BM20" s="1">
        <v>14</v>
      </c>
      <c r="BN20" s="3"/>
      <c r="BO20" s="3"/>
      <c r="BP20" s="3"/>
      <c r="BQ20" s="3"/>
      <c r="BR20" s="3">
        <v>-1.0176962009632302</v>
      </c>
      <c r="BT20" s="25">
        <v>14</v>
      </c>
      <c r="BU20" s="3">
        <v>0.28943249583244324</v>
      </c>
      <c r="BV20" s="3">
        <v>0.22863036394119263</v>
      </c>
      <c r="BW20" s="3">
        <v>-0.36404189467430115</v>
      </c>
      <c r="BX20" s="3">
        <v>-0.51077520847320557</v>
      </c>
      <c r="BY20" s="3">
        <v>9.3578197062015533E-2</v>
      </c>
      <c r="BZ20" s="3">
        <v>-3.6732599139213562E-2</v>
      </c>
      <c r="CA20" s="3">
        <v>-0.18896462023258209</v>
      </c>
      <c r="CB20" s="3">
        <v>8.5150636732578278E-2</v>
      </c>
      <c r="CC20" s="3">
        <v>4.4336464256048203E-2</v>
      </c>
      <c r="CD20" s="3">
        <v>0.15288326144218445</v>
      </c>
      <c r="CE20" s="3">
        <v>0.22929699718952179</v>
      </c>
      <c r="CF20" s="3">
        <v>0.41295534372329712</v>
      </c>
      <c r="CG20" s="3">
        <v>-0.13891851902008057</v>
      </c>
      <c r="CH20" s="3">
        <v>-8.7179720867425203E-4</v>
      </c>
      <c r="CI20" s="3">
        <v>-0.12656252086162567</v>
      </c>
      <c r="CJ20" s="3">
        <v>-0.29024896025657654</v>
      </c>
      <c r="CK20" s="3">
        <v>0.15723699331283569</v>
      </c>
      <c r="CN20" s="25">
        <v>14</v>
      </c>
      <c r="CO20" s="3">
        <v>1.0178179740905762</v>
      </c>
      <c r="CP20" s="3">
        <v>2.3194020614027977E-2</v>
      </c>
      <c r="CR20" s="25">
        <v>14</v>
      </c>
      <c r="CS20" s="3">
        <v>4.5976409455761313E-4</v>
      </c>
      <c r="CT20" s="3">
        <v>-0.24041551351547241</v>
      </c>
      <c r="CU20" s="3">
        <v>-2.1101674064993858E-2</v>
      </c>
      <c r="CV20" s="3">
        <v>1.5298379585146904E-3</v>
      </c>
      <c r="CW20" s="3">
        <v>0.21814955770969391</v>
      </c>
      <c r="CX20" s="3">
        <v>0.37000191211700439</v>
      </c>
      <c r="CY20" s="3">
        <v>0.3334345817565918</v>
      </c>
      <c r="CZ20" s="3">
        <v>0.40037345886230469</v>
      </c>
      <c r="DA20" s="3">
        <v>7.9616092145442963E-2</v>
      </c>
      <c r="DB20" s="3">
        <v>-4.6293754130601883E-2</v>
      </c>
      <c r="DC20" s="3">
        <v>9.1453000903129578E-2</v>
      </c>
      <c r="DD20" s="3">
        <v>-0.12718003988265991</v>
      </c>
      <c r="DE20" s="3">
        <v>-0.19651176035404205</v>
      </c>
      <c r="DF20" s="3">
        <v>0.10598814487457275</v>
      </c>
      <c r="DG20" s="3">
        <v>0.22619593143463135</v>
      </c>
      <c r="DH20" s="3">
        <v>8.334214985370636E-2</v>
      </c>
      <c r="DI20" s="3">
        <v>-4.2056966572999954E-2</v>
      </c>
      <c r="DK20" s="25">
        <v>14</v>
      </c>
      <c r="DL20" s="3">
        <v>-0.19063012301921844</v>
      </c>
      <c r="DM20" s="3">
        <v>-0.34324035048484802</v>
      </c>
      <c r="DN20" s="3">
        <v>-7.5362063944339752E-2</v>
      </c>
      <c r="DO20" s="3">
        <v>3.1044889241456985E-2</v>
      </c>
      <c r="DP20" s="3">
        <v>7.0405825972557068E-2</v>
      </c>
      <c r="DQ20" s="3">
        <v>-0.10057461261749268</v>
      </c>
      <c r="DR20" s="3">
        <v>-0.57394140958786011</v>
      </c>
      <c r="DS20" s="3">
        <v>-0.17048566043376923</v>
      </c>
      <c r="DT20" s="3">
        <v>4.2642466723918915E-3</v>
      </c>
      <c r="DU20" s="3">
        <v>6.5182507038116455E-2</v>
      </c>
      <c r="DV20" s="3">
        <v>0.14407005906105042</v>
      </c>
      <c r="DW20" s="3">
        <v>-0.2921881377696991</v>
      </c>
      <c r="DX20" s="3">
        <v>0.15740928053855896</v>
      </c>
      <c r="DY20" s="3">
        <v>6.6756434738636017E-2</v>
      </c>
      <c r="DZ20" s="3">
        <v>7.5562983751296997E-2</v>
      </c>
      <c r="EA20" s="3">
        <v>-0.18333598971366882</v>
      </c>
      <c r="EB20" s="3">
        <v>3.3253934234380722E-2</v>
      </c>
      <c r="EC20" s="3">
        <v>-0.27503314614295959</v>
      </c>
      <c r="ED20" s="3">
        <v>5.8854870498180389E-2</v>
      </c>
      <c r="EE20" s="3">
        <v>0.16622920334339142</v>
      </c>
      <c r="EF20" s="3">
        <v>-0.1162242516875267</v>
      </c>
      <c r="EG20" s="3">
        <v>2.6587068568915129E-3</v>
      </c>
      <c r="EH20" s="3">
        <v>-5.6581635028123856E-2</v>
      </c>
      <c r="EI20" s="3">
        <v>-0.19151653349399567</v>
      </c>
      <c r="EJ20" s="3">
        <v>-8.1452362239360809E-2</v>
      </c>
      <c r="EK20" s="3">
        <v>-0.22756211459636688</v>
      </c>
      <c r="EL20" s="3">
        <v>1.1888261884450912E-2</v>
      </c>
      <c r="EM20" s="3">
        <v>8.4351383149623871E-2</v>
      </c>
      <c r="EN20" s="3">
        <v>-4.5446731150150299E-2</v>
      </c>
      <c r="EO20" s="3">
        <v>-9.613453596830368E-2</v>
      </c>
      <c r="EP20" s="3">
        <v>-9.6489965915679932E-2</v>
      </c>
      <c r="EQ20" s="3">
        <v>0.26140981912612915</v>
      </c>
      <c r="ER20" s="3">
        <v>3.7096373736858368E-2</v>
      </c>
      <c r="ES20" s="3">
        <v>-0.1994207352399826</v>
      </c>
      <c r="ET20" s="3">
        <v>7.6173953711986542E-2</v>
      </c>
      <c r="EU20" s="3">
        <v>-7.3080509901046753E-2</v>
      </c>
      <c r="EV20" s="3">
        <v>-0.27837622165679932</v>
      </c>
      <c r="EW20" s="3">
        <v>9.6587836742401123E-2</v>
      </c>
      <c r="EX20" s="3">
        <v>0.1144622415304184</v>
      </c>
      <c r="EY20" s="3">
        <v>-0.41390141844749451</v>
      </c>
      <c r="EZ20" s="3">
        <v>5.240776389837265E-2</v>
      </c>
      <c r="FA20" s="3">
        <v>-1.0466081090271473E-2</v>
      </c>
      <c r="FB20" s="3">
        <v>8.6491048336029053E-2</v>
      </c>
      <c r="FC20" s="3">
        <v>-0.12437586486339569</v>
      </c>
      <c r="FD20" s="3">
        <v>-3.0342211946845055E-2</v>
      </c>
      <c r="FE20" s="3">
        <v>3.9430055767297745E-2</v>
      </c>
      <c r="FF20" s="3">
        <v>-2.5275681167840958E-2</v>
      </c>
      <c r="FG20" s="3">
        <v>-0.36378335952758789</v>
      </c>
      <c r="FH20" s="3">
        <v>-7.6385983265936375E-4</v>
      </c>
      <c r="FI20" s="3">
        <v>6.5131545066833496E-2</v>
      </c>
      <c r="FJ20" s="3">
        <v>-9.2339225113391876E-2</v>
      </c>
      <c r="FK20" s="3">
        <v>0.19374315440654755</v>
      </c>
      <c r="FL20" s="3">
        <v>0.13669776916503906</v>
      </c>
      <c r="FM20" s="3">
        <v>0.15229116380214691</v>
      </c>
      <c r="FN20" s="3">
        <v>0.14471432566642761</v>
      </c>
      <c r="FO20" s="3">
        <v>-5.244334414601326E-2</v>
      </c>
      <c r="FP20" s="3">
        <v>1.4532238245010376E-2</v>
      </c>
      <c r="FQ20" s="3">
        <v>-0.11443369835615158</v>
      </c>
      <c r="FR20" s="3">
        <v>5.6118536740541458E-2</v>
      </c>
      <c r="FS20" s="3">
        <v>0.10845635831356049</v>
      </c>
      <c r="FT20" s="3">
        <v>-4.0537621825933456E-2</v>
      </c>
      <c r="FU20" s="3">
        <v>1.9695537630468607E-3</v>
      </c>
      <c r="FV20" s="3">
        <v>-5.0969399511814117E-2</v>
      </c>
      <c r="FW20" s="3">
        <v>-9.3611262738704681E-2</v>
      </c>
      <c r="FX20" s="3">
        <v>7.7851243317127228E-2</v>
      </c>
    </row>
    <row r="21" spans="1:180">
      <c r="A21" s="25">
        <v>15</v>
      </c>
      <c r="B21" s="3">
        <v>0.19557996094226837</v>
      </c>
      <c r="C21" s="3">
        <v>-5.407077819108963E-2</v>
      </c>
      <c r="D21" s="3">
        <v>0.20117771625518799</v>
      </c>
      <c r="E21" s="3">
        <v>0.29011735320091248</v>
      </c>
      <c r="F21" s="3">
        <v>-0.25253891944885254</v>
      </c>
      <c r="G21" s="3">
        <v>-0.10479152202606201</v>
      </c>
      <c r="H21" s="3">
        <v>0.19342225790023804</v>
      </c>
      <c r="I21" s="3">
        <v>8.0019772052764893E-2</v>
      </c>
      <c r="J21" s="3">
        <v>0.27906745672225952</v>
      </c>
      <c r="K21" s="3">
        <v>0.13796879351139069</v>
      </c>
      <c r="L21" s="3">
        <v>0.14867207407951355</v>
      </c>
      <c r="M21" s="3">
        <v>-0.26557859778404236</v>
      </c>
      <c r="N21" s="3">
        <v>-7.6664581894874573E-2</v>
      </c>
      <c r="O21" s="3">
        <v>9.6261918544769287E-2</v>
      </c>
      <c r="P21" s="3">
        <v>0.15177536010742188</v>
      </c>
      <c r="Q21" s="3">
        <v>0.23658782243728638</v>
      </c>
      <c r="R21" s="3">
        <v>5.4614064283668995E-3</v>
      </c>
      <c r="U21" s="3"/>
      <c r="V21" s="1">
        <v>15</v>
      </c>
      <c r="W21" s="3">
        <v>-2.9904139221913803E-2</v>
      </c>
      <c r="Y21" s="25">
        <v>15</v>
      </c>
      <c r="Z21" s="3">
        <v>5.547458678483963E-2</v>
      </c>
      <c r="AA21" s="3">
        <v>-9.8615720868110657E-2</v>
      </c>
      <c r="AB21" s="3">
        <v>-2.9587753117084503E-2</v>
      </c>
      <c r="AC21" s="3">
        <v>-0.12010347843170166</v>
      </c>
      <c r="AD21" s="3">
        <v>-0.18357700109481812</v>
      </c>
      <c r="AE21" s="3">
        <v>0.11042867600917816</v>
      </c>
      <c r="AF21" s="3">
        <v>-2.0998667925596237E-2</v>
      </c>
      <c r="AG21" s="3">
        <v>0.1139109805226326</v>
      </c>
      <c r="AH21" s="3">
        <v>0.26485985517501831</v>
      </c>
      <c r="AI21" s="3">
        <v>5.9422388672828674E-2</v>
      </c>
      <c r="AJ21" s="3">
        <v>0.22671337425708771</v>
      </c>
      <c r="AK21" s="3">
        <v>-2.7834916487336159E-2</v>
      </c>
      <c r="AL21" s="3">
        <v>-5.4966874420642853E-2</v>
      </c>
      <c r="AM21" s="3">
        <v>-0.19222161173820496</v>
      </c>
      <c r="AN21" s="3">
        <v>-5.0737760961055756E-2</v>
      </c>
      <c r="AO21" s="3">
        <v>2.8866646811366081E-2</v>
      </c>
      <c r="AP21" s="3">
        <v>-1.6441879794001579E-2</v>
      </c>
      <c r="AS21" s="25">
        <v>15</v>
      </c>
      <c r="AT21" s="3">
        <v>7.1381337940692902E-2</v>
      </c>
      <c r="AU21" s="3">
        <v>0.15475599467754364</v>
      </c>
      <c r="AV21" s="3">
        <v>2.9167808592319489E-2</v>
      </c>
      <c r="AW21" s="3">
        <v>-3.101491741836071E-2</v>
      </c>
      <c r="AX21" s="3">
        <v>0.12628147006034851</v>
      </c>
      <c r="AY21" s="3">
        <v>4.5257154852151871E-3</v>
      </c>
      <c r="AZ21" s="3">
        <v>-0.20377491414546967</v>
      </c>
      <c r="BA21" s="3">
        <v>0.23934696614742279</v>
      </c>
      <c r="BB21" s="3">
        <v>7.0966266095638275E-2</v>
      </c>
      <c r="BC21" s="3">
        <v>0.39954549074172974</v>
      </c>
      <c r="BD21" s="3">
        <v>-0.33049765229225159</v>
      </c>
      <c r="BE21" s="3">
        <v>0.28842711448669434</v>
      </c>
      <c r="BF21" s="3">
        <v>4.558970034122467E-2</v>
      </c>
      <c r="BG21" s="3">
        <v>-0.13838845491409302</v>
      </c>
      <c r="BH21" s="3">
        <v>-6.545092910528183E-3</v>
      </c>
      <c r="BI21" s="3">
        <v>-6.9348672404885292E-3</v>
      </c>
      <c r="BJ21" s="3">
        <v>0.27895620465278625</v>
      </c>
      <c r="BL21" s="3"/>
      <c r="BM21" s="1">
        <v>15</v>
      </c>
      <c r="BN21" s="3"/>
      <c r="BO21" s="3"/>
      <c r="BP21" s="3"/>
      <c r="BQ21" s="3"/>
      <c r="BR21" s="3">
        <v>0.21349836999896515</v>
      </c>
      <c r="BT21" s="25">
        <v>15</v>
      </c>
      <c r="BU21" s="3">
        <v>-0.46909567713737488</v>
      </c>
      <c r="BV21" s="3">
        <v>0.27070856094360352</v>
      </c>
      <c r="BW21" s="3">
        <v>0.208685502409935</v>
      </c>
      <c r="BX21" s="3">
        <v>0.14693789184093475</v>
      </c>
      <c r="BY21" s="3">
        <v>6.7999616265296936E-2</v>
      </c>
      <c r="BZ21" s="3">
        <v>-0.24667078256607056</v>
      </c>
      <c r="CA21" s="3">
        <v>7.3635168373584747E-2</v>
      </c>
      <c r="CB21" s="3">
        <v>0.29126155376434326</v>
      </c>
      <c r="CC21" s="3">
        <v>-0.18707594275474548</v>
      </c>
      <c r="CD21" s="3">
        <v>-0.34222510457038879</v>
      </c>
      <c r="CE21" s="3">
        <v>0.22103860974311829</v>
      </c>
      <c r="CF21" s="3">
        <v>-2.5574094615876675E-3</v>
      </c>
      <c r="CG21" s="3">
        <v>-0.18581867218017578</v>
      </c>
      <c r="CH21" s="3">
        <v>0.21991917490959167</v>
      </c>
      <c r="CI21" s="3">
        <v>0.2278258353471756</v>
      </c>
      <c r="CJ21" s="3">
        <v>-0.18077699840068817</v>
      </c>
      <c r="CK21" s="3">
        <v>-0.12805728614330292</v>
      </c>
      <c r="CN21" s="25">
        <v>15</v>
      </c>
      <c r="CO21" s="3">
        <v>0.97688728570938121</v>
      </c>
      <c r="CP21" s="3">
        <v>1.9106771796941757E-2</v>
      </c>
      <c r="CR21" s="25">
        <v>15</v>
      </c>
      <c r="CS21" s="3">
        <v>-0.2209460437297821</v>
      </c>
      <c r="CT21" s="3">
        <v>-0.11763476580381393</v>
      </c>
      <c r="CU21" s="3">
        <v>1.5711884945631027E-2</v>
      </c>
      <c r="CV21" s="3">
        <v>-8.2507781684398651E-2</v>
      </c>
      <c r="CW21" s="3">
        <v>-0.20464925467967987</v>
      </c>
      <c r="CX21" s="3">
        <v>0.20596893131732941</v>
      </c>
      <c r="CY21" s="3">
        <v>0.21193745732307434</v>
      </c>
      <c r="CZ21" s="3">
        <v>-0.22843119502067566</v>
      </c>
      <c r="DA21" s="3">
        <v>-1.2079398147761822E-2</v>
      </c>
      <c r="DB21" s="3">
        <v>-6.6609904170036316E-3</v>
      </c>
      <c r="DC21" s="3">
        <v>0.12428753077983856</v>
      </c>
      <c r="DD21" s="3">
        <v>-0.24594300985336304</v>
      </c>
      <c r="DE21" s="3">
        <v>0.29240426421165466</v>
      </c>
      <c r="DF21" s="3">
        <v>-0.15486715734004974</v>
      </c>
      <c r="DG21" s="3">
        <v>8.7322350591421127E-3</v>
      </c>
      <c r="DH21" s="3">
        <v>8.3463946357369423E-3</v>
      </c>
      <c r="DI21" s="3">
        <v>-0.14741121232509613</v>
      </c>
      <c r="DK21" s="25">
        <v>15</v>
      </c>
      <c r="DL21" s="3">
        <v>5.3458832204341888E-2</v>
      </c>
      <c r="DM21" s="3">
        <v>4.2293094098567963E-2</v>
      </c>
      <c r="DN21" s="3">
        <v>0.28537964820861816</v>
      </c>
      <c r="DO21" s="3">
        <v>-0.22352489829063416</v>
      </c>
      <c r="DP21" s="3">
        <v>0.16987974941730499</v>
      </c>
      <c r="DQ21" s="3">
        <v>0.224331334233284</v>
      </c>
      <c r="DR21" s="3">
        <v>0.42960095405578613</v>
      </c>
      <c r="DS21" s="3">
        <v>-0.12556715309619904</v>
      </c>
      <c r="DT21" s="3">
        <v>-0.15718641877174377</v>
      </c>
      <c r="DU21" s="3">
        <v>-6.6938020288944244E-2</v>
      </c>
      <c r="DV21" s="3">
        <v>0.23925231397151947</v>
      </c>
      <c r="DW21" s="3">
        <v>0.11715009063482285</v>
      </c>
      <c r="DX21" s="3">
        <v>0.16588549315929413</v>
      </c>
      <c r="DY21" s="3">
        <v>-0.15579971671104431</v>
      </c>
      <c r="DZ21" s="3">
        <v>0.23599895834922791</v>
      </c>
      <c r="EA21" s="3">
        <v>-0.13598790764808655</v>
      </c>
      <c r="EB21" s="3">
        <v>-0.13351577520370483</v>
      </c>
      <c r="EC21" s="3">
        <v>-0.11676149815320969</v>
      </c>
      <c r="ED21" s="3">
        <v>9.7706645727157593E-2</v>
      </c>
      <c r="EE21" s="3">
        <v>-7.3009848594665527E-2</v>
      </c>
      <c r="EF21" s="3">
        <v>0.23637285828590393</v>
      </c>
      <c r="EG21" s="3">
        <v>-8.0275826156139374E-2</v>
      </c>
      <c r="EH21" s="3">
        <v>0.1198422983288765</v>
      </c>
      <c r="EI21" s="3">
        <v>0.22316618263721466</v>
      </c>
      <c r="EJ21" s="3">
        <v>0.13783381879329681</v>
      </c>
      <c r="EK21" s="3">
        <v>0.18409556150436401</v>
      </c>
      <c r="EL21" s="3">
        <v>0.17974184453487396</v>
      </c>
      <c r="EM21" s="3">
        <v>1.2852237559854984E-2</v>
      </c>
      <c r="EN21" s="3">
        <v>-0.32200208306312561</v>
      </c>
      <c r="EO21" s="3">
        <v>0.10100369155406952</v>
      </c>
      <c r="EP21" s="3">
        <v>-6.5233021974563599E-2</v>
      </c>
      <c r="EQ21" s="3">
        <v>0.27673986554145813</v>
      </c>
      <c r="ER21" s="3">
        <v>-1.5476481057703495E-2</v>
      </c>
      <c r="ES21" s="3">
        <v>-0.19320370256900787</v>
      </c>
      <c r="ET21" s="3">
        <v>9.9233023822307587E-2</v>
      </c>
      <c r="EU21" s="3">
        <v>1.9551845267415047E-2</v>
      </c>
      <c r="EV21" s="3">
        <v>7.5706310570240021E-2</v>
      </c>
      <c r="EW21" s="3">
        <v>0.1235218271613121</v>
      </c>
      <c r="EX21" s="3">
        <v>0.10952536761760712</v>
      </c>
      <c r="EY21" s="3">
        <v>1.4649865217506886E-2</v>
      </c>
      <c r="EZ21" s="3">
        <v>0.264701247215271</v>
      </c>
      <c r="FA21" s="3">
        <v>4.841923713684082E-2</v>
      </c>
      <c r="FB21" s="3">
        <v>6.9000579416751862E-2</v>
      </c>
      <c r="FC21" s="3">
        <v>-0.21851389110088348</v>
      </c>
      <c r="FD21" s="3">
        <v>-5.9221773408353329E-3</v>
      </c>
      <c r="FE21" s="3">
        <v>-5.0729826092720032E-2</v>
      </c>
      <c r="FF21" s="3">
        <v>-9.0437769889831543E-2</v>
      </c>
      <c r="FG21" s="3">
        <v>9.9204078316688538E-2</v>
      </c>
      <c r="FH21" s="3">
        <v>-6.0640927404165268E-2</v>
      </c>
      <c r="FI21" s="3">
        <v>-0.37772113084793091</v>
      </c>
      <c r="FJ21" s="3">
        <v>-0.18775494396686554</v>
      </c>
      <c r="FK21" s="3">
        <v>0.26508712768554688</v>
      </c>
      <c r="FL21" s="3">
        <v>-3.5894967615604401E-2</v>
      </c>
      <c r="FM21" s="3">
        <v>6.9654889404773712E-2</v>
      </c>
      <c r="FN21" s="3">
        <v>-0.13855898380279541</v>
      </c>
      <c r="FO21" s="3">
        <v>6.6945120692253113E-2</v>
      </c>
      <c r="FP21" s="3">
        <v>-0.24730437994003296</v>
      </c>
      <c r="FQ21" s="3">
        <v>0.10892408341169357</v>
      </c>
      <c r="FR21" s="3">
        <v>-0.40432682633399963</v>
      </c>
      <c r="FS21" s="3">
        <v>0.15662167966365814</v>
      </c>
      <c r="FT21" s="3">
        <v>-8.0921679735183716E-2</v>
      </c>
      <c r="FU21" s="3">
        <v>-6.5513186156749725E-2</v>
      </c>
      <c r="FV21" s="3">
        <v>-0.23029865324497223</v>
      </c>
      <c r="FW21" s="3">
        <v>6.9976694881916046E-2</v>
      </c>
      <c r="FX21" s="3">
        <v>-5.403267964720726E-2</v>
      </c>
    </row>
    <row r="22" spans="1:180">
      <c r="A22" s="26">
        <v>16</v>
      </c>
      <c r="B22" s="3">
        <v>0.12968531250953674</v>
      </c>
      <c r="C22" s="3">
        <v>-0.22680976986885071</v>
      </c>
      <c r="D22" s="3">
        <v>-7.3115170001983643E-2</v>
      </c>
      <c r="E22" s="3">
        <v>-0.23448313772678375</v>
      </c>
      <c r="F22" s="3">
        <v>-0.18012286722660065</v>
      </c>
      <c r="G22" s="3">
        <v>-0.18272185325622559</v>
      </c>
      <c r="H22" s="3">
        <v>-0.2693103551864624</v>
      </c>
      <c r="I22" s="3">
        <v>3.1776830554008484E-2</v>
      </c>
      <c r="J22" s="3">
        <v>0.26543048024177551</v>
      </c>
      <c r="K22" s="3">
        <v>-8.3449045196175575E-3</v>
      </c>
      <c r="L22" s="3">
        <v>0.30898445844650269</v>
      </c>
      <c r="M22" s="3">
        <v>-0.18032220005989075</v>
      </c>
      <c r="N22" s="3">
        <v>0.14911729097366333</v>
      </c>
      <c r="O22" s="3">
        <v>-7.2637923061847687E-2</v>
      </c>
      <c r="P22" s="3">
        <v>-9.4258412718772888E-2</v>
      </c>
      <c r="Q22" s="3">
        <v>0.16814813017845154</v>
      </c>
      <c r="R22" s="3">
        <v>8.5472771897912025E-3</v>
      </c>
      <c r="U22" s="21" t="s">
        <v>150</v>
      </c>
      <c r="V22" s="6">
        <v>0</v>
      </c>
      <c r="W22" s="5">
        <v>-0.40063588163304759</v>
      </c>
      <c r="AR22" s="34" t="s">
        <v>726</v>
      </c>
      <c r="AS22" s="26">
        <v>16</v>
      </c>
      <c r="AT22" s="3">
        <v>-0.25636819005012512</v>
      </c>
      <c r="AU22" s="3">
        <v>0.1030970886349678</v>
      </c>
      <c r="AV22" s="3">
        <v>-0.16979202628135681</v>
      </c>
      <c r="AW22" s="3">
        <v>-0.2525269091129303</v>
      </c>
      <c r="AX22" s="3">
        <v>-0.15049153566360474</v>
      </c>
      <c r="AY22" s="3">
        <v>-0.23338468372821808</v>
      </c>
      <c r="AZ22" s="3">
        <v>4.1997823864221573E-3</v>
      </c>
      <c r="BA22" s="3">
        <v>0.20437358319759369</v>
      </c>
      <c r="BB22" s="3">
        <v>-0.203566774725914</v>
      </c>
      <c r="BC22" s="3">
        <v>-0.24521347880363464</v>
      </c>
      <c r="BD22" s="3">
        <v>0.10982086509466171</v>
      </c>
      <c r="BE22" s="3">
        <v>-0.11007346212863922</v>
      </c>
      <c r="BF22" s="3">
        <v>-0.13672475516796112</v>
      </c>
      <c r="BG22" s="3">
        <v>0.15412069857120514</v>
      </c>
      <c r="BH22" s="3">
        <v>0.15366578102111816</v>
      </c>
      <c r="BI22" s="3">
        <v>0.11804027110338211</v>
      </c>
      <c r="BJ22" s="3">
        <v>-3.5205323249101639E-2</v>
      </c>
      <c r="BL22" s="21" t="s">
        <v>150</v>
      </c>
      <c r="BM22" s="6">
        <v>0</v>
      </c>
      <c r="BN22" s="5" cm="1">
        <f t="array" ref="BN22:BQ53">MMULT(AT22:BJ53,TRANSPOSE(B58:R61))</f>
        <v>-0.39583892873186793</v>
      </c>
      <c r="BO22" s="5">
        <v>0.10265458030904917</v>
      </c>
      <c r="BP22" s="5">
        <v>0.26247963739198177</v>
      </c>
      <c r="BQ22" s="5">
        <v>-0.10203178563531942</v>
      </c>
      <c r="BR22" s="5"/>
      <c r="CR22" s="25">
        <v>16</v>
      </c>
      <c r="CS22" s="3">
        <v>0.1358741819858551</v>
      </c>
      <c r="CT22" s="3">
        <v>0.25321787595748901</v>
      </c>
      <c r="CU22" s="3">
        <v>-0.12754404544830322</v>
      </c>
      <c r="CV22" s="3">
        <v>-0.12887051701545715</v>
      </c>
      <c r="CW22" s="3">
        <v>0.23160624504089355</v>
      </c>
      <c r="CX22" s="3">
        <v>0.25491157174110413</v>
      </c>
      <c r="CY22" s="3">
        <v>-0.19407983124256134</v>
      </c>
      <c r="CZ22" s="3">
        <v>0.27166378498077393</v>
      </c>
      <c r="DA22" s="3">
        <v>4.704249557107687E-3</v>
      </c>
      <c r="DB22" s="3">
        <v>-0.21008308231830597</v>
      </c>
      <c r="DC22" s="3">
        <v>2.2606668993830681E-2</v>
      </c>
      <c r="DD22" s="3">
        <v>-0.50960338115692139</v>
      </c>
      <c r="DE22" s="3">
        <v>-1.1173781007528305E-2</v>
      </c>
      <c r="DF22" s="3">
        <v>0.32207086682319641</v>
      </c>
      <c r="DG22" s="3">
        <v>0.15208639204502106</v>
      </c>
      <c r="DH22" s="3">
        <v>-2.4503149092197418E-2</v>
      </c>
      <c r="DI22" s="3">
        <v>-2.448252635076642E-3</v>
      </c>
    </row>
    <row r="23" spans="1:180">
      <c r="A23" s="25">
        <v>17</v>
      </c>
      <c r="B23" s="3">
        <v>0.2700294554233551</v>
      </c>
      <c r="C23" s="3">
        <v>0.15748314559459686</v>
      </c>
      <c r="D23" s="3">
        <v>-6.4071044325828552E-2</v>
      </c>
      <c r="E23" s="3">
        <v>-0.19558104872703552</v>
      </c>
      <c r="F23" s="3">
        <v>-0.11069082468748093</v>
      </c>
      <c r="G23" s="3">
        <v>-0.26781797409057617</v>
      </c>
      <c r="H23" s="3">
        <v>-0.2996135950088501</v>
      </c>
      <c r="I23" s="3">
        <v>4.0678143501281738E-2</v>
      </c>
      <c r="J23" s="3">
        <v>-8.7080337107181549E-2</v>
      </c>
      <c r="K23" s="3">
        <v>0.21907952427864075</v>
      </c>
      <c r="L23" s="3">
        <v>0.14756448566913605</v>
      </c>
      <c r="M23" s="3">
        <v>3.5443112254142761E-2</v>
      </c>
      <c r="N23" s="3">
        <v>-2.0277839154005051E-2</v>
      </c>
      <c r="O23" s="3">
        <v>-0.14267382025718689</v>
      </c>
      <c r="P23" s="3">
        <v>0.17411750555038452</v>
      </c>
      <c r="Q23" s="3">
        <v>-0.25194624066352844</v>
      </c>
      <c r="R23" s="3">
        <v>-4.7316234558820716E-3</v>
      </c>
      <c r="U23" s="3"/>
      <c r="V23" s="1">
        <v>1</v>
      </c>
      <c r="W23" s="3">
        <v>0.24972836127866771</v>
      </c>
      <c r="Z23" s="15" t="s">
        <v>169</v>
      </c>
      <c r="AS23" s="25">
        <v>17</v>
      </c>
      <c r="AT23" s="3">
        <v>-6.9128274917602539E-2</v>
      </c>
      <c r="AU23" s="3">
        <v>0.21315903961658478</v>
      </c>
      <c r="AV23" s="3">
        <v>0.29657742381095886</v>
      </c>
      <c r="AW23" s="3">
        <v>-0.11353933066129684</v>
      </c>
      <c r="AX23" s="3">
        <v>1.4357093721628189E-2</v>
      </c>
      <c r="AY23" s="3">
        <v>-9.5869533717632294E-2</v>
      </c>
      <c r="AZ23" s="3">
        <v>0.30568289756774902</v>
      </c>
      <c r="BA23" s="3">
        <v>-0.18690553307533264</v>
      </c>
      <c r="BB23" s="3">
        <v>0.29213330149650574</v>
      </c>
      <c r="BC23" s="3">
        <v>8.9231990277767181E-2</v>
      </c>
      <c r="BD23" s="3">
        <v>5.214155837893486E-2</v>
      </c>
      <c r="BE23" s="3">
        <v>-0.18515942990779877</v>
      </c>
      <c r="BF23" s="3">
        <v>-0.35194012522697449</v>
      </c>
      <c r="BG23" s="3">
        <v>-0.1008547767996788</v>
      </c>
      <c r="BH23" s="3">
        <v>6.5931223332881927E-2</v>
      </c>
      <c r="BI23" s="3">
        <v>0.11357864737510681</v>
      </c>
      <c r="BJ23" s="3">
        <v>3.7548854947090149E-2</v>
      </c>
      <c r="BL23" s="3"/>
      <c r="BM23" s="1">
        <v>1</v>
      </c>
      <c r="BN23" s="3">
        <v>0.17671843009579247</v>
      </c>
      <c r="BO23" s="3">
        <v>-0.6390022103802252</v>
      </c>
      <c r="BP23" s="3">
        <v>0.41042917740826912</v>
      </c>
      <c r="BQ23" s="3">
        <v>-0.72736744712565871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-2.3765252903103828E-2</v>
      </c>
      <c r="CT23" s="3">
        <v>-7.6800376176834106E-2</v>
      </c>
      <c r="CU23" s="3">
        <v>-0.40719816088676453</v>
      </c>
      <c r="CV23" s="3">
        <v>0.20040366053581238</v>
      </c>
      <c r="CW23" s="3">
        <v>-9.665805846452713E-2</v>
      </c>
      <c r="CX23" s="3">
        <v>9.1650355607271194E-3</v>
      </c>
      <c r="CY23" s="3">
        <v>3.5178929567337036E-2</v>
      </c>
      <c r="CZ23" s="3">
        <v>0.37932837009429932</v>
      </c>
      <c r="DA23" s="3">
        <v>-0.16076141595840454</v>
      </c>
      <c r="DB23" s="3">
        <v>-1.7901079729199409E-2</v>
      </c>
      <c r="DC23" s="3">
        <v>-0.44175359606742859</v>
      </c>
      <c r="DD23" s="3">
        <v>-0.34913045167922974</v>
      </c>
      <c r="DE23" s="3">
        <v>0.29504966735839844</v>
      </c>
      <c r="DF23" s="3">
        <v>0.35897287726402283</v>
      </c>
      <c r="DG23" s="3">
        <v>-0.17530038952827454</v>
      </c>
      <c r="DH23" s="3">
        <v>0.10270059108734131</v>
      </c>
      <c r="DI23" s="3">
        <v>-0.48702430725097656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-4.3630572035908699E-3</v>
      </c>
      <c r="C24" s="3">
        <v>0.11872899532318115</v>
      </c>
      <c r="D24" s="3">
        <v>-3.5061739385128021E-2</v>
      </c>
      <c r="E24" s="3">
        <v>-1.7655456904321909E-3</v>
      </c>
      <c r="F24" s="3">
        <v>-0.12396416813135147</v>
      </c>
      <c r="G24" s="3">
        <v>0.15550421178340912</v>
      </c>
      <c r="H24" s="3">
        <v>0.14123876392841339</v>
      </c>
      <c r="I24" s="3">
        <v>-4.5156445354223251E-2</v>
      </c>
      <c r="J24" s="3">
        <v>5.9982422739267349E-2</v>
      </c>
      <c r="K24" s="3">
        <v>0.22148685157299042</v>
      </c>
      <c r="L24" s="3">
        <v>-0.12770485877990723</v>
      </c>
      <c r="M24" s="3">
        <v>-2.5457426905632019E-2</v>
      </c>
      <c r="N24" s="3">
        <v>0.14737623929977417</v>
      </c>
      <c r="O24" s="3">
        <v>-0.21783646941184998</v>
      </c>
      <c r="P24" s="3">
        <v>0.31011110544204712</v>
      </c>
      <c r="Q24" s="3">
        <v>0.13570268452167511</v>
      </c>
      <c r="R24" s="3">
        <v>1.8443508073687553E-2</v>
      </c>
      <c r="U24" s="3"/>
      <c r="V24" s="1">
        <v>2</v>
      </c>
      <c r="W24" s="3">
        <v>-0.71290060481386308</v>
      </c>
      <c r="AS24" s="25">
        <v>18</v>
      </c>
      <c r="AT24" s="3">
        <v>0.13221825659275055</v>
      </c>
      <c r="AU24" s="3">
        <v>0.31346717476844788</v>
      </c>
      <c r="AV24" s="3">
        <v>9.6940360963344574E-3</v>
      </c>
      <c r="AW24" s="3">
        <v>0.47086605429649353</v>
      </c>
      <c r="AX24" s="3">
        <v>0.193587526679039</v>
      </c>
      <c r="AY24" s="3">
        <v>0.24628028273582458</v>
      </c>
      <c r="AZ24" s="3">
        <v>-7.5165867805480957E-2</v>
      </c>
      <c r="BA24" s="3">
        <v>0.19491109251976013</v>
      </c>
      <c r="BB24" s="3">
        <v>-0.10414544492959976</v>
      </c>
      <c r="BC24" s="3">
        <v>0.13845172524452209</v>
      </c>
      <c r="BD24" s="3">
        <v>-0.14349865913391113</v>
      </c>
      <c r="BE24" s="3">
        <v>0.3612598180770874</v>
      </c>
      <c r="BF24" s="3">
        <v>-0.10314022749662399</v>
      </c>
      <c r="BG24" s="3">
        <v>0.20763465762138367</v>
      </c>
      <c r="BH24" s="3">
        <v>-0.18359501659870148</v>
      </c>
      <c r="BI24" s="3">
        <v>-0.15876074135303497</v>
      </c>
      <c r="BJ24" s="3">
        <v>-1.2413817457854748E-2</v>
      </c>
      <c r="BL24" s="3"/>
      <c r="BM24" s="1">
        <v>2</v>
      </c>
      <c r="BN24" s="3">
        <v>0.98705281529643207</v>
      </c>
      <c r="BO24" s="3">
        <v>1.3552251505884603</v>
      </c>
      <c r="BP24" s="3">
        <v>0.24361939385621922</v>
      </c>
      <c r="BQ24" s="3">
        <v>1.239896744667663</v>
      </c>
      <c r="BR24" s="3"/>
      <c r="CR24" s="25">
        <v>18</v>
      </c>
      <c r="CS24" s="3">
        <v>6.2619738280773163E-2</v>
      </c>
      <c r="CT24" s="3">
        <v>-0.13510029017925262</v>
      </c>
      <c r="CU24" s="3">
        <v>7.9825378954410553E-2</v>
      </c>
      <c r="CV24" s="3">
        <v>-0.24368266761302948</v>
      </c>
      <c r="CW24" s="3">
        <v>0.27663856744766235</v>
      </c>
      <c r="CX24" s="3">
        <v>-0.14859679341316223</v>
      </c>
      <c r="CY24" s="3">
        <v>0.19485945999622345</v>
      </c>
      <c r="CZ24" s="3">
        <v>0.29534530639648438</v>
      </c>
      <c r="DA24" s="3">
        <v>-9.0849272906780243E-2</v>
      </c>
      <c r="DB24" s="3">
        <v>-6.9498233497142792E-2</v>
      </c>
      <c r="DC24" s="3">
        <v>-4.6134833246469498E-3</v>
      </c>
      <c r="DD24" s="3">
        <v>-0.48876601457595825</v>
      </c>
      <c r="DE24" s="3">
        <v>-4.895494133234024E-2</v>
      </c>
      <c r="DF24" s="3">
        <v>0.10908277332782745</v>
      </c>
      <c r="DG24" s="3">
        <v>1.3270894065499306E-2</v>
      </c>
      <c r="DH24" s="3">
        <v>0.22654320299625397</v>
      </c>
      <c r="DI24" s="3">
        <v>-0.35752001404762268</v>
      </c>
    </row>
    <row r="25" spans="1:180" ht="17.25">
      <c r="A25" s="25">
        <v>19</v>
      </c>
      <c r="B25" s="3">
        <v>5.0439916551113129E-2</v>
      </c>
      <c r="C25" s="3">
        <v>-1.6820183023810387E-2</v>
      </c>
      <c r="D25" s="3">
        <v>-5.4546136409044266E-2</v>
      </c>
      <c r="E25" s="3">
        <v>-8.9865013957023621E-2</v>
      </c>
      <c r="F25" s="3">
        <v>-6.0752332210540771E-3</v>
      </c>
      <c r="G25" s="3">
        <v>0.2412261962890625</v>
      </c>
      <c r="H25" s="3">
        <v>6.8007536232471466E-2</v>
      </c>
      <c r="I25" s="3">
        <v>-5.1579568535089493E-2</v>
      </c>
      <c r="J25" s="3">
        <v>6.7284069955348969E-2</v>
      </c>
      <c r="K25" s="3">
        <v>-7.3509328067302704E-2</v>
      </c>
      <c r="L25" s="3">
        <v>0.22264191508293152</v>
      </c>
      <c r="M25" s="3">
        <v>-9.7873687744140625E-2</v>
      </c>
      <c r="N25" s="3">
        <v>0.19372802972793579</v>
      </c>
      <c r="O25" s="3">
        <v>-0.27740108966827393</v>
      </c>
      <c r="P25" s="3">
        <v>0.22454169392585754</v>
      </c>
      <c r="Q25" s="3">
        <v>4.6585127711296082E-2</v>
      </c>
      <c r="R25" s="3">
        <v>4.155447706580162E-3</v>
      </c>
      <c r="U25" s="3"/>
      <c r="V25" s="1">
        <v>3</v>
      </c>
      <c r="W25" s="3">
        <v>-0.69669754152154395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-4.2053192853927612E-2</v>
      </c>
      <c r="AU25" s="3">
        <v>-0.18797390162944794</v>
      </c>
      <c r="AV25" s="3">
        <v>-3.0128154903650284E-2</v>
      </c>
      <c r="AW25" s="3">
        <v>9.2915788292884827E-2</v>
      </c>
      <c r="AX25" s="3">
        <v>-8.1437833607196808E-2</v>
      </c>
      <c r="AY25" s="3">
        <v>3.4140624105930328E-2</v>
      </c>
      <c r="AZ25" s="3">
        <v>-8.7412372231483459E-2</v>
      </c>
      <c r="BA25" s="3">
        <v>-3.4680426120758057E-2</v>
      </c>
      <c r="BB25" s="3">
        <v>0.16930806636810303</v>
      </c>
      <c r="BC25" s="3">
        <v>-0.22721149027347565</v>
      </c>
      <c r="BD25" s="3">
        <v>-0.15694911777973175</v>
      </c>
      <c r="BE25" s="3">
        <v>0.17925210297107697</v>
      </c>
      <c r="BF25" s="3">
        <v>-0.2258903831243515</v>
      </c>
      <c r="BG25" s="3">
        <v>0.19008998572826385</v>
      </c>
      <c r="BH25" s="3">
        <v>0.18891750276088715</v>
      </c>
      <c r="BI25" s="3">
        <v>0.24725963175296783</v>
      </c>
      <c r="BJ25" s="3">
        <v>-1.252302248030901E-2</v>
      </c>
      <c r="BL25" s="3"/>
      <c r="BM25" s="1">
        <v>3</v>
      </c>
      <c r="BN25" s="3">
        <v>1.1261245836911067</v>
      </c>
      <c r="BO25" s="3">
        <v>1.5888948599703707</v>
      </c>
      <c r="BP25" s="3">
        <v>0.88213102854599001</v>
      </c>
      <c r="BQ25" s="3">
        <v>1.6541655641895185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-0.10368095338344574</v>
      </c>
      <c r="CT25" s="3">
        <v>-7.966122031211853E-2</v>
      </c>
      <c r="CU25" s="3">
        <v>-0.27195686101913452</v>
      </c>
      <c r="CV25" s="3">
        <v>-5.5596157908439636E-2</v>
      </c>
      <c r="CW25" s="3">
        <v>1.7929742112755775E-2</v>
      </c>
      <c r="CX25" s="3">
        <v>0.51276719570159912</v>
      </c>
      <c r="CY25" s="3">
        <v>6.6625289618968964E-2</v>
      </c>
      <c r="CZ25" s="3">
        <v>1.9043605425395072E-4</v>
      </c>
      <c r="DA25" s="3">
        <v>0.16223424673080444</v>
      </c>
      <c r="DB25" s="3">
        <v>-5.0960332155227661E-3</v>
      </c>
      <c r="DC25" s="3">
        <v>0.26348385214805603</v>
      </c>
      <c r="DD25" s="3">
        <v>-0.13436414301395416</v>
      </c>
      <c r="DE25" s="3">
        <v>-5.9671502560377121E-2</v>
      </c>
      <c r="DF25" s="3">
        <v>0.25453689694404602</v>
      </c>
      <c r="DG25" s="3">
        <v>2.2016959264874458E-2</v>
      </c>
      <c r="DH25" s="3">
        <v>-7.4533984065055847E-2</v>
      </c>
      <c r="DI25" s="3">
        <v>-0.33867430686950684</v>
      </c>
      <c r="DL25" t="str">
        <f>CS2</f>
        <v>Linear 1</v>
      </c>
    </row>
    <row r="26" spans="1:180">
      <c r="A26" s="25">
        <v>20</v>
      </c>
      <c r="B26" s="3">
        <v>-0.13513939082622528</v>
      </c>
      <c r="C26" s="3">
        <v>7.8456014394760132E-2</v>
      </c>
      <c r="D26" s="3">
        <v>0.13179749250411987</v>
      </c>
      <c r="E26" s="3">
        <v>-0.11156357079744339</v>
      </c>
      <c r="F26" s="3">
        <v>-0.15624839067459106</v>
      </c>
      <c r="G26" s="3">
        <v>0.23509292304515839</v>
      </c>
      <c r="H26" s="3">
        <v>-0.27714672684669495</v>
      </c>
      <c r="I26" s="3">
        <v>9.1152600944042206E-2</v>
      </c>
      <c r="J26" s="3">
        <v>-0.1287202388048172</v>
      </c>
      <c r="K26" s="3">
        <v>-0.21349367499351501</v>
      </c>
      <c r="L26" s="3">
        <v>-0.17158873379230499</v>
      </c>
      <c r="M26" s="3">
        <v>0.23177716135978699</v>
      </c>
      <c r="N26" s="3">
        <v>-2.9571251943707466E-2</v>
      </c>
      <c r="O26" s="3">
        <v>-0.25383013486862183</v>
      </c>
      <c r="P26" s="3">
        <v>-0.12584322690963745</v>
      </c>
      <c r="Q26" s="3">
        <v>-3.2540079206228256E-2</v>
      </c>
      <c r="R26" s="3">
        <v>2.669018460437655E-3</v>
      </c>
      <c r="U26" s="3"/>
      <c r="V26" s="1">
        <v>4</v>
      </c>
      <c r="W26" s="3">
        <v>-0.47260169841593774</v>
      </c>
      <c r="Z26" s="22" t="s">
        <v>179</v>
      </c>
      <c r="AS26" s="25">
        <v>20</v>
      </c>
      <c r="AT26" s="3">
        <v>0.24132487177848816</v>
      </c>
      <c r="AU26" s="3">
        <v>0.14191269874572754</v>
      </c>
      <c r="AV26" s="3">
        <v>-9.7116336226463318E-2</v>
      </c>
      <c r="AW26" s="3">
        <v>-9.121423214673996E-2</v>
      </c>
      <c r="AX26" s="3">
        <v>0.35479080677032471</v>
      </c>
      <c r="AY26" s="3">
        <v>2.6100676506757736E-2</v>
      </c>
      <c r="AZ26" s="3">
        <v>3.5152699798345566E-2</v>
      </c>
      <c r="BA26" s="3">
        <v>0.18195049464702606</v>
      </c>
      <c r="BB26" s="3">
        <v>-0.1325736790895462</v>
      </c>
      <c r="BC26" s="3">
        <v>7.5608596205711365E-2</v>
      </c>
      <c r="BD26" s="3">
        <v>0.15906211733818054</v>
      </c>
      <c r="BE26" s="3">
        <v>0.13409650325775146</v>
      </c>
      <c r="BF26" s="3">
        <v>-3.1225217506289482E-2</v>
      </c>
      <c r="BG26" s="3">
        <v>-0.11322669684886932</v>
      </c>
      <c r="BH26" s="3">
        <v>0.26481279730796814</v>
      </c>
      <c r="BI26" s="3">
        <v>0.32033625245094299</v>
      </c>
      <c r="BJ26" s="3">
        <v>-6.2953918240964413E-3</v>
      </c>
      <c r="BL26" s="3"/>
      <c r="BM26" s="1">
        <v>4</v>
      </c>
      <c r="BN26" s="3">
        <v>0.10485304303287513</v>
      </c>
      <c r="BO26" s="3">
        <v>-0.49601476009877882</v>
      </c>
      <c r="BP26" s="3">
        <v>0.19978658857533815</v>
      </c>
      <c r="BQ26" s="3">
        <v>-0.53957822211328488</v>
      </c>
      <c r="BR26" s="3"/>
      <c r="BU26" s="22" t="s">
        <v>179</v>
      </c>
      <c r="CO26" t="s">
        <v>817</v>
      </c>
      <c r="CP26" t="s">
        <v>818</v>
      </c>
      <c r="CR26" s="25">
        <v>20</v>
      </c>
      <c r="CS26" s="3">
        <v>0.13977688550949097</v>
      </c>
      <c r="CT26" s="3">
        <v>-4.5969709753990173E-2</v>
      </c>
      <c r="CU26" s="3">
        <v>0.16976702213287354</v>
      </c>
      <c r="CV26" s="3">
        <v>-0.11577332019805908</v>
      </c>
      <c r="CW26" s="3">
        <v>-4.5703493058681488E-2</v>
      </c>
      <c r="CX26" s="3">
        <v>0.13900049030780792</v>
      </c>
      <c r="CY26" s="3">
        <v>4.4903237372636795E-2</v>
      </c>
      <c r="CZ26" s="3">
        <v>0.14291194081306458</v>
      </c>
      <c r="DA26" s="3">
        <v>0.24159170687198639</v>
      </c>
      <c r="DB26" s="3">
        <v>0.18381692469120026</v>
      </c>
      <c r="DC26" s="3">
        <v>3.7766214460134506E-2</v>
      </c>
      <c r="DD26" s="3">
        <v>7.9180441796779633E-2</v>
      </c>
      <c r="DE26" s="3">
        <v>0.40108305215835571</v>
      </c>
      <c r="DF26" s="3">
        <v>0.21260038018226624</v>
      </c>
      <c r="DG26" s="3">
        <v>-4.7589771449565887E-2</v>
      </c>
      <c r="DH26" s="3">
        <v>0.13171516358852386</v>
      </c>
      <c r="DI26" s="3">
        <v>-0.21715538203716281</v>
      </c>
    </row>
    <row r="27" spans="1:180">
      <c r="A27" s="25">
        <v>21</v>
      </c>
      <c r="B27" s="3">
        <v>8.6027644574642181E-2</v>
      </c>
      <c r="C27" s="3">
        <v>-0.18393556773662567</v>
      </c>
      <c r="D27" s="3">
        <v>-7.997555285692215E-2</v>
      </c>
      <c r="E27" s="3">
        <v>8.6106374859809875E-2</v>
      </c>
      <c r="F27" s="3">
        <v>0.18281799554824829</v>
      </c>
      <c r="G27" s="3">
        <v>-1.2503464706242085E-2</v>
      </c>
      <c r="H27" s="3">
        <v>0.27860218286514282</v>
      </c>
      <c r="I27" s="3">
        <v>-0.12210114300251007</v>
      </c>
      <c r="J27" s="3">
        <v>-0.18343682587146759</v>
      </c>
      <c r="K27" s="3">
        <v>7.7026143670082092E-2</v>
      </c>
      <c r="L27" s="3">
        <v>-0.20863468945026398</v>
      </c>
      <c r="M27" s="3">
        <v>-0.28147900104522705</v>
      </c>
      <c r="N27" s="3">
        <v>-0.21152849495410919</v>
      </c>
      <c r="O27" s="3">
        <v>3.2080736011266708E-2</v>
      </c>
      <c r="P27" s="3">
        <v>0.17001768946647644</v>
      </c>
      <c r="Q27" s="3">
        <v>-0.22954197227954865</v>
      </c>
      <c r="R27" s="3">
        <v>8.4557561203837395E-3</v>
      </c>
      <c r="U27" s="3"/>
      <c r="V27" s="1">
        <v>5</v>
      </c>
      <c r="W27" s="3">
        <v>0.14950686702846733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0.10936035215854645</v>
      </c>
      <c r="AU27" s="3">
        <v>-0.37882870435714722</v>
      </c>
      <c r="AV27" s="3">
        <v>4.8129662871360779E-2</v>
      </c>
      <c r="AW27" s="3">
        <v>-0.23171804845333099</v>
      </c>
      <c r="AX27" s="3">
        <v>0.35266876220703125</v>
      </c>
      <c r="AY27" s="3">
        <v>-0.23739056289196014</v>
      </c>
      <c r="AZ27" s="3">
        <v>-7.2890721261501312E-2</v>
      </c>
      <c r="BA27" s="3">
        <v>9.6611775457859039E-2</v>
      </c>
      <c r="BB27" s="3">
        <v>-0.39046913385391235</v>
      </c>
      <c r="BC27" s="3">
        <v>0.4292227029800415</v>
      </c>
      <c r="BD27" s="3">
        <v>0.33194124698638916</v>
      </c>
      <c r="BE27" s="3">
        <v>3.4841395914554596E-2</v>
      </c>
      <c r="BF27" s="3">
        <v>0.13816876709461212</v>
      </c>
      <c r="BG27" s="3">
        <v>-0.29535144567489624</v>
      </c>
      <c r="BH27" s="3">
        <v>-0.24836459755897522</v>
      </c>
      <c r="BI27" s="3">
        <v>-0.32855117321014404</v>
      </c>
      <c r="BJ27" s="3">
        <v>-3.5498335957527161E-2</v>
      </c>
      <c r="BL27" s="3"/>
      <c r="BM27" s="1">
        <v>5</v>
      </c>
      <c r="BN27" s="3">
        <v>-1.1937039762859258E-2</v>
      </c>
      <c r="BO27" s="3">
        <v>-2.3977053004789299</v>
      </c>
      <c r="BP27" s="3">
        <v>-1.9258619260752301</v>
      </c>
      <c r="BQ27" s="3">
        <v>-2.2708719850835792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1.0998661518096924</v>
      </c>
      <c r="CP27" s="3">
        <v>3.6911860108375549E-2</v>
      </c>
      <c r="CR27" s="25">
        <v>21</v>
      </c>
      <c r="CS27" s="3">
        <v>0.10015970468521118</v>
      </c>
      <c r="CT27" s="3">
        <v>-8.742726594209671E-2</v>
      </c>
      <c r="CU27" s="3">
        <v>-0.30716726183891296</v>
      </c>
      <c r="CV27" s="3">
        <v>-0.35837271809577942</v>
      </c>
      <c r="CW27" s="3">
        <v>-0.12249510735273361</v>
      </c>
      <c r="CX27" s="3">
        <v>0.12229180335998535</v>
      </c>
      <c r="CY27" s="3">
        <v>-0.13507162034511566</v>
      </c>
      <c r="CZ27" s="3">
        <v>-8.4509496809914708E-4</v>
      </c>
      <c r="DA27" s="3">
        <v>-5.1935277879238129E-2</v>
      </c>
      <c r="DB27" s="3">
        <v>-4.7746583819389343E-2</v>
      </c>
      <c r="DC27" s="3">
        <v>-0.31623092293739319</v>
      </c>
      <c r="DD27" s="3">
        <v>5.8827143162488937E-2</v>
      </c>
      <c r="DE27" s="3">
        <v>0.1107022762298584</v>
      </c>
      <c r="DF27" s="3">
        <v>0.27315142750740051</v>
      </c>
      <c r="DG27" s="3">
        <v>2.1477671340107918E-2</v>
      </c>
      <c r="DH27" s="3">
        <v>-0.15794545412063599</v>
      </c>
      <c r="DI27" s="3">
        <v>-0.34511572122573853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5.0238050520420074E-2</v>
      </c>
      <c r="C28" s="3">
        <v>-0.26606467366218567</v>
      </c>
      <c r="D28" s="3">
        <v>-0.21001611649990082</v>
      </c>
      <c r="E28" s="3">
        <v>7.7247306704521179E-2</v>
      </c>
      <c r="F28" s="3">
        <v>-0.12174347043037415</v>
      </c>
      <c r="G28" s="3">
        <v>-0.17099858820438385</v>
      </c>
      <c r="H28" s="3">
        <v>0.2841632068157196</v>
      </c>
      <c r="I28" s="3">
        <v>0.18907828629016876</v>
      </c>
      <c r="J28" s="3">
        <v>-0.15219032764434814</v>
      </c>
      <c r="K28" s="3">
        <v>0.11430072039365768</v>
      </c>
      <c r="L28" s="3">
        <v>0.19447499513626099</v>
      </c>
      <c r="M28" s="3">
        <v>-0.16491250693798065</v>
      </c>
      <c r="N28" s="3">
        <v>0.13900215923786163</v>
      </c>
      <c r="O28" s="3">
        <v>0.13699696958065033</v>
      </c>
      <c r="P28" s="3">
        <v>0.19556349515914917</v>
      </c>
      <c r="Q28" s="3">
        <v>-0.25621944665908813</v>
      </c>
      <c r="R28" s="3">
        <v>-1.5690808650106192E-3</v>
      </c>
      <c r="U28" s="3"/>
      <c r="V28" s="1">
        <v>6</v>
      </c>
      <c r="W28" s="3">
        <v>-8.9866078258446933E-2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-0.28433242440223694</v>
      </c>
      <c r="AU28" s="3">
        <v>-4.7109372913837433E-2</v>
      </c>
      <c r="AV28" s="3">
        <v>0.32264351844787598</v>
      </c>
      <c r="AW28" s="3">
        <v>0.57012397050857544</v>
      </c>
      <c r="AX28" s="3">
        <v>4.459666833281517E-2</v>
      </c>
      <c r="AY28" s="3">
        <v>0.17465467751026154</v>
      </c>
      <c r="AZ28" s="3">
        <v>0.34744575619697571</v>
      </c>
      <c r="BA28" s="3">
        <v>5.6750483810901642E-2</v>
      </c>
      <c r="BB28" s="3">
        <v>7.7674321830272675E-2</v>
      </c>
      <c r="BC28" s="3">
        <v>-0.10646840184926987</v>
      </c>
      <c r="BD28" s="3">
        <v>-0.43005812168121338</v>
      </c>
      <c r="BE28" s="3">
        <v>1.4480609446763992E-2</v>
      </c>
      <c r="BF28" s="3">
        <v>0.16635523736476898</v>
      </c>
      <c r="BG28" s="3">
        <v>-0.13631890714168549</v>
      </c>
      <c r="BH28" s="3">
        <v>8.3804510533809662E-2</v>
      </c>
      <c r="BI28" s="3">
        <v>-0.37223157286643982</v>
      </c>
      <c r="BJ28" s="3">
        <v>9.3099987134337443E-3</v>
      </c>
      <c r="BL28" s="3"/>
      <c r="BM28" s="1">
        <v>6</v>
      </c>
      <c r="BN28" s="3">
        <v>-1.0119094757913523</v>
      </c>
      <c r="BO28" s="3">
        <v>-0.23737865763313518</v>
      </c>
      <c r="BP28" s="3">
        <v>-1.3619458562227433</v>
      </c>
      <c r="BQ28" s="3">
        <v>-0.37218099590737885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1.0733932256698608</v>
      </c>
      <c r="CP28" s="3">
        <v>2.9202107340097427E-2</v>
      </c>
      <c r="CR28" s="25">
        <v>22</v>
      </c>
      <c r="CS28" s="3">
        <v>0.14281748235225677</v>
      </c>
      <c r="CT28" s="3">
        <v>6.3971793279051781E-3</v>
      </c>
      <c r="CU28" s="3">
        <v>-2.104894956573844E-3</v>
      </c>
      <c r="CV28" s="3">
        <v>0.28432038426399231</v>
      </c>
      <c r="CW28" s="3">
        <v>7.1080289781093597E-2</v>
      </c>
      <c r="CX28" s="3">
        <v>4.7376681119203568E-2</v>
      </c>
      <c r="CY28" s="3">
        <v>-0.27050298452377319</v>
      </c>
      <c r="CZ28" s="3">
        <v>-0.23175235092639923</v>
      </c>
      <c r="DA28" s="3">
        <v>-0.11670131981372833</v>
      </c>
      <c r="DB28" s="3">
        <v>6.9519677199423313E-3</v>
      </c>
      <c r="DC28" s="3">
        <v>-0.24421600997447968</v>
      </c>
      <c r="DD28" s="3">
        <v>0.14486931264400482</v>
      </c>
      <c r="DE28" s="3">
        <v>-0.2193170040845871</v>
      </c>
      <c r="DF28" s="3">
        <v>0.25482624769210815</v>
      </c>
      <c r="DG28" s="3">
        <v>-2.2937163710594177E-2</v>
      </c>
      <c r="DH28" s="3">
        <v>3.948676586151123E-2</v>
      </c>
      <c r="DI28" s="3">
        <v>-0.243292972445488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0.12618137896060944</v>
      </c>
      <c r="C29" s="3">
        <v>-0.13631470501422882</v>
      </c>
      <c r="D29" s="3">
        <v>-0.16640178859233856</v>
      </c>
      <c r="E29" s="3">
        <v>9.5832645893096924E-2</v>
      </c>
      <c r="F29" s="3">
        <v>5.0634879618883133E-2</v>
      </c>
      <c r="G29" s="3">
        <v>-0.16582447290420532</v>
      </c>
      <c r="H29" s="3">
        <v>0.16967575252056122</v>
      </c>
      <c r="I29" s="3">
        <v>0.24372218549251556</v>
      </c>
      <c r="J29" s="3">
        <v>-0.25445902347564697</v>
      </c>
      <c r="K29" s="3">
        <v>0.29646140336990356</v>
      </c>
      <c r="L29" s="3">
        <v>-0.16225171089172363</v>
      </c>
      <c r="M29" s="3">
        <v>-0.22466552257537842</v>
      </c>
      <c r="N29" s="3">
        <v>0.27804470062255859</v>
      </c>
      <c r="O29" s="3">
        <v>-5.4349277168512344E-2</v>
      </c>
      <c r="P29" s="3">
        <v>9.8930396139621735E-2</v>
      </c>
      <c r="Q29" s="3">
        <v>-0.20225124061107635</v>
      </c>
      <c r="R29" s="3">
        <v>-9.3309506773948687E-3</v>
      </c>
      <c r="U29" s="3"/>
      <c r="V29" s="1">
        <v>7</v>
      </c>
      <c r="W29" s="3">
        <v>-0.20879709854298906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5.6542675942182541E-2</v>
      </c>
      <c r="AU29" s="3">
        <v>7.7056989073753357E-2</v>
      </c>
      <c r="AV29" s="3">
        <v>-0.25713211297988892</v>
      </c>
      <c r="AW29" s="3">
        <v>-0.12080471217632294</v>
      </c>
      <c r="AX29" s="3">
        <v>0.25650185346603394</v>
      </c>
      <c r="AY29" s="3">
        <v>-0.35603034496307373</v>
      </c>
      <c r="AZ29" s="3">
        <v>-0.44621863961219788</v>
      </c>
      <c r="BA29" s="3">
        <v>-0.18714940547943115</v>
      </c>
      <c r="BB29" s="3">
        <v>0.10585378855466843</v>
      </c>
      <c r="BC29" s="3">
        <v>-9.5485467463731766E-3</v>
      </c>
      <c r="BD29" s="3">
        <v>0.43629306554794312</v>
      </c>
      <c r="BE29" s="3">
        <v>-0.15074311196804047</v>
      </c>
      <c r="BF29" s="3">
        <v>-0.2128717452287674</v>
      </c>
      <c r="BG29" s="3">
        <v>-0.11122149229049683</v>
      </c>
      <c r="BH29" s="3">
        <v>-0.22928605973720551</v>
      </c>
      <c r="BI29" s="3">
        <v>4.521719366312027E-2</v>
      </c>
      <c r="BJ29" s="3">
        <v>-3.078744187951088E-2</v>
      </c>
      <c r="BL29" s="3"/>
      <c r="BM29" s="1">
        <v>7</v>
      </c>
      <c r="BN29" s="3">
        <v>0.38329028796683273</v>
      </c>
      <c r="BO29" s="3">
        <v>-0.21541381757961747</v>
      </c>
      <c r="BP29" s="3">
        <v>0.57110182261927134</v>
      </c>
      <c r="BQ29" s="3">
        <v>-5.2439270719622524E-2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1.0699105262756348</v>
      </c>
      <c r="CP29" s="3">
        <v>-4.3839472346007824E-3</v>
      </c>
      <c r="CR29" s="25">
        <v>23</v>
      </c>
      <c r="CS29" s="3">
        <v>0.34775140881538391</v>
      </c>
      <c r="CT29" s="3">
        <v>-0.29960909485816956</v>
      </c>
      <c r="CU29" s="3">
        <v>0.25282260775566101</v>
      </c>
      <c r="CV29" s="3">
        <v>-0.16076426208019257</v>
      </c>
      <c r="CW29" s="3">
        <v>0.19167368113994598</v>
      </c>
      <c r="CX29" s="3">
        <v>-1.3022261671721935E-2</v>
      </c>
      <c r="CY29" s="3">
        <v>0.15865370631217957</v>
      </c>
      <c r="CZ29" s="3">
        <v>0.19928587973117828</v>
      </c>
      <c r="DA29" s="3">
        <v>-0.19150659441947937</v>
      </c>
      <c r="DB29" s="3">
        <v>4.0098648518323898E-2</v>
      </c>
      <c r="DC29" s="3">
        <v>-0.18472963571548462</v>
      </c>
      <c r="DD29" s="3">
        <v>-0.25908142328262329</v>
      </c>
      <c r="DE29" s="3">
        <v>-6.9194301031529903E-3</v>
      </c>
      <c r="DF29" s="3">
        <v>0.23569908738136292</v>
      </c>
      <c r="DG29" s="3">
        <v>-0.31216239929199219</v>
      </c>
      <c r="DH29" s="3">
        <v>0.22415126860141754</v>
      </c>
      <c r="DI29" s="3">
        <v>-0.34603184461593628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-0.25170975923538208</v>
      </c>
      <c r="C30" s="3">
        <v>1.566748321056366E-2</v>
      </c>
      <c r="D30" s="3">
        <v>-0.13126689195632935</v>
      </c>
      <c r="E30" s="3">
        <v>-9.1052204370498657E-2</v>
      </c>
      <c r="F30" s="3">
        <v>1.8075410276651382E-2</v>
      </c>
      <c r="G30" s="3">
        <v>-7.4342504143714905E-2</v>
      </c>
      <c r="H30" s="3">
        <v>3.3427152782678604E-2</v>
      </c>
      <c r="I30" s="3">
        <v>-4.2688533663749695E-2</v>
      </c>
      <c r="J30" s="3">
        <v>-0.19213937222957611</v>
      </c>
      <c r="K30" s="3">
        <v>0.18747755885124207</v>
      </c>
      <c r="L30" s="3">
        <v>9.9618785083293915E-2</v>
      </c>
      <c r="M30" s="3">
        <v>-8.9503049850463867E-2</v>
      </c>
      <c r="N30" s="3">
        <v>-0.16886968910694122</v>
      </c>
      <c r="O30" s="3">
        <v>-5.4000150412321091E-2</v>
      </c>
      <c r="P30" s="3">
        <v>0.25218650698661804</v>
      </c>
      <c r="Q30" s="3">
        <v>-0.19871172308921814</v>
      </c>
      <c r="R30" s="3">
        <v>6.5259691327810287E-3</v>
      </c>
      <c r="U30" s="3"/>
      <c r="V30" s="1">
        <v>8</v>
      </c>
      <c r="W30" s="3">
        <v>-0.73555212290356586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0.11538409441709518</v>
      </c>
      <c r="AU30" s="3">
        <v>-0.13724294304847717</v>
      </c>
      <c r="AV30" s="3">
        <v>-0.20340776443481445</v>
      </c>
      <c r="AW30" s="3">
        <v>-0.49123495817184448</v>
      </c>
      <c r="AX30" s="3">
        <v>-0.24096976220607758</v>
      </c>
      <c r="AY30" s="3">
        <v>-0.25890722870826721</v>
      </c>
      <c r="AZ30" s="3">
        <v>7.4057965539395809E-3</v>
      </c>
      <c r="BA30" s="3">
        <v>-0.45026358962059021</v>
      </c>
      <c r="BB30" s="3">
        <v>1.5873705968260765E-2</v>
      </c>
      <c r="BC30" s="3">
        <v>5.8066584169864655E-2</v>
      </c>
      <c r="BD30" s="3">
        <v>0.3626382052898407</v>
      </c>
      <c r="BE30" s="3">
        <v>-0.16448794305324554</v>
      </c>
      <c r="BF30" s="3">
        <v>0.15399758517742157</v>
      </c>
      <c r="BG30" s="3">
        <v>9.0924687683582306E-2</v>
      </c>
      <c r="BH30" s="3">
        <v>-1.5253406949341297E-2</v>
      </c>
      <c r="BI30" s="3">
        <v>-0.18201860785484314</v>
      </c>
      <c r="BJ30" s="3">
        <v>2.8002465143799785E-2</v>
      </c>
      <c r="BL30" s="3"/>
      <c r="BM30" s="1">
        <v>8</v>
      </c>
      <c r="BN30" s="3">
        <v>-0.72358306248042148</v>
      </c>
      <c r="BO30" s="3">
        <v>-1.300588912339369</v>
      </c>
      <c r="BP30" s="3">
        <v>-0.70448481038947497</v>
      </c>
      <c r="BQ30" s="3">
        <v>-1.1273731784238386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1.0819776058197019</v>
      </c>
      <c r="CP30" s="3">
        <v>0.13998252153396606</v>
      </c>
      <c r="CR30" s="25">
        <v>24</v>
      </c>
      <c r="CS30" s="3">
        <v>-0.1622462272644043</v>
      </c>
      <c r="CT30" s="3">
        <v>0.30681660771369934</v>
      </c>
      <c r="CU30" s="3">
        <v>-1.8250619992613792E-2</v>
      </c>
      <c r="CV30" s="3">
        <v>9.916156530380249E-2</v>
      </c>
      <c r="CW30" s="3">
        <v>8.560258150100708E-2</v>
      </c>
      <c r="CX30" s="3">
        <v>0.20279127359390259</v>
      </c>
      <c r="CY30" s="3">
        <v>-0.12998385727405548</v>
      </c>
      <c r="CZ30" s="3">
        <v>0.28736951947212219</v>
      </c>
      <c r="DA30" s="3">
        <v>4.7022242099046707E-2</v>
      </c>
      <c r="DB30" s="3">
        <v>6.6175580024719238E-2</v>
      </c>
      <c r="DC30" s="3">
        <v>0.17025928199291229</v>
      </c>
      <c r="DD30" s="3">
        <v>4.4381697662174702E-3</v>
      </c>
      <c r="DE30" s="3">
        <v>2.217540331184864E-2</v>
      </c>
      <c r="DF30" s="3">
        <v>0.10960888862609863</v>
      </c>
      <c r="DG30" s="3">
        <v>-0.24905075132846832</v>
      </c>
      <c r="DH30" s="3">
        <v>0.26004070043563843</v>
      </c>
      <c r="DI30" s="3">
        <v>-0.13410329818725586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0.14814892411231995</v>
      </c>
      <c r="C31" s="3">
        <v>-8.0889612436294556E-2</v>
      </c>
      <c r="D31" s="3">
        <v>-0.11203502118587494</v>
      </c>
      <c r="E31" s="3">
        <v>-8.1796914339065552E-2</v>
      </c>
      <c r="F31" s="3">
        <v>0.24384823441505432</v>
      </c>
      <c r="G31" s="3">
        <v>-0.24865607917308807</v>
      </c>
      <c r="H31" s="3">
        <v>-6.1125323176383972E-2</v>
      </c>
      <c r="I31" s="3">
        <v>-0.13503359258174896</v>
      </c>
      <c r="J31" s="3">
        <v>0.11362734436988831</v>
      </c>
      <c r="K31" s="3">
        <v>0.23632577061653137</v>
      </c>
      <c r="L31" s="3">
        <v>1.5390102751553059E-2</v>
      </c>
      <c r="M31" s="3">
        <v>-0.16779819130897522</v>
      </c>
      <c r="N31" s="3">
        <v>0.30791884660720825</v>
      </c>
      <c r="O31" s="3">
        <v>-0.21143679320812225</v>
      </c>
      <c r="P31" s="3">
        <v>-3.2096949871629477E-4</v>
      </c>
      <c r="Q31" s="3">
        <v>0.17331726849079132</v>
      </c>
      <c r="R31" s="3">
        <v>-1.6672335565090179E-2</v>
      </c>
      <c r="U31" s="3"/>
      <c r="V31" s="1">
        <v>9</v>
      </c>
      <c r="W31" s="3">
        <v>0.22645963030979527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-0.12188653647899628</v>
      </c>
      <c r="AU31" s="3">
        <v>-7.39612877368927E-2</v>
      </c>
      <c r="AV31" s="3">
        <v>-0.13887409865856171</v>
      </c>
      <c r="AW31" s="3">
        <v>-0.10154549777507782</v>
      </c>
      <c r="AX31" s="3">
        <v>-0.16246166825294495</v>
      </c>
      <c r="AY31" s="3">
        <v>-0.20510037243366241</v>
      </c>
      <c r="AZ31" s="3">
        <v>-0.30797851085662842</v>
      </c>
      <c r="BA31" s="3">
        <v>-3.6308361450210214E-4</v>
      </c>
      <c r="BB31" s="3">
        <v>7.4285544455051422E-2</v>
      </c>
      <c r="BC31" s="3">
        <v>0.14715608954429626</v>
      </c>
      <c r="BD31" s="3">
        <v>0.12505052983760834</v>
      </c>
      <c r="BE31" s="3">
        <v>2.8565024957060814E-2</v>
      </c>
      <c r="BF31" s="3">
        <v>-0.22477029263973236</v>
      </c>
      <c r="BG31" s="3">
        <v>-0.2588728666305542</v>
      </c>
      <c r="BH31" s="3">
        <v>2.6004213839769363E-2</v>
      </c>
      <c r="BI31" s="3">
        <v>0.32895714044570923</v>
      </c>
      <c r="BJ31" s="3">
        <v>-9.6435248851776123E-3</v>
      </c>
      <c r="BL31" s="3"/>
      <c r="BM31" s="1">
        <v>9</v>
      </c>
      <c r="BN31" s="3">
        <v>1.0301198380630467</v>
      </c>
      <c r="BO31" s="3">
        <v>-0.16206706023265227</v>
      </c>
      <c r="BP31" s="3">
        <v>0.78959584381438896</v>
      </c>
      <c r="BQ31" s="3">
        <v>5.6335499324250971E-3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1.0330016613006592</v>
      </c>
      <c r="CP31" s="3">
        <v>-6.7589618265628815E-2</v>
      </c>
      <c r="CR31" s="25">
        <v>25</v>
      </c>
      <c r="CS31" s="3">
        <v>0.26640033721923828</v>
      </c>
      <c r="CT31" s="3">
        <v>-0.19708873331546783</v>
      </c>
      <c r="CU31" s="3">
        <v>-0.31689205765724182</v>
      </c>
      <c r="CV31" s="3">
        <v>3.2442003488540649E-2</v>
      </c>
      <c r="CW31" s="3">
        <v>7.4506844393908978E-3</v>
      </c>
      <c r="CX31" s="3">
        <v>-0.14218956232070923</v>
      </c>
      <c r="CY31" s="3">
        <v>0.10616514086723328</v>
      </c>
      <c r="CZ31" s="3">
        <v>-0.31753265857696533</v>
      </c>
      <c r="DA31" s="3">
        <v>0.23614713549613953</v>
      </c>
      <c r="DB31" s="3">
        <v>-4.0566220879554749E-2</v>
      </c>
      <c r="DC31" s="3">
        <v>0.23149251937866211</v>
      </c>
      <c r="DD31" s="3">
        <v>-0.29323270916938782</v>
      </c>
      <c r="DE31" s="3">
        <v>0.41506221890449524</v>
      </c>
      <c r="DF31" s="3">
        <v>-9.6365541219711304E-2</v>
      </c>
      <c r="DG31" s="3">
        <v>0.1810808926820755</v>
      </c>
      <c r="DH31" s="3">
        <v>-0.34589564800262451</v>
      </c>
      <c r="DI31" s="3">
        <v>-7.4715308845043182E-2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-0.31296652555465698</v>
      </c>
      <c r="C32" s="3">
        <v>0.28280043601989746</v>
      </c>
      <c r="D32" s="3">
        <v>5.4609902203083038E-2</v>
      </c>
      <c r="E32" s="3">
        <v>4.8398766666650772E-2</v>
      </c>
      <c r="F32" s="3">
        <v>-0.23908017575740814</v>
      </c>
      <c r="G32" s="3">
        <v>9.6826598048210144E-2</v>
      </c>
      <c r="H32" s="3">
        <v>-7.2437622584402561E-3</v>
      </c>
      <c r="I32" s="3">
        <v>-0.14665324985980988</v>
      </c>
      <c r="J32" s="3">
        <v>-0.14710478484630585</v>
      </c>
      <c r="K32" s="3">
        <v>8.5988357663154602E-2</v>
      </c>
      <c r="L32" s="3">
        <v>4.097120463848114E-2</v>
      </c>
      <c r="M32" s="3">
        <v>0.24665407836437225</v>
      </c>
      <c r="N32" s="3">
        <v>0.17894163727760315</v>
      </c>
      <c r="O32" s="3">
        <v>-0.21167199313640594</v>
      </c>
      <c r="P32" s="3">
        <v>-9.3789391219615936E-2</v>
      </c>
      <c r="Q32" s="3">
        <v>0.27245557308197021</v>
      </c>
      <c r="R32" s="3">
        <v>6.3397162593901157E-3</v>
      </c>
      <c r="U32" s="3"/>
      <c r="V32" s="1">
        <v>10</v>
      </c>
      <c r="W32" s="3">
        <v>0.13843829392201296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1.3400712188423121</v>
      </c>
      <c r="AE32" s="10">
        <f>SUM($Z32:$AD32)</f>
        <v>1.3400712188423121</v>
      </c>
      <c r="AF32" s="3"/>
      <c r="AS32" s="25">
        <v>26</v>
      </c>
      <c r="AT32" s="3">
        <v>-0.27300867438316345</v>
      </c>
      <c r="AU32" s="3">
        <v>-0.32639139890670776</v>
      </c>
      <c r="AV32" s="3">
        <v>0.18632316589355469</v>
      </c>
      <c r="AW32" s="3">
        <v>-0.2541867196559906</v>
      </c>
      <c r="AX32" s="3">
        <v>-8.6698740720748901E-2</v>
      </c>
      <c r="AY32" s="3">
        <v>-0.3989352285861969</v>
      </c>
      <c r="AZ32" s="3">
        <v>-0.22490663826465607</v>
      </c>
      <c r="BA32" s="3">
        <v>-7.4313312768936157E-2</v>
      </c>
      <c r="BB32" s="3">
        <v>7.2597160935401917E-2</v>
      </c>
      <c r="BC32" s="3">
        <v>0.30446743965148926</v>
      </c>
      <c r="BD32" s="3">
        <v>0.11515635251998901</v>
      </c>
      <c r="BE32" s="3">
        <v>-2.6302220299839973E-2</v>
      </c>
      <c r="BF32" s="3">
        <v>-5.9201318770647049E-2</v>
      </c>
      <c r="BG32" s="3">
        <v>2.3243255913257599E-2</v>
      </c>
      <c r="BH32" s="3">
        <v>-9.6090927720069885E-2</v>
      </c>
      <c r="BI32" s="3">
        <v>0.14642670750617981</v>
      </c>
      <c r="BJ32" s="3">
        <v>-3.2440211623907089E-2</v>
      </c>
      <c r="BL32" s="3"/>
      <c r="BM32" s="1">
        <v>10</v>
      </c>
      <c r="BN32" s="3">
        <v>1.0596246953894251</v>
      </c>
      <c r="BO32" s="3">
        <v>-0.66960981027081867</v>
      </c>
      <c r="BP32" s="3">
        <v>-0.73953763274771789</v>
      </c>
      <c r="BQ32" s="3">
        <v>-0.53587507846891458</v>
      </c>
      <c r="BR32" s="3"/>
      <c r="BT32" s="28">
        <v>4</v>
      </c>
      <c r="BU32" s="3" cm="1">
        <f t="array" ref="BU32:BX32">EXP(MMULT(TRANSPOSE(_xlfn.ANCHORARRAY(BR6)),BN22:BQ37)*BY25)</f>
        <v>2.4532860670499703</v>
      </c>
      <c r="BV32" s="3">
        <v>0.23906432455736804</v>
      </c>
      <c r="BW32" s="3">
        <v>0.38197354490594448</v>
      </c>
      <c r="BX32" s="3">
        <v>0.32373837445532655</v>
      </c>
      <c r="BY32" s="10">
        <f>SUM($BU32:$BX32)</f>
        <v>3.398062310968609</v>
      </c>
      <c r="BZ32" s="3"/>
      <c r="CA32" s="3"/>
      <c r="CB32" s="3"/>
      <c r="CN32" s="25">
        <v>5</v>
      </c>
      <c r="CO32" s="3">
        <v>1.0700602531433103</v>
      </c>
      <c r="CP32" s="3">
        <v>-0.22917261719703672</v>
      </c>
      <c r="CR32" s="25">
        <v>26</v>
      </c>
      <c r="CS32" s="3">
        <v>-0.11360049992799759</v>
      </c>
      <c r="CT32" s="3">
        <v>-0.32893452048301697</v>
      </c>
      <c r="CU32" s="3">
        <v>-0.18238262832164764</v>
      </c>
      <c r="CV32" s="3">
        <v>8.1550583243370056E-2</v>
      </c>
      <c r="CW32" s="3">
        <v>-3.1456582248210907E-2</v>
      </c>
      <c r="CX32" s="3">
        <v>0.16258695721626282</v>
      </c>
      <c r="CY32" s="3">
        <v>0.11551827192306519</v>
      </c>
      <c r="CZ32" s="3">
        <v>7.7121861279010773E-2</v>
      </c>
      <c r="DA32" s="3">
        <v>0.40105912089347839</v>
      </c>
      <c r="DB32" s="3">
        <v>-3.1635677441954613E-3</v>
      </c>
      <c r="DC32" s="3">
        <v>-0.54883050918579102</v>
      </c>
      <c r="DD32" s="3">
        <v>2.6195988059043884E-2</v>
      </c>
      <c r="DE32" s="3">
        <v>0.22627803683280945</v>
      </c>
      <c r="DF32" s="3">
        <v>-0.11341579258441925</v>
      </c>
      <c r="DG32" s="3">
        <v>0.15837588906288147</v>
      </c>
      <c r="DH32" s="3">
        <v>-0.15696418285369873</v>
      </c>
      <c r="DI32" s="3">
        <v>-0.29067716002464294</v>
      </c>
      <c r="DK32" s="28">
        <v>4</v>
      </c>
      <c r="DL32" s="3" cm="1">
        <f t="array" ref="DL32:FW32">MMULT(B131:R131,TRANSPOSE(CS6:DI69))</f>
        <v>0.16836854148119873</v>
      </c>
      <c r="DM32" s="3">
        <v>-0.23634612352993106</v>
      </c>
      <c r="DN32" s="3">
        <v>-1.0158383930862449</v>
      </c>
      <c r="DO32" s="3">
        <v>-0.55054792165519195</v>
      </c>
      <c r="DP32" s="3">
        <v>0.59044892480129629</v>
      </c>
      <c r="DQ32" s="3">
        <v>-1.0404399717856518</v>
      </c>
      <c r="DR32" s="3">
        <v>-1.0985538510541502</v>
      </c>
      <c r="DS32" s="3">
        <v>-1.8958356546142585</v>
      </c>
      <c r="DT32" s="3">
        <v>-0.55551904340739466</v>
      </c>
      <c r="DU32" s="3">
        <v>-0.56927188506887583</v>
      </c>
      <c r="DV32" s="3">
        <v>1.5166638275339721</v>
      </c>
      <c r="DW32" s="3">
        <v>-1.5106008075606545</v>
      </c>
      <c r="DX32" s="3">
        <v>0.33300157566661176</v>
      </c>
      <c r="DY32" s="3">
        <v>-2.5933282706342133E-2</v>
      </c>
      <c r="DZ32" s="3">
        <v>-1.4315078585000145</v>
      </c>
      <c r="EA32" s="3">
        <v>0.15708396883838577</v>
      </c>
      <c r="EB32" s="3">
        <v>-1.0697175604682114</v>
      </c>
      <c r="EC32" s="3">
        <v>-1.0723536440350503</v>
      </c>
      <c r="ED32" s="3">
        <v>-0.98780604178211984</v>
      </c>
      <c r="EE32" s="3">
        <v>-0.7300990629564299</v>
      </c>
      <c r="EF32" s="3">
        <v>-0.52674754867506191</v>
      </c>
      <c r="EG32" s="3">
        <v>-0.66829324368336152</v>
      </c>
      <c r="EH32" s="3">
        <v>-0.58979967132133626</v>
      </c>
      <c r="EI32" s="3">
        <v>-0.93307440712862533</v>
      </c>
      <c r="EJ32" s="3">
        <v>-0.57724549565327732</v>
      </c>
      <c r="EK32" s="3">
        <v>1.6557878133309303</v>
      </c>
      <c r="EL32" s="3">
        <v>-1.6571194404122684</v>
      </c>
      <c r="EM32" s="3">
        <v>-0.15435830455751037</v>
      </c>
      <c r="EN32" s="3">
        <v>-0.73072868992718232</v>
      </c>
      <c r="EO32" s="3">
        <v>-1.1300048716762059</v>
      </c>
      <c r="EP32" s="3">
        <v>-0.8784780712672049</v>
      </c>
      <c r="EQ32" s="3">
        <v>-0.55094976709808774</v>
      </c>
      <c r="ER32" s="3">
        <v>-0.33900835715628636</v>
      </c>
      <c r="ES32" s="3">
        <v>-1.2016456820216959</v>
      </c>
      <c r="ET32" s="3">
        <v>2.9016317742365461E-2</v>
      </c>
      <c r="EU32" s="3">
        <v>-0.87655256410097282</v>
      </c>
      <c r="EV32" s="3">
        <v>-1.2769540980434211</v>
      </c>
      <c r="EW32" s="3">
        <v>0.38291099100758963</v>
      </c>
      <c r="EX32" s="3">
        <v>0.34883350323533596</v>
      </c>
      <c r="EY32" s="3">
        <v>-1.9268253398619912</v>
      </c>
      <c r="EZ32" s="3">
        <v>0.21249961892581004</v>
      </c>
      <c r="FA32" s="3">
        <v>0.36373186106298927</v>
      </c>
      <c r="FB32" s="3">
        <v>-0.61794191612075522</v>
      </c>
      <c r="FC32" s="3">
        <v>0.42823716778753296</v>
      </c>
      <c r="FD32" s="3">
        <v>-2.1183757145659596</v>
      </c>
      <c r="FE32" s="3">
        <v>2.5087012717262009</v>
      </c>
      <c r="FF32" s="3">
        <v>-0.65368462302437302</v>
      </c>
      <c r="FG32" s="3">
        <v>-1.3824700032219113</v>
      </c>
      <c r="FH32" s="3">
        <v>-0.67430146821121384</v>
      </c>
      <c r="FI32" s="3">
        <v>-0.46189395809206024</v>
      </c>
      <c r="FJ32" s="3">
        <v>-0.32101636140835293</v>
      </c>
      <c r="FK32" s="3">
        <v>0.99111844039261521</v>
      </c>
      <c r="FL32" s="3">
        <v>-6.7176090691131785E-2</v>
      </c>
      <c r="FM32" s="3">
        <v>-2.0098236347501901</v>
      </c>
      <c r="FN32" s="3">
        <v>-0.22120060193729968</v>
      </c>
      <c r="FO32" s="3">
        <v>0.2625573399843309</v>
      </c>
      <c r="FP32" s="3">
        <v>-0.3520776876706731</v>
      </c>
      <c r="FQ32" s="3">
        <v>-2.3354816417083826</v>
      </c>
      <c r="FR32" s="3">
        <v>-2.2961061465068089</v>
      </c>
      <c r="FS32" s="3">
        <v>-1.1072281730002063</v>
      </c>
      <c r="FT32" s="3">
        <v>-2.1927396765111489</v>
      </c>
      <c r="FU32" s="3">
        <v>-2.2245533420775865</v>
      </c>
      <c r="FV32">
        <v>-0.21930999537012608</v>
      </c>
      <c r="FW32">
        <v>-0.72004774652293546</v>
      </c>
    </row>
    <row r="33" spans="1:180">
      <c r="A33" s="25">
        <v>27</v>
      </c>
      <c r="B33" s="3">
        <v>-0.27032551169395447</v>
      </c>
      <c r="C33" s="3">
        <v>0.15752789378166199</v>
      </c>
      <c r="D33" s="3">
        <v>9.5154400914907455E-3</v>
      </c>
      <c r="E33" s="3">
        <v>5.8114681392908096E-2</v>
      </c>
      <c r="F33" s="3">
        <v>0.17103919386863708</v>
      </c>
      <c r="G33" s="3">
        <v>2.685113251209259E-2</v>
      </c>
      <c r="H33" s="3">
        <v>5.3677752614021301E-2</v>
      </c>
      <c r="I33" s="3">
        <v>1.8014626577496529E-2</v>
      </c>
      <c r="J33" s="3">
        <v>0.3026789128780365</v>
      </c>
      <c r="K33" s="3">
        <v>0.13759352266788483</v>
      </c>
      <c r="L33" s="3">
        <v>0.18265832960605621</v>
      </c>
      <c r="M33" s="3">
        <v>-2.2809876129031181E-2</v>
      </c>
      <c r="N33" s="3">
        <v>-6.3994014635682106E-3</v>
      </c>
      <c r="O33" s="3">
        <v>-0.25548982620239258</v>
      </c>
      <c r="P33" s="3">
        <v>-0.13957850635051727</v>
      </c>
      <c r="Q33" s="3">
        <v>5.9391550719738007E-2</v>
      </c>
      <c r="R33" s="3">
        <v>-3.2514017075300217E-3</v>
      </c>
      <c r="U33" s="3"/>
      <c r="V33" s="1">
        <v>11</v>
      </c>
      <c r="W33" s="3">
        <v>-0.7056859199779888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-0.23268193006515503</v>
      </c>
      <c r="AU33" s="3">
        <v>-2.9309021309018135E-2</v>
      </c>
      <c r="AV33" s="3">
        <v>-0.4488188624382019</v>
      </c>
      <c r="AW33" s="3">
        <v>0.20043766498565674</v>
      </c>
      <c r="AX33" s="3">
        <v>8.1780113279819489E-2</v>
      </c>
      <c r="AY33" s="3">
        <v>-0.2496408075094223</v>
      </c>
      <c r="AZ33" s="3">
        <v>-1.1985721997916698E-2</v>
      </c>
      <c r="BA33" s="3">
        <v>6.1224538832902908E-2</v>
      </c>
      <c r="BB33" s="3">
        <v>0.15471884608268738</v>
      </c>
      <c r="BC33" s="3">
        <v>0.23616226017475128</v>
      </c>
      <c r="BD33" s="3">
        <v>0.1901932954788208</v>
      </c>
      <c r="BE33" s="3">
        <v>0.16547439992427826</v>
      </c>
      <c r="BF33" s="3">
        <v>-0.35716265439987183</v>
      </c>
      <c r="BG33" s="3">
        <v>-0.31831732392311096</v>
      </c>
      <c r="BH33" s="3">
        <v>-8.4038771688938141E-2</v>
      </c>
      <c r="BI33" s="3">
        <v>-0.34504696726799011</v>
      </c>
      <c r="BJ33" s="3">
        <v>-1.678096130490303E-2</v>
      </c>
      <c r="BL33" s="3"/>
      <c r="BM33" s="1">
        <v>11</v>
      </c>
      <c r="BN33" s="3">
        <v>0.69182329557108768</v>
      </c>
      <c r="BO33" s="3">
        <v>-1.6651316571679016</v>
      </c>
      <c r="BP33" s="3">
        <v>-0.51073802368381438</v>
      </c>
      <c r="BQ33" s="3">
        <v>-1.4768193334345578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1.0974369049072266</v>
      </c>
      <c r="CP33" s="3">
        <v>-7.3912538588047028E-2</v>
      </c>
      <c r="CR33" s="25">
        <v>27</v>
      </c>
      <c r="CS33" s="3">
        <v>0.36677885055541992</v>
      </c>
      <c r="CT33" s="3">
        <v>-5.3154178895056248E-3</v>
      </c>
      <c r="CU33" s="3">
        <v>-0.11556403338909149</v>
      </c>
      <c r="CV33" s="3">
        <v>0.35253638029098511</v>
      </c>
      <c r="CW33" s="3">
        <v>-0.14600549638271332</v>
      </c>
      <c r="CX33" s="3">
        <v>0.39819419384002686</v>
      </c>
      <c r="CY33" s="3">
        <v>6.7144565284252167E-2</v>
      </c>
      <c r="CZ33" s="3">
        <v>5.575793981552124E-2</v>
      </c>
      <c r="DA33" s="3">
        <v>0.15804888308048248</v>
      </c>
      <c r="DB33" s="3">
        <v>-0.14871731400489807</v>
      </c>
      <c r="DC33" s="3">
        <v>-6.8919219076633453E-2</v>
      </c>
      <c r="DD33" s="3">
        <v>8.7477006018161774E-2</v>
      </c>
      <c r="DE33" s="3">
        <v>4.3561186641454697E-2</v>
      </c>
      <c r="DF33" s="3">
        <v>0.20155009627342224</v>
      </c>
      <c r="DG33" s="3">
        <v>0.10741875320672989</v>
      </c>
      <c r="DH33" s="3">
        <v>9.8294287919998169E-2</v>
      </c>
      <c r="DI33" s="3">
        <v>-0.25538584589958191</v>
      </c>
    </row>
    <row r="34" spans="1:180">
      <c r="A34" s="25">
        <v>28</v>
      </c>
      <c r="B34" s="3">
        <v>-0.18913492560386658</v>
      </c>
      <c r="C34" s="3">
        <v>0.10855376720428467</v>
      </c>
      <c r="D34" s="3">
        <v>-8.4628649055957794E-2</v>
      </c>
      <c r="E34" s="3">
        <v>-8.5539268329739571E-3</v>
      </c>
      <c r="F34" s="3">
        <v>-4.2751273140311241E-3</v>
      </c>
      <c r="G34" s="3">
        <v>0.15738020837306976</v>
      </c>
      <c r="H34" s="3">
        <v>0.15047794580459595</v>
      </c>
      <c r="I34" s="3">
        <v>-9.1040261089801788E-2</v>
      </c>
      <c r="J34" s="3">
        <v>-0.21017542481422424</v>
      </c>
      <c r="K34" s="3">
        <v>-7.2021764935925603E-4</v>
      </c>
      <c r="L34" s="3">
        <v>-9.9592357873916626E-2</v>
      </c>
      <c r="M34" s="3">
        <v>-0.27620711922645569</v>
      </c>
      <c r="N34" s="3">
        <v>-0.15339486300945282</v>
      </c>
      <c r="O34" s="3">
        <v>-0.11835449934005737</v>
      </c>
      <c r="P34" s="3">
        <v>0.28104785084724426</v>
      </c>
      <c r="Q34" s="3">
        <v>4.489642009139061E-2</v>
      </c>
      <c r="R34" s="3">
        <v>4.4685504399240017E-3</v>
      </c>
      <c r="U34" s="3"/>
      <c r="V34" s="1">
        <v>12</v>
      </c>
      <c r="W34" s="3">
        <v>-0.91776236279215639</v>
      </c>
      <c r="AS34" s="25">
        <v>28</v>
      </c>
      <c r="AT34" s="3">
        <v>0.21430577337741852</v>
      </c>
      <c r="AU34" s="3">
        <v>0.10078404098749161</v>
      </c>
      <c r="AV34" s="3">
        <v>-1.4274049317464232E-3</v>
      </c>
      <c r="AW34" s="3">
        <v>0.41001731157302856</v>
      </c>
      <c r="AX34" s="3">
        <v>0.21659663319587708</v>
      </c>
      <c r="AY34" s="3">
        <v>0.1157182976603508</v>
      </c>
      <c r="AZ34" s="3">
        <v>0.25315183401107788</v>
      </c>
      <c r="BA34" s="3">
        <v>0.17595402896404266</v>
      </c>
      <c r="BB34" s="3">
        <v>0.13266840577125549</v>
      </c>
      <c r="BC34" s="3">
        <v>-3.4031092654913664E-3</v>
      </c>
      <c r="BD34" s="3">
        <v>2.6290653273463249E-2</v>
      </c>
      <c r="BE34" s="3">
        <v>0.38659262657165527</v>
      </c>
      <c r="BF34" s="3">
        <v>-5.0698187202215195E-2</v>
      </c>
      <c r="BG34" s="3">
        <v>2.3174157366156578E-2</v>
      </c>
      <c r="BH34" s="3">
        <v>5.9739116579294205E-2</v>
      </c>
      <c r="BI34" s="3">
        <v>0.16622133553028107</v>
      </c>
      <c r="BJ34" s="3">
        <v>-1.305751409381628E-2</v>
      </c>
      <c r="BL34" s="3"/>
      <c r="BM34" s="1">
        <v>12</v>
      </c>
      <c r="BN34" s="3">
        <v>0.49155590080203737</v>
      </c>
      <c r="BO34" s="3">
        <v>0.355759276025989</v>
      </c>
      <c r="BP34" s="3">
        <v>0.34795634989491053</v>
      </c>
      <c r="BQ34" s="3">
        <v>0.55135936251809614</v>
      </c>
      <c r="BR34" s="3"/>
      <c r="CN34" s="25">
        <v>7</v>
      </c>
      <c r="CO34" s="3">
        <v>1.0219684839248655</v>
      </c>
      <c r="CP34" s="3">
        <v>-5.8452125638723373E-2</v>
      </c>
      <c r="CR34" s="25">
        <v>28</v>
      </c>
      <c r="CS34" s="3">
        <v>0.30928918719291687</v>
      </c>
      <c r="CT34" s="3">
        <v>0.10363981127738953</v>
      </c>
      <c r="CU34" s="3">
        <v>8.0519512295722961E-2</v>
      </c>
      <c r="CV34" s="3">
        <v>-0.14348454773426056</v>
      </c>
      <c r="CW34" s="3">
        <v>0.27520066499710083</v>
      </c>
      <c r="CX34" s="3">
        <v>0.30452719330787659</v>
      </c>
      <c r="CY34" s="3">
        <v>-0.17941705882549286</v>
      </c>
      <c r="CZ34" s="3">
        <v>6.8649478256702423E-2</v>
      </c>
      <c r="DA34" s="3">
        <v>3.0896015465259552E-2</v>
      </c>
      <c r="DB34" s="3">
        <v>-0.48545002937316895</v>
      </c>
      <c r="DC34" s="3">
        <v>-1.9224453717470169E-2</v>
      </c>
      <c r="DD34" s="3">
        <v>-8.594927191734314E-2</v>
      </c>
      <c r="DE34" s="3">
        <v>-4.5441638678312302E-2</v>
      </c>
      <c r="DF34" s="3">
        <v>-5.2027194760739803E-4</v>
      </c>
      <c r="DG34" s="3">
        <v>0.12498131394386292</v>
      </c>
      <c r="DH34" s="3">
        <v>-0.36766916513442993</v>
      </c>
      <c r="DI34" s="3">
        <v>-0.16772681474685669</v>
      </c>
      <c r="DL34" t="s">
        <v>177</v>
      </c>
    </row>
    <row r="35" spans="1:180">
      <c r="A35" s="25">
        <v>29</v>
      </c>
      <c r="B35" s="3">
        <v>0.10885268449783325</v>
      </c>
      <c r="C35" s="3">
        <v>-1.3527514412999153E-2</v>
      </c>
      <c r="D35" s="3">
        <v>-0.15678949654102325</v>
      </c>
      <c r="E35" s="3">
        <v>5.214301124215126E-2</v>
      </c>
      <c r="F35" s="3">
        <v>2.6739658787846565E-2</v>
      </c>
      <c r="G35" s="3">
        <v>-1.4283022843301296E-2</v>
      </c>
      <c r="H35" s="3">
        <v>0.15183217823505402</v>
      </c>
      <c r="I35" s="3">
        <v>0.28252479434013367</v>
      </c>
      <c r="J35" s="3">
        <v>0.2004244327545166</v>
      </c>
      <c r="K35" s="3">
        <v>0.20051716268062592</v>
      </c>
      <c r="L35" s="3">
        <v>0.12833663821220398</v>
      </c>
      <c r="M35" s="3">
        <v>-0.24110239744186401</v>
      </c>
      <c r="N35" s="3">
        <v>-0.145909383893013</v>
      </c>
      <c r="O35" s="3">
        <v>0.20371979475021362</v>
      </c>
      <c r="P35" s="3">
        <v>4.7475263476371765E-2</v>
      </c>
      <c r="Q35" s="3">
        <v>-0.16145296394824982</v>
      </c>
      <c r="R35" s="3">
        <v>-2.1226946264505382E-3</v>
      </c>
      <c r="U35" s="3"/>
      <c r="V35" s="1">
        <v>13</v>
      </c>
      <c r="W35" s="3">
        <v>-0.7051172511609578</v>
      </c>
      <c r="Z35" s="4" t="s">
        <v>153</v>
      </c>
      <c r="AS35" s="25">
        <v>29</v>
      </c>
      <c r="AT35" s="3">
        <v>3.1688757240772247E-2</v>
      </c>
      <c r="AU35" s="3">
        <v>4.3499186635017395E-2</v>
      </c>
      <c r="AV35" s="3">
        <v>0.11375598609447479</v>
      </c>
      <c r="AW35" s="3">
        <v>0.19075590372085571</v>
      </c>
      <c r="AX35" s="3">
        <v>-6.5293364226818085E-2</v>
      </c>
      <c r="AY35" s="3">
        <v>0.13860832154750824</v>
      </c>
      <c r="AZ35" s="3">
        <v>-6.0565445572137833E-2</v>
      </c>
      <c r="BA35" s="3">
        <v>0.18492981791496277</v>
      </c>
      <c r="BB35" s="3">
        <v>-5.4074149578809738E-2</v>
      </c>
      <c r="BC35" s="3">
        <v>0.15337128937244415</v>
      </c>
      <c r="BD35" s="3">
        <v>-5.4316356778144836E-2</v>
      </c>
      <c r="BE35" s="3">
        <v>0.1192966029047966</v>
      </c>
      <c r="BF35" s="3">
        <v>-0.15808090567588806</v>
      </c>
      <c r="BG35" s="3">
        <v>0.17442780733108521</v>
      </c>
      <c r="BH35" s="3">
        <v>-0.18987922370433807</v>
      </c>
      <c r="BI35" s="3">
        <v>-5.9559933841228485E-2</v>
      </c>
      <c r="BJ35" s="3">
        <v>1.8432760043651797E-5</v>
      </c>
      <c r="BL35" s="3"/>
      <c r="BM35" s="1">
        <v>13</v>
      </c>
      <c r="BN35" s="3">
        <v>1.1853986481254553</v>
      </c>
      <c r="BO35" s="3">
        <v>1.0484762512835388</v>
      </c>
      <c r="BP35" s="3">
        <v>0.50911951309676795</v>
      </c>
      <c r="BQ35" s="3">
        <v>0.98336116207037805</v>
      </c>
      <c r="BR35" s="3"/>
      <c r="BU35" s="4" t="s">
        <v>153</v>
      </c>
      <c r="CN35" s="25">
        <v>8</v>
      </c>
      <c r="CO35" s="3">
        <v>1.0565192699432373</v>
      </c>
      <c r="CP35" s="3">
        <v>-5.8338701725006104E-2</v>
      </c>
      <c r="CR35" s="25">
        <v>29</v>
      </c>
      <c r="CS35" s="3">
        <v>-2.4124819785356522E-2</v>
      </c>
      <c r="CT35" s="3">
        <v>-0.13847367465496063</v>
      </c>
      <c r="CU35" s="3">
        <v>0.13828781247138977</v>
      </c>
      <c r="CV35" s="3">
        <v>-0.31445810198783875</v>
      </c>
      <c r="CW35" s="3">
        <v>0.2054087370634079</v>
      </c>
      <c r="CX35" s="3">
        <v>0.12097159028053284</v>
      </c>
      <c r="CY35" s="3">
        <v>5.0203558057546616E-2</v>
      </c>
      <c r="CZ35" s="3">
        <v>0.16705083847045898</v>
      </c>
      <c r="DA35" s="3">
        <v>0.30848005414009094</v>
      </c>
      <c r="DB35" s="3">
        <v>-9.0776585042476654E-2</v>
      </c>
      <c r="DC35" s="3">
        <v>4.5918416231870651E-2</v>
      </c>
      <c r="DD35" s="3">
        <v>-0.34567978978157043</v>
      </c>
      <c r="DE35" s="3">
        <v>4.1146919131278992E-2</v>
      </c>
      <c r="DF35" s="3">
        <v>2.1250035613775253E-2</v>
      </c>
      <c r="DG35" s="3">
        <v>-7.5941547751426697E-2</v>
      </c>
      <c r="DH35" s="3">
        <v>0.14401790499687195</v>
      </c>
      <c r="DI35" s="3">
        <v>-0.13790924847126007</v>
      </c>
    </row>
    <row r="36" spans="1:180">
      <c r="A36" s="25">
        <v>30</v>
      </c>
      <c r="B36" s="3">
        <v>0.25926646590232849</v>
      </c>
      <c r="C36" s="3">
        <v>2.9452007263898849E-2</v>
      </c>
      <c r="D36" s="3">
        <v>0.14759793877601624</v>
      </c>
      <c r="E36" s="3">
        <v>-0.19671668112277985</v>
      </c>
      <c r="F36" s="3">
        <v>7.2375946911051869E-4</v>
      </c>
      <c r="G36" s="3">
        <v>0.2227756679058075</v>
      </c>
      <c r="H36" s="3">
        <v>-2.6632877066731453E-2</v>
      </c>
      <c r="I36" s="3">
        <v>-0.10303956270217896</v>
      </c>
      <c r="J36" s="3">
        <v>0.12926074862480164</v>
      </c>
      <c r="K36" s="3">
        <v>0.29819953441619873</v>
      </c>
      <c r="L36" s="3">
        <v>-0.23835881054401398</v>
      </c>
      <c r="M36" s="3">
        <v>9.4724409282207489E-2</v>
      </c>
      <c r="N36" s="3">
        <v>0.10431954264640808</v>
      </c>
      <c r="O36" s="3">
        <v>-0.2385513037443161</v>
      </c>
      <c r="P36" s="3">
        <v>-0.29050695896148682</v>
      </c>
      <c r="Q36" s="3">
        <v>-0.23346138000488281</v>
      </c>
      <c r="R36" s="3">
        <v>-1.2134184129536152E-2</v>
      </c>
      <c r="U36" s="3"/>
      <c r="V36" s="1">
        <v>14</v>
      </c>
      <c r="W36" s="3">
        <v>-5.4129459408449071E-2</v>
      </c>
      <c r="Z36" s="22" t="s">
        <v>181</v>
      </c>
      <c r="AS36" s="25">
        <v>30</v>
      </c>
      <c r="AT36" s="3">
        <v>-0.23609104752540588</v>
      </c>
      <c r="AU36" s="3">
        <v>0.31667211651802063</v>
      </c>
      <c r="AV36" s="3">
        <v>-0.14473724365234375</v>
      </c>
      <c r="AW36" s="3">
        <v>-0.15199895203113556</v>
      </c>
      <c r="AX36" s="3">
        <v>6.2753506004810333E-2</v>
      </c>
      <c r="AY36" s="3">
        <v>0.37031018733978271</v>
      </c>
      <c r="AZ36" s="3">
        <v>0.14007912576198578</v>
      </c>
      <c r="BA36" s="3">
        <v>-0.19594517350196838</v>
      </c>
      <c r="BB36" s="3">
        <v>0.40599876642227173</v>
      </c>
      <c r="BC36" s="3">
        <v>-0.35100063681602478</v>
      </c>
      <c r="BD36" s="3">
        <v>-0.36794430017471313</v>
      </c>
      <c r="BE36" s="3">
        <v>-0.24167054891586304</v>
      </c>
      <c r="BF36" s="3">
        <v>-3.3196046948432922E-2</v>
      </c>
      <c r="BG36" s="3">
        <v>0.16519378125667572</v>
      </c>
      <c r="BH36" s="3">
        <v>-0.13741585612297058</v>
      </c>
      <c r="BI36" s="3">
        <v>7.0077233016490936E-2</v>
      </c>
      <c r="BJ36" s="3">
        <v>-7.9297274351119995E-4</v>
      </c>
      <c r="BL36" s="3"/>
      <c r="BM36" s="1">
        <v>14</v>
      </c>
      <c r="BN36" s="3">
        <v>-0.69172563545902621</v>
      </c>
      <c r="BO36" s="3">
        <v>1.213940421649611</v>
      </c>
      <c r="BP36" s="3">
        <v>1.6850644822350986</v>
      </c>
      <c r="BQ36" s="3">
        <v>1.0632287664929112</v>
      </c>
      <c r="BR36" s="3"/>
      <c r="BU36" s="22" t="s">
        <v>181</v>
      </c>
      <c r="CN36" s="25">
        <v>9</v>
      </c>
      <c r="CO36" s="3">
        <v>1.0866326093673706</v>
      </c>
      <c r="CP36" s="3">
        <v>1.834930619224906E-3</v>
      </c>
      <c r="CR36" s="25">
        <v>30</v>
      </c>
      <c r="CS36" s="3">
        <v>-0.17291045188903809</v>
      </c>
      <c r="CT36" s="3">
        <v>-0.12514828145503998</v>
      </c>
      <c r="CU36" s="3">
        <v>-0.273516446352005</v>
      </c>
      <c r="CV36" s="3">
        <v>-0.23774200677871704</v>
      </c>
      <c r="CW36" s="3">
        <v>3.0491646379232407E-2</v>
      </c>
      <c r="CX36" s="3">
        <v>0.14946156740188599</v>
      </c>
      <c r="CY36" s="3">
        <v>-5.705714225769043E-2</v>
      </c>
      <c r="CZ36" s="3">
        <v>4.820869117975235E-2</v>
      </c>
      <c r="DA36" s="3">
        <v>0.20106597244739532</v>
      </c>
      <c r="DB36" s="3">
        <v>-0.1816294938325882</v>
      </c>
      <c r="DC36" s="3">
        <v>-0.14845465123653412</v>
      </c>
      <c r="DD36" s="3">
        <v>-0.10944848507642746</v>
      </c>
      <c r="DE36" s="3">
        <v>-2.9970215633511543E-2</v>
      </c>
      <c r="DF36" s="3">
        <v>0.39704936742782593</v>
      </c>
      <c r="DG36" s="3">
        <v>-2.4761516600847244E-2</v>
      </c>
      <c r="DH36" s="3">
        <v>-0.1678466796875</v>
      </c>
      <c r="DI36" s="3">
        <v>-0.19156354665756223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0.18949326872825623</v>
      </c>
      <c r="C37" s="3">
        <v>-0.14269706606864929</v>
      </c>
      <c r="D37" s="3">
        <v>0.2789929211139679</v>
      </c>
      <c r="E37" s="3">
        <v>0.25556385517120361</v>
      </c>
      <c r="F37" s="3">
        <v>-0.13819204270839691</v>
      </c>
      <c r="G37" s="3">
        <v>0.19799049198627472</v>
      </c>
      <c r="H37" s="3">
        <v>-0.29288116097450256</v>
      </c>
      <c r="I37" s="3">
        <v>-1.8012434244155884E-2</v>
      </c>
      <c r="J37" s="3">
        <v>-0.2065717875957489</v>
      </c>
      <c r="K37" s="3">
        <v>6.5138727426528931E-2</v>
      </c>
      <c r="L37" s="3">
        <v>-0.29525101184844971</v>
      </c>
      <c r="M37" s="3">
        <v>-0.17588816583156586</v>
      </c>
      <c r="N37" s="3">
        <v>-0.31204277276992798</v>
      </c>
      <c r="O37" s="3">
        <v>0.16342346370220184</v>
      </c>
      <c r="P37" s="3">
        <v>0.16912606358528137</v>
      </c>
      <c r="Q37" s="3">
        <v>7.9330131411552429E-2</v>
      </c>
      <c r="R37" s="3">
        <v>1.876511238515377E-2</v>
      </c>
      <c r="U37" s="3"/>
      <c r="V37" s="1">
        <v>15</v>
      </c>
      <c r="W37" s="3">
        <v>-0.11552839155471623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5.310331005603075E-3</v>
      </c>
      <c r="AU37" s="3">
        <v>-0.40685194730758667</v>
      </c>
      <c r="AV37" s="3">
        <v>-0.30479985475540161</v>
      </c>
      <c r="AW37" s="3">
        <v>-0.34137186408042908</v>
      </c>
      <c r="AX37" s="3">
        <v>-0.20122736692428589</v>
      </c>
      <c r="AY37" s="3">
        <v>-0.18892654776573181</v>
      </c>
      <c r="AZ37" s="3">
        <v>-1.7450043931603432E-2</v>
      </c>
      <c r="BA37" s="3">
        <v>0.10554907470941544</v>
      </c>
      <c r="BB37" s="3">
        <v>0.14907528460025787</v>
      </c>
      <c r="BC37" s="3">
        <v>0.10021721571683884</v>
      </c>
      <c r="BD37" s="3">
        <v>0.27120363712310791</v>
      </c>
      <c r="BE37" s="3">
        <v>2.7260160073637962E-2</v>
      </c>
      <c r="BF37" s="3">
        <v>0.16157297790050507</v>
      </c>
      <c r="BG37" s="3">
        <v>-0.31323269009590149</v>
      </c>
      <c r="BH37" s="3">
        <v>1.7211770638823509E-2</v>
      </c>
      <c r="BI37" s="3">
        <v>0.2956637442111969</v>
      </c>
      <c r="BJ37" s="3">
        <v>1.1466211639344692E-2</v>
      </c>
      <c r="BL37" s="3"/>
      <c r="BM37" s="1">
        <v>15</v>
      </c>
      <c r="BN37" s="3">
        <v>-3.1530443004234132E-2</v>
      </c>
      <c r="BO37" s="3">
        <v>-1.5632210493830403</v>
      </c>
      <c r="BP37" s="3">
        <v>0.26568749306324763</v>
      </c>
      <c r="BQ37" s="3">
        <v>-1.0778234824035327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1.043274998664856</v>
      </c>
      <c r="CP37" s="3">
        <v>-4.1243587620556355E-3</v>
      </c>
      <c r="CR37" s="25">
        <v>31</v>
      </c>
      <c r="CS37" s="3">
        <v>-0.13968107104301453</v>
      </c>
      <c r="CT37" s="3">
        <v>0.12014281749725342</v>
      </c>
      <c r="CU37" s="3">
        <v>5.3612563759088516E-2</v>
      </c>
      <c r="CV37" s="3">
        <v>-0.4610942006111145</v>
      </c>
      <c r="CW37" s="3">
        <v>-0.13997514545917511</v>
      </c>
      <c r="CX37" s="3">
        <v>3.2008569687604904E-2</v>
      </c>
      <c r="CY37" s="3">
        <v>-0.10400354862213135</v>
      </c>
      <c r="CZ37" s="3">
        <v>0.32843291759490967</v>
      </c>
      <c r="DA37" s="3">
        <v>0.46142420172691345</v>
      </c>
      <c r="DB37" s="3">
        <v>-9.2214830219745636E-2</v>
      </c>
      <c r="DC37" s="3">
        <v>0.17209681868553162</v>
      </c>
      <c r="DD37" s="3">
        <v>-0.40448760986328125</v>
      </c>
      <c r="DE37" s="3">
        <v>0.38261669874191284</v>
      </c>
      <c r="DF37" s="3">
        <v>0.3869168758392334</v>
      </c>
      <c r="DG37" s="3">
        <v>-0.25242874026298523</v>
      </c>
      <c r="DH37" s="3">
        <v>7.7539056539535522E-2</v>
      </c>
      <c r="DI37" s="3">
        <v>-0.11432427167892456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-7.107263058423996E-2</v>
      </c>
      <c r="C38" s="3">
        <v>0.16204296052455902</v>
      </c>
      <c r="D38" s="3">
        <v>9.2461369931697845E-2</v>
      </c>
      <c r="E38" s="3">
        <v>0.1301712840795517</v>
      </c>
      <c r="F38" s="3">
        <v>6.8419314920902252E-2</v>
      </c>
      <c r="G38" s="3">
        <v>-0.18965010344982147</v>
      </c>
      <c r="H38" s="3">
        <v>0.28392183780670166</v>
      </c>
      <c r="I38" s="3">
        <v>0.13965322077274323</v>
      </c>
      <c r="J38" s="3">
        <v>5.235569179058075E-2</v>
      </c>
      <c r="K38" s="3">
        <v>-0.34299027919769287</v>
      </c>
      <c r="L38" s="3">
        <v>-3.5998017992824316E-3</v>
      </c>
      <c r="M38" s="3">
        <v>-0.1362459659576416</v>
      </c>
      <c r="N38" s="3">
        <v>1.706361211836338E-2</v>
      </c>
      <c r="O38" s="3">
        <v>0.14957247674465179</v>
      </c>
      <c r="P38" s="3">
        <v>-0.15425290167331696</v>
      </c>
      <c r="Q38" s="3">
        <v>6.1346635222434998E-2</v>
      </c>
      <c r="R38" s="3">
        <v>2.2787557914853096E-2</v>
      </c>
      <c r="U38" s="21" t="s">
        <v>151</v>
      </c>
      <c r="V38" s="6">
        <v>0</v>
      </c>
      <c r="W38" s="5">
        <v>0.35544436271371488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-0.29899135231971741</v>
      </c>
      <c r="AU38" s="3">
        <v>0.10645589977502823</v>
      </c>
      <c r="AV38" s="3">
        <v>0.28406399488449097</v>
      </c>
      <c r="AW38" s="3">
        <v>-0.15682657063007355</v>
      </c>
      <c r="AX38" s="3">
        <v>0.42652514576911926</v>
      </c>
      <c r="AY38" s="3">
        <v>-0.25532263517379761</v>
      </c>
      <c r="AZ38" s="3">
        <v>0.27764284610748291</v>
      </c>
      <c r="BA38" s="3">
        <v>0.51727145910263062</v>
      </c>
      <c r="BB38" s="3">
        <v>-0.2198236882686615</v>
      </c>
      <c r="BC38" s="3">
        <v>0.18204212188720703</v>
      </c>
      <c r="BD38" s="3">
        <v>0.23070687055587769</v>
      </c>
      <c r="BE38" s="3">
        <v>-0.36073163151741028</v>
      </c>
      <c r="BF38" s="3">
        <v>9.4324812293052673E-2</v>
      </c>
      <c r="BG38" s="3">
        <v>0.18536850810050964</v>
      </c>
      <c r="BH38" s="3">
        <v>-0.40411028265953064</v>
      </c>
      <c r="BI38" s="3">
        <v>-0.40802973508834839</v>
      </c>
      <c r="BJ38" s="3">
        <v>-2.9387122020125389E-2</v>
      </c>
      <c r="BL38" s="21" t="s">
        <v>151</v>
      </c>
      <c r="BM38" s="6">
        <v>0</v>
      </c>
      <c r="BN38" s="5">
        <v>-0.91895175170585996</v>
      </c>
      <c r="BO38" s="5">
        <v>-1.6687878728023717</v>
      </c>
      <c r="BP38" s="5">
        <v>-1.5320400879570091</v>
      </c>
      <c r="BQ38" s="5">
        <v>-1.9909123995438738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0.92907291650772095</v>
      </c>
      <c r="CP38" s="3">
        <v>0.10324784368276596</v>
      </c>
      <c r="CR38" s="25">
        <v>32</v>
      </c>
      <c r="CS38" s="3">
        <v>0.31257492303848267</v>
      </c>
      <c r="CT38" s="3">
        <v>-0.29473990201950073</v>
      </c>
      <c r="CU38" s="3">
        <v>-2.0823905244469643E-2</v>
      </c>
      <c r="CV38" s="3">
        <v>0.10924529284238815</v>
      </c>
      <c r="CW38" s="3">
        <v>7.9371251165866852E-2</v>
      </c>
      <c r="CX38" s="3">
        <v>0.43661588430404663</v>
      </c>
      <c r="CY38" s="3">
        <v>7.5279377400875092E-2</v>
      </c>
      <c r="CZ38" s="3">
        <v>-8.8169299066066742E-2</v>
      </c>
      <c r="DA38" s="3">
        <v>3.3224724233150482E-2</v>
      </c>
      <c r="DB38" s="3">
        <v>-0.2877298891544342</v>
      </c>
      <c r="DC38" s="3">
        <v>-0.21736720204353333</v>
      </c>
      <c r="DD38" s="3">
        <v>-2.2274170070886612E-2</v>
      </c>
      <c r="DE38" s="3">
        <v>7.0194907486438751E-2</v>
      </c>
      <c r="DF38" s="3">
        <v>0.1624896228313446</v>
      </c>
      <c r="DG38" s="3">
        <v>-0.15531004965305328</v>
      </c>
      <c r="DH38" s="3">
        <v>-2.4455180391669273E-2</v>
      </c>
      <c r="DI38" s="3">
        <v>-5.4104126989841461E-2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-3.348434716463089E-2</v>
      </c>
      <c r="C39" s="3">
        <v>-0.19357629120349884</v>
      </c>
      <c r="D39" s="3">
        <v>-0.11385155469179153</v>
      </c>
      <c r="E39" s="3">
        <v>-5.3291287273168564E-2</v>
      </c>
      <c r="F39" s="3">
        <v>0.29453116655349731</v>
      </c>
      <c r="G39" s="3">
        <v>-0.27207988500595093</v>
      </c>
      <c r="H39" s="3">
        <v>-6.2704682350158691E-2</v>
      </c>
      <c r="I39" s="3">
        <v>-8.4510006010532379E-2</v>
      </c>
      <c r="J39" s="3">
        <v>3.6959361284971237E-2</v>
      </c>
      <c r="K39" s="3">
        <v>0.24191831052303314</v>
      </c>
      <c r="L39" s="3">
        <v>0.12217839807271957</v>
      </c>
      <c r="M39" s="3">
        <v>-0.19430358707904816</v>
      </c>
      <c r="N39" s="3">
        <v>9.2231668531894684E-2</v>
      </c>
      <c r="O39" s="3">
        <v>3.0976708978414536E-2</v>
      </c>
      <c r="P39" s="3">
        <v>3.1223135069012642E-2</v>
      </c>
      <c r="Q39" s="3">
        <v>-2.1480770781636238E-2</v>
      </c>
      <c r="R39" s="3">
        <v>0.11601321399211884</v>
      </c>
      <c r="U39" s="3"/>
      <c r="V39" s="1">
        <v>1</v>
      </c>
      <c r="W39" s="3">
        <v>6.4587396279829068E-4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0.29348719120025635</v>
      </c>
      <c r="AU39" s="3">
        <v>0.34127864241600037</v>
      </c>
      <c r="AV39" s="3">
        <v>-0.19190546870231628</v>
      </c>
      <c r="AW39" s="3">
        <v>-0.10919613391160965</v>
      </c>
      <c r="AX39" s="3">
        <v>2.4252662435173988E-2</v>
      </c>
      <c r="AY39" s="3">
        <v>-2.7950271964073181E-2</v>
      </c>
      <c r="AZ39" s="3">
        <v>0.44317179918289185</v>
      </c>
      <c r="BA39" s="3">
        <v>-0.20110811293125153</v>
      </c>
      <c r="BB39" s="3">
        <v>-0.28448861837387085</v>
      </c>
      <c r="BC39" s="3">
        <v>-0.23872533440589905</v>
      </c>
      <c r="BD39" s="3">
        <v>-0.63416838645935059</v>
      </c>
      <c r="BE39" s="3">
        <v>-0.15317870676517487</v>
      </c>
      <c r="BF39" s="3">
        <v>0.15950113534927368</v>
      </c>
      <c r="BG39" s="3">
        <v>-5.0229005515575409E-2</v>
      </c>
      <c r="BH39" s="3">
        <v>-0.35639321804046631</v>
      </c>
      <c r="BI39" s="3">
        <v>9.2459162697196007E-3</v>
      </c>
      <c r="BJ39" s="3">
        <v>0.11994372308254242</v>
      </c>
      <c r="BL39" s="3"/>
      <c r="BM39" s="1">
        <v>1</v>
      </c>
      <c r="BN39" s="3">
        <v>-1.2595617323927597</v>
      </c>
      <c r="BO39" s="3">
        <v>-0.25920948980289671</v>
      </c>
      <c r="BP39" s="3">
        <v>-0.33759262553162722</v>
      </c>
      <c r="BQ39" s="3">
        <v>-0.30528753819665744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0.95217299461364757</v>
      </c>
      <c r="CP39" s="3">
        <v>-0.12180927395820618</v>
      </c>
      <c r="CR39" s="25">
        <v>33</v>
      </c>
      <c r="CS39" s="3">
        <v>0.24436120688915253</v>
      </c>
      <c r="CT39" s="3">
        <v>-0.45384606719017029</v>
      </c>
      <c r="CU39" s="3">
        <v>7.1845049969851971E-3</v>
      </c>
      <c r="CV39" s="3">
        <v>0.18041333556175232</v>
      </c>
      <c r="CW39" s="3">
        <v>-0.13435475528240204</v>
      </c>
      <c r="CX39" s="3">
        <v>0.61979573965072632</v>
      </c>
      <c r="CY39" s="3">
        <v>-0.22004756331443787</v>
      </c>
      <c r="CZ39" s="3">
        <v>-0.25905689597129822</v>
      </c>
      <c r="DA39" s="3">
        <v>0.10498904436826706</v>
      </c>
      <c r="DB39" s="3">
        <v>0.31183767318725586</v>
      </c>
      <c r="DC39" s="3">
        <v>-2.942541241645813E-2</v>
      </c>
      <c r="DD39" s="3">
        <v>-9.082881361246109E-2</v>
      </c>
      <c r="DE39" s="3">
        <v>0.15246821939945221</v>
      </c>
      <c r="DF39" s="3">
        <v>0.12602631747722626</v>
      </c>
      <c r="DG39" s="3">
        <v>-8.2605406641960144E-2</v>
      </c>
      <c r="DH39" s="3">
        <v>-0.24619968235492706</v>
      </c>
      <c r="DI39" s="3">
        <v>7.1638844907283783E-2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-6.2116920948028564E-2</v>
      </c>
      <c r="C40" s="3">
        <v>8.4412224590778351E-2</v>
      </c>
      <c r="D40" s="3">
        <v>0.21384698152542114</v>
      </c>
      <c r="E40" s="3">
        <v>3.4971117973327637E-2</v>
      </c>
      <c r="F40" s="3">
        <v>5.548921599984169E-2</v>
      </c>
      <c r="G40" s="3">
        <v>-0.21077169477939606</v>
      </c>
      <c r="H40" s="3">
        <v>3.2863792032003403E-2</v>
      </c>
      <c r="I40" s="3">
        <v>-2.0596316084265709E-2</v>
      </c>
      <c r="J40" s="3">
        <v>-2.0219895988702774E-2</v>
      </c>
      <c r="K40" s="3">
        <v>0.10854098200798035</v>
      </c>
      <c r="L40" s="3">
        <v>-0.2916925847530365</v>
      </c>
      <c r="M40" s="3">
        <v>-0.16528999805450439</v>
      </c>
      <c r="N40" s="3">
        <v>0.19705410301685333</v>
      </c>
      <c r="O40" s="3">
        <v>-0.20702327787876129</v>
      </c>
      <c r="P40" s="3">
        <v>-9.1004326939582825E-2</v>
      </c>
      <c r="Q40" s="3">
        <v>3.1157981604337692E-2</v>
      </c>
      <c r="R40" s="3">
        <v>-3.8567736744880669E-2</v>
      </c>
      <c r="U40" s="3"/>
      <c r="V40" s="1">
        <v>2</v>
      </c>
      <c r="W40" s="3">
        <v>-0.29249203794587753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0.38099876046180725</v>
      </c>
      <c r="AU40" s="3">
        <v>0.32777866721153259</v>
      </c>
      <c r="AV40" s="3">
        <v>-0.12726974487304688</v>
      </c>
      <c r="AW40" s="3">
        <v>0.37823638319969177</v>
      </c>
      <c r="AX40" s="3">
        <v>0.38851699233055115</v>
      </c>
      <c r="AY40" s="3">
        <v>7.0419937372207642E-2</v>
      </c>
      <c r="AZ40" s="3">
        <v>-0.41596901416778564</v>
      </c>
      <c r="BA40" s="3">
        <v>0.27490699291229248</v>
      </c>
      <c r="BB40" s="3">
        <v>7.7327652834355831E-3</v>
      </c>
      <c r="BC40" s="3">
        <v>0.24477387964725494</v>
      </c>
      <c r="BD40" s="3">
        <v>7.723274827003479E-2</v>
      </c>
      <c r="BE40" s="3">
        <v>0.12562140822410583</v>
      </c>
      <c r="BF40" s="3">
        <v>-0.24648869037628174</v>
      </c>
      <c r="BG40" s="3">
        <v>-0.71297335624694824</v>
      </c>
      <c r="BH40" s="3">
        <v>-8.3139605820178986E-2</v>
      </c>
      <c r="BI40" s="3">
        <v>-0.23925474286079407</v>
      </c>
      <c r="BJ40" s="3">
        <v>7.9239413142204285E-2</v>
      </c>
      <c r="BL40" s="3"/>
      <c r="BM40" s="1">
        <v>2</v>
      </c>
      <c r="BN40" s="3">
        <v>0.24559164511630177</v>
      </c>
      <c r="BO40" s="3">
        <v>-0.92895612410264938</v>
      </c>
      <c r="BP40" s="3">
        <v>0.21317299101022663</v>
      </c>
      <c r="BQ40" s="3">
        <v>-0.89387525265050227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1.0623102188110352</v>
      </c>
      <c r="CP40" s="3">
        <v>-0.22601677477359772</v>
      </c>
      <c r="CR40" s="25">
        <v>34</v>
      </c>
      <c r="CS40" s="3">
        <v>0.28731054067611694</v>
      </c>
      <c r="CT40" s="3">
        <v>-7.3106661438941956E-2</v>
      </c>
      <c r="CU40" s="3">
        <v>0.26212716102600098</v>
      </c>
      <c r="CV40" s="3">
        <v>0.11082227528095245</v>
      </c>
      <c r="CW40" s="3">
        <v>-3.9407461881637573E-2</v>
      </c>
      <c r="CX40" s="3">
        <v>0.25617584586143494</v>
      </c>
      <c r="CY40" s="3">
        <v>-0.13988871872425079</v>
      </c>
      <c r="CZ40" s="3">
        <v>-0.30342376232147217</v>
      </c>
      <c r="DA40" s="3">
        <v>0.17524920403957367</v>
      </c>
      <c r="DB40" s="3">
        <v>-0.36460107564926147</v>
      </c>
      <c r="DC40" s="3">
        <v>0.16145458817481995</v>
      </c>
      <c r="DD40" s="3">
        <v>-0.3058474063873291</v>
      </c>
      <c r="DE40" s="3">
        <v>3.9722051471471786E-2</v>
      </c>
      <c r="DF40" s="3">
        <v>0.11702723801136017</v>
      </c>
      <c r="DG40" s="3">
        <v>-0.20371837913990021</v>
      </c>
      <c r="DH40" s="3">
        <v>-5.2095841616392136E-2</v>
      </c>
      <c r="DI40" s="3">
        <v>-0.35151013731956482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-3.3784523606300354E-2</v>
      </c>
      <c r="C41" s="3">
        <v>0.10525833070278168</v>
      </c>
      <c r="D41" s="3">
        <v>0.11662211269140244</v>
      </c>
      <c r="E41" s="3">
        <v>1.8679974600672722E-2</v>
      </c>
      <c r="F41" s="3">
        <v>5.227093119174242E-3</v>
      </c>
      <c r="G41" s="3">
        <v>0.15833894908428192</v>
      </c>
      <c r="H41" s="3">
        <v>-0.32673469185829163</v>
      </c>
      <c r="I41" s="3">
        <v>0.33632001280784607</v>
      </c>
      <c r="J41" s="3">
        <v>1.4557485468685627E-2</v>
      </c>
      <c r="K41" s="3">
        <v>4.9260146915912628E-2</v>
      </c>
      <c r="L41" s="3">
        <v>-1.0950949974358082E-2</v>
      </c>
      <c r="M41" s="3">
        <v>4.2711853981018066E-2</v>
      </c>
      <c r="N41" s="3">
        <v>0.17412428557872772</v>
      </c>
      <c r="O41" s="3">
        <v>-9.6925340592861176E-2</v>
      </c>
      <c r="P41" s="3">
        <v>5.9769932180643082E-2</v>
      </c>
      <c r="Q41" s="3">
        <v>-0.10192485153675079</v>
      </c>
      <c r="R41" s="3">
        <v>-4.9010898917913437E-2</v>
      </c>
      <c r="U41" s="3"/>
      <c r="V41" s="1">
        <v>3</v>
      </c>
      <c r="W41" s="3">
        <v>-1.3074795396892942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0.44926747679710388</v>
      </c>
      <c r="AU41" s="3">
        <v>4.7015249729156494E-2</v>
      </c>
      <c r="AV41" s="3">
        <v>-2.4436477571725845E-2</v>
      </c>
      <c r="AW41" s="3">
        <v>-2.3427017033100128E-2</v>
      </c>
      <c r="AX41" s="3">
        <v>-9.1897360980510712E-2</v>
      </c>
      <c r="AY41" s="3">
        <v>0.48757714033126831</v>
      </c>
      <c r="AZ41" s="3">
        <v>0.16003072261810303</v>
      </c>
      <c r="BA41" s="3">
        <v>-0.19031807780265808</v>
      </c>
      <c r="BB41" s="3">
        <v>0.26083856821060181</v>
      </c>
      <c r="BC41" s="3">
        <v>-1.5948907239362597E-3</v>
      </c>
      <c r="BD41" s="3">
        <v>0.32405295968055725</v>
      </c>
      <c r="BE41" s="3">
        <v>0.35145899653434753</v>
      </c>
      <c r="BF41" s="3">
        <v>-0.6378631591796875</v>
      </c>
      <c r="BG41" s="3">
        <v>0.20251362025737762</v>
      </c>
      <c r="BH41" s="3">
        <v>-0.21306100487709045</v>
      </c>
      <c r="BI41" s="3">
        <v>-0.45269474387168884</v>
      </c>
      <c r="BJ41" s="3">
        <v>-9.8798172548413277E-3</v>
      </c>
      <c r="BL41" s="3"/>
      <c r="BM41" s="1">
        <v>3</v>
      </c>
      <c r="BN41" s="3">
        <v>1.5509252963923368</v>
      </c>
      <c r="BO41" s="3">
        <v>1.3044811880098806</v>
      </c>
      <c r="BP41" s="3">
        <v>2.0571189955480924</v>
      </c>
      <c r="BQ41" s="3">
        <v>1.4270429837804743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1.1186634302139282</v>
      </c>
      <c r="CP41" s="3">
        <v>2.9889807105064392E-2</v>
      </c>
      <c r="CR41" s="25">
        <v>35</v>
      </c>
      <c r="CS41" s="3">
        <v>-0.38971501588821411</v>
      </c>
      <c r="CT41" s="3">
        <v>-2.7563352137804031E-2</v>
      </c>
      <c r="CU41" s="3">
        <v>-0.17897973954677582</v>
      </c>
      <c r="CV41" s="3">
        <v>7.1270298212766647E-3</v>
      </c>
      <c r="CW41" s="3">
        <v>2.7087172493338585E-3</v>
      </c>
      <c r="CX41" s="3">
        <v>0.11575625836849213</v>
      </c>
      <c r="CY41" s="3">
        <v>-0.38771894574165344</v>
      </c>
      <c r="CZ41" s="3">
        <v>-1.286956574767828E-2</v>
      </c>
      <c r="DA41" s="3">
        <v>9.638618677854538E-3</v>
      </c>
      <c r="DB41" s="3">
        <v>-0.1084919199347496</v>
      </c>
      <c r="DC41" s="3">
        <v>-3.9332296699285507E-2</v>
      </c>
      <c r="DD41" s="3">
        <v>0.14628778398036957</v>
      </c>
      <c r="DE41" s="3">
        <v>0.14346536993980408</v>
      </c>
      <c r="DF41" s="3">
        <v>0.32916399836540222</v>
      </c>
      <c r="DG41" s="3">
        <v>-0.25275632739067078</v>
      </c>
      <c r="DH41" s="3">
        <v>0.23621322214603424</v>
      </c>
      <c r="DI41" s="3">
        <v>-0.25386053323745728</v>
      </c>
      <c r="DK41" s="28">
        <v>4</v>
      </c>
      <c r="DL41" s="19">
        <f t="shared" ref="DL41:FW41" si="0">MAX(0,DL32)</f>
        <v>0.16836854148119873</v>
      </c>
      <c r="DM41" s="19">
        <f t="shared" si="0"/>
        <v>0</v>
      </c>
      <c r="DN41" s="19">
        <f t="shared" si="0"/>
        <v>0</v>
      </c>
      <c r="DO41" s="19">
        <f t="shared" si="0"/>
        <v>0</v>
      </c>
      <c r="DP41" s="19">
        <f t="shared" si="0"/>
        <v>0.59044892480129629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1.5166638275339721</v>
      </c>
      <c r="DW41" s="19">
        <f t="shared" si="0"/>
        <v>0</v>
      </c>
      <c r="DX41" s="19">
        <f t="shared" si="0"/>
        <v>0.33300157566661176</v>
      </c>
      <c r="DY41" s="19">
        <f t="shared" si="0"/>
        <v>0</v>
      </c>
      <c r="DZ41" s="19">
        <f t="shared" si="0"/>
        <v>0</v>
      </c>
      <c r="EA41" s="19">
        <f t="shared" si="0"/>
        <v>0.15708396883838577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0</v>
      </c>
      <c r="EI41" s="19">
        <f t="shared" si="0"/>
        <v>0</v>
      </c>
      <c r="EJ41" s="19">
        <f t="shared" si="0"/>
        <v>0</v>
      </c>
      <c r="EK41" s="19">
        <f t="shared" si="0"/>
        <v>1.6557878133309303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</v>
      </c>
      <c r="EQ41" s="19">
        <f t="shared" si="0"/>
        <v>0</v>
      </c>
      <c r="ER41" s="19">
        <f t="shared" si="0"/>
        <v>0</v>
      </c>
      <c r="ES41" s="19">
        <f t="shared" si="0"/>
        <v>0</v>
      </c>
      <c r="ET41" s="19">
        <f t="shared" si="0"/>
        <v>2.9016317742365461E-2</v>
      </c>
      <c r="EU41" s="19">
        <f t="shared" si="0"/>
        <v>0</v>
      </c>
      <c r="EV41" s="19">
        <f t="shared" si="0"/>
        <v>0</v>
      </c>
      <c r="EW41" s="19">
        <f t="shared" si="0"/>
        <v>0.38291099100758963</v>
      </c>
      <c r="EX41" s="19">
        <f t="shared" si="0"/>
        <v>0.34883350323533596</v>
      </c>
      <c r="EY41" s="19">
        <f t="shared" si="0"/>
        <v>0</v>
      </c>
      <c r="EZ41" s="19">
        <f t="shared" si="0"/>
        <v>0.21249961892581004</v>
      </c>
      <c r="FA41" s="19">
        <f t="shared" si="0"/>
        <v>0.36373186106298927</v>
      </c>
      <c r="FB41" s="19">
        <f t="shared" si="0"/>
        <v>0</v>
      </c>
      <c r="FC41" s="19">
        <f t="shared" si="0"/>
        <v>0.42823716778753296</v>
      </c>
      <c r="FD41" s="19">
        <f t="shared" si="0"/>
        <v>0</v>
      </c>
      <c r="FE41" s="19">
        <f t="shared" si="0"/>
        <v>2.5087012717262009</v>
      </c>
      <c r="FF41" s="19">
        <f t="shared" si="0"/>
        <v>0</v>
      </c>
      <c r="FG41" s="19">
        <f t="shared" si="0"/>
        <v>0</v>
      </c>
      <c r="FH41" s="19">
        <f t="shared" si="0"/>
        <v>0</v>
      </c>
      <c r="FI41" s="19">
        <f t="shared" si="0"/>
        <v>0</v>
      </c>
      <c r="FJ41" s="19">
        <f t="shared" si="0"/>
        <v>0</v>
      </c>
      <c r="FK41" s="19">
        <f t="shared" si="0"/>
        <v>0.99111844039261521</v>
      </c>
      <c r="FL41" s="19">
        <f t="shared" si="0"/>
        <v>0</v>
      </c>
      <c r="FM41" s="19">
        <f t="shared" si="0"/>
        <v>0</v>
      </c>
      <c r="FN41" s="19">
        <f t="shared" si="0"/>
        <v>0</v>
      </c>
      <c r="FO41" s="19">
        <f t="shared" si="0"/>
        <v>0.2625573399843309</v>
      </c>
      <c r="FP41" s="19">
        <f t="shared" si="0"/>
        <v>0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0</v>
      </c>
    </row>
    <row r="42" spans="1:180">
      <c r="A42" s="25">
        <v>36</v>
      </c>
      <c r="B42" s="3">
        <v>-0.12167660892009735</v>
      </c>
      <c r="C42" s="3">
        <v>2.4390076287090778E-3</v>
      </c>
      <c r="D42" s="3">
        <v>0.33472159504890442</v>
      </c>
      <c r="E42" s="3">
        <v>1.961933821439743E-2</v>
      </c>
      <c r="F42" s="3">
        <v>0.31057047843933105</v>
      </c>
      <c r="G42" s="3">
        <v>-0.14909727871417999</v>
      </c>
      <c r="H42" s="3">
        <v>0.38690251111984253</v>
      </c>
      <c r="I42" s="3">
        <v>-0.25381949543952942</v>
      </c>
      <c r="J42" s="3">
        <v>8.0158121883869171E-2</v>
      </c>
      <c r="K42" s="3">
        <v>0.43627387285232544</v>
      </c>
      <c r="L42" s="3">
        <v>-7.5571224093437195E-2</v>
      </c>
      <c r="M42" s="3">
        <v>0.14696161448955536</v>
      </c>
      <c r="N42" s="3">
        <v>0.13951548933982849</v>
      </c>
      <c r="O42" s="3">
        <v>0.11178134381771088</v>
      </c>
      <c r="P42" s="3">
        <v>-1.0150400921702385E-2</v>
      </c>
      <c r="Q42" s="3">
        <v>2.9392262920737267E-2</v>
      </c>
      <c r="R42" s="3">
        <v>-1.5958977863192558E-2</v>
      </c>
      <c r="U42" s="3"/>
      <c r="V42" s="1">
        <v>4</v>
      </c>
      <c r="W42" s="3">
        <v>0.30209891324232768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-0.17185059189796448</v>
      </c>
      <c r="AU42" s="3">
        <v>-0.18342219293117523</v>
      </c>
      <c r="AV42" s="3">
        <v>-0.30936077237129211</v>
      </c>
      <c r="AW42" s="3">
        <v>3.9497420191764832E-2</v>
      </c>
      <c r="AX42" s="3">
        <v>0.18770232796669006</v>
      </c>
      <c r="AY42" s="3">
        <v>-0.21233698725700378</v>
      </c>
      <c r="AZ42" s="3">
        <v>-2.4834968149662018E-2</v>
      </c>
      <c r="BA42" s="3">
        <v>7.9316623508930206E-2</v>
      </c>
      <c r="BB42" s="3">
        <v>-8.096960186958313E-2</v>
      </c>
      <c r="BC42" s="3">
        <v>-0.43586209416389465</v>
      </c>
      <c r="BD42" s="3">
        <v>0.31715485453605652</v>
      </c>
      <c r="BE42" s="3">
        <v>-2.4073801934719086E-2</v>
      </c>
      <c r="BF42" s="3">
        <v>-0.23094223439693451</v>
      </c>
      <c r="BG42" s="3">
        <v>3.5042110830545425E-2</v>
      </c>
      <c r="BH42" s="3">
        <v>-0.24820022284984589</v>
      </c>
      <c r="BI42" s="3">
        <v>-0.22658741474151611</v>
      </c>
      <c r="BJ42" s="3">
        <v>-0.13779847323894501</v>
      </c>
      <c r="BL42" s="3"/>
      <c r="BM42" s="1">
        <v>4</v>
      </c>
      <c r="BN42" s="3">
        <v>-0.33038293791183537</v>
      </c>
      <c r="BO42" s="3">
        <v>0.19191658298074094</v>
      </c>
      <c r="BP42" s="3">
        <v>0.42436587309154139</v>
      </c>
      <c r="BQ42" s="3">
        <v>0.32221851796848922</v>
      </c>
      <c r="BR42" s="3"/>
      <c r="BT42" s="28">
        <v>4</v>
      </c>
      <c r="BU42" s="3">
        <f>BU32/$BY32</f>
        <v>0.7219661802936943</v>
      </c>
      <c r="BV42" s="3">
        <f>BV32/$BY32</f>
        <v>7.0353131484873613E-2</v>
      </c>
      <c r="BW42" s="3">
        <f>BW32/$BY32</f>
        <v>0.11240922324260261</v>
      </c>
      <c r="BX42" s="3">
        <f>BX32/$BY32</f>
        <v>9.5271464978829587E-2</v>
      </c>
      <c r="BY42" s="16">
        <f>SUM($BU42:$BX42)</f>
        <v>1.0000000000000002</v>
      </c>
      <c r="BZ42" s="3"/>
      <c r="CA42" s="3"/>
      <c r="CB42" s="3"/>
      <c r="CN42" s="25">
        <v>15</v>
      </c>
      <c r="CO42" s="3">
        <v>1.0823520421981812</v>
      </c>
      <c r="CP42" s="3">
        <v>4.5769032090902328E-2</v>
      </c>
      <c r="CR42" s="25">
        <v>36</v>
      </c>
      <c r="CS42" s="3">
        <v>-6.8623460829257965E-2</v>
      </c>
      <c r="CT42" s="3">
        <v>2.3555716499686241E-2</v>
      </c>
      <c r="CU42" s="3">
        <v>0.22750081121921539</v>
      </c>
      <c r="CV42" s="3">
        <v>-4.0630772709846497E-2</v>
      </c>
      <c r="CW42" s="3">
        <v>0.30692186951637268</v>
      </c>
      <c r="CX42" s="3">
        <v>0.43471851944923401</v>
      </c>
      <c r="CY42" s="3">
        <v>0.12423620373010635</v>
      </c>
      <c r="CZ42" s="3">
        <v>-0.20530307292938232</v>
      </c>
      <c r="DA42" s="3">
        <v>4.7903083264827728E-2</v>
      </c>
      <c r="DB42" s="3">
        <v>3.8755755871534348E-2</v>
      </c>
      <c r="DC42" s="3">
        <v>6.6517326049506664E-3</v>
      </c>
      <c r="DD42" s="3">
        <v>8.5435979068279266E-2</v>
      </c>
      <c r="DE42" s="3">
        <v>-0.13607542216777802</v>
      </c>
      <c r="DF42" s="3">
        <v>0.13513128459453583</v>
      </c>
      <c r="DG42" s="3">
        <v>0.32254353165626526</v>
      </c>
      <c r="DH42" s="3">
        <v>-0.28484779596328735</v>
      </c>
      <c r="DI42" s="3">
        <v>-7.4139334261417389E-2</v>
      </c>
    </row>
    <row r="43" spans="1:180">
      <c r="A43" s="25">
        <v>37</v>
      </c>
      <c r="B43" s="3">
        <v>0.1851336807012558</v>
      </c>
      <c r="C43" s="3">
        <v>4.681205318775028E-4</v>
      </c>
      <c r="D43" s="3">
        <v>-0.10326138883829117</v>
      </c>
      <c r="E43" s="3">
        <v>3.7000302225351334E-2</v>
      </c>
      <c r="F43" s="3">
        <v>-0.20719349384307861</v>
      </c>
      <c r="G43" s="3">
        <v>-3.0025504529476166E-2</v>
      </c>
      <c r="H43" s="3">
        <v>0.23251694440841675</v>
      </c>
      <c r="I43" s="3">
        <v>8.2121327519416809E-2</v>
      </c>
      <c r="J43" s="3">
        <v>3.5971831530332565E-2</v>
      </c>
      <c r="K43" s="3">
        <v>-0.13139651715755463</v>
      </c>
      <c r="L43" s="3">
        <v>0.23060896992683411</v>
      </c>
      <c r="M43" s="3">
        <v>8.9177386835217476E-3</v>
      </c>
      <c r="N43" s="3">
        <v>-0.36416962742805481</v>
      </c>
      <c r="O43" s="3">
        <v>9.113004058599472E-2</v>
      </c>
      <c r="P43" s="3">
        <v>-6.1180982738733292E-2</v>
      </c>
      <c r="Q43" s="3">
        <v>-0.17310012876987457</v>
      </c>
      <c r="R43" s="3">
        <v>7.057112455368042E-2</v>
      </c>
      <c r="U43" s="3"/>
      <c r="V43" s="1">
        <v>5</v>
      </c>
      <c r="W43" s="3">
        <v>0.90570083763664677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0.49812209606170654</v>
      </c>
      <c r="AU43" s="3">
        <v>0.18105025589466095</v>
      </c>
      <c r="AV43" s="3">
        <v>0.51957440376281738</v>
      </c>
      <c r="AW43" s="3">
        <v>-4.3880794197320938E-2</v>
      </c>
      <c r="AX43" s="3">
        <v>-0.12740646302700043</v>
      </c>
      <c r="AY43" s="3">
        <v>0.39426004886627197</v>
      </c>
      <c r="AZ43" s="3">
        <v>6.1145741492509842E-2</v>
      </c>
      <c r="BA43" s="3">
        <v>-0.31458041071891785</v>
      </c>
      <c r="BB43" s="3">
        <v>-0.43911945819854736</v>
      </c>
      <c r="BC43" s="3">
        <v>-0.44608080387115479</v>
      </c>
      <c r="BD43" s="3">
        <v>0.2925354540348053</v>
      </c>
      <c r="BE43" s="3">
        <v>-0.37558466196060181</v>
      </c>
      <c r="BF43" s="3">
        <v>0.43000465631484985</v>
      </c>
      <c r="BG43" s="3">
        <v>-0.21911473572254181</v>
      </c>
      <c r="BH43" s="3">
        <v>-0.27188292145729065</v>
      </c>
      <c r="BI43" s="3">
        <v>-4.6683534979820251E-2</v>
      </c>
      <c r="BJ43" s="3">
        <v>0.13770794868469238</v>
      </c>
      <c r="BL43" s="3"/>
      <c r="BM43" s="1">
        <v>5</v>
      </c>
      <c r="BN43" s="3">
        <v>-2.4679312736948535</v>
      </c>
      <c r="BO43" s="3">
        <v>1.115535589543148</v>
      </c>
      <c r="BP43" s="3">
        <v>1.2534735280902063</v>
      </c>
      <c r="BQ43" s="3">
        <v>1.0612243637167911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0.44786229729652405</v>
      </c>
      <c r="CT43" s="3">
        <v>0.21983583271503448</v>
      </c>
      <c r="CU43" s="3">
        <v>0.14542348682880402</v>
      </c>
      <c r="CV43" s="3">
        <v>-0.2255435585975647</v>
      </c>
      <c r="CW43" s="3">
        <v>9.5295652747154236E-2</v>
      </c>
      <c r="CX43" s="3">
        <v>1.5697460621595383E-2</v>
      </c>
      <c r="CY43" s="3">
        <v>2.1731285378336906E-2</v>
      </c>
      <c r="CZ43" s="3">
        <v>-0.24420271813869476</v>
      </c>
      <c r="DA43" s="3">
        <v>-8.3464890718460083E-2</v>
      </c>
      <c r="DB43" s="3">
        <v>-4.8900390975177288E-3</v>
      </c>
      <c r="DC43" s="3">
        <v>-0.36902451515197754</v>
      </c>
      <c r="DD43" s="3">
        <v>-0.19412729144096375</v>
      </c>
      <c r="DE43" s="3">
        <v>-0.12890975177288055</v>
      </c>
      <c r="DF43" s="3">
        <v>0.25176787376403809</v>
      </c>
      <c r="DG43" s="3">
        <v>-0.32206130027770996</v>
      </c>
      <c r="DH43" s="3">
        <v>0.3492797315120697</v>
      </c>
      <c r="DI43" s="3">
        <v>-0.11484290659427644</v>
      </c>
      <c r="DL43" t="s">
        <v>156</v>
      </c>
      <c r="DN43" t="s">
        <v>167</v>
      </c>
    </row>
    <row r="44" spans="1:180">
      <c r="A44" s="25">
        <v>38</v>
      </c>
      <c r="B44" s="3">
        <v>-9.5727026462554932E-2</v>
      </c>
      <c r="C44" s="3">
        <v>-4.2048711329698563E-3</v>
      </c>
      <c r="D44" s="3">
        <v>-0.18103304505348206</v>
      </c>
      <c r="E44" s="3">
        <v>0.10735961049795151</v>
      </c>
      <c r="F44" s="3">
        <v>-0.17281286418437958</v>
      </c>
      <c r="G44" s="3">
        <v>-3.927864134311676E-2</v>
      </c>
      <c r="H44" s="3">
        <v>-0.31619939208030701</v>
      </c>
      <c r="I44" s="3">
        <v>0.21301215887069702</v>
      </c>
      <c r="J44" s="3">
        <v>0.16119812428951263</v>
      </c>
      <c r="K44" s="3">
        <v>0.12245611101388931</v>
      </c>
      <c r="L44" s="3">
        <v>-0.19418126344680786</v>
      </c>
      <c r="M44" s="3">
        <v>-0.14134658873081207</v>
      </c>
      <c r="N44" s="3">
        <v>-5.4562218487262726E-2</v>
      </c>
      <c r="O44" s="3">
        <v>0.10746744275093079</v>
      </c>
      <c r="P44" s="3">
        <v>0.18207190930843353</v>
      </c>
      <c r="Q44" s="3">
        <v>5.4421693086624146E-2</v>
      </c>
      <c r="R44" s="3">
        <v>5.2263818681240082E-2</v>
      </c>
      <c r="U44" s="3"/>
      <c r="V44" s="1">
        <v>6</v>
      </c>
      <c r="W44" s="3">
        <v>-1.0947338054142766</v>
      </c>
      <c r="AS44" s="25">
        <v>38</v>
      </c>
      <c r="AT44" s="3">
        <v>-0.19403275847434998</v>
      </c>
      <c r="AU44" s="3">
        <v>-0.39421838521957397</v>
      </c>
      <c r="AV44" s="3">
        <v>0.13155417144298553</v>
      </c>
      <c r="AW44" s="3">
        <v>-1.3968599960207939E-2</v>
      </c>
      <c r="AX44" s="3">
        <v>-0.53112506866455078</v>
      </c>
      <c r="AY44" s="3">
        <v>-0.28181341290473938</v>
      </c>
      <c r="AZ44" s="3">
        <v>0.22746671736240387</v>
      </c>
      <c r="BA44" s="3">
        <v>3.1489890068769455E-2</v>
      </c>
      <c r="BB44" s="3">
        <v>-9.9915847182273865E-2</v>
      </c>
      <c r="BC44" s="3">
        <v>0.20774772763252258</v>
      </c>
      <c r="BD44" s="3">
        <v>0.45785966515541077</v>
      </c>
      <c r="BE44" s="3">
        <v>0.25149422883987427</v>
      </c>
      <c r="BF44" s="3">
        <v>0.11320045590400696</v>
      </c>
      <c r="BG44" s="3">
        <v>-0.43723005056381226</v>
      </c>
      <c r="BH44" s="3">
        <v>0.40300291776657104</v>
      </c>
      <c r="BI44" s="3">
        <v>-0.41898337006568909</v>
      </c>
      <c r="BJ44" s="3">
        <v>-0.198656365275383</v>
      </c>
      <c r="BL44" s="3"/>
      <c r="BM44" s="1">
        <v>6</v>
      </c>
      <c r="BN44" s="3">
        <v>-1.3119034798541795</v>
      </c>
      <c r="BO44" s="3">
        <v>-3.0632540480825599</v>
      </c>
      <c r="BP44" s="3">
        <v>-2.248469754461619</v>
      </c>
      <c r="BQ44" s="3">
        <v>-2.82353939262098</v>
      </c>
      <c r="BR44" s="3"/>
      <c r="CO44" t="s">
        <v>813</v>
      </c>
      <c r="CR44" s="25">
        <v>38</v>
      </c>
      <c r="CS44" s="3">
        <v>0.24656350910663605</v>
      </c>
      <c r="CT44" s="3">
        <v>-0.11218099296092987</v>
      </c>
      <c r="CU44" s="3">
        <v>-0.17357812821865082</v>
      </c>
      <c r="CV44" s="3">
        <v>1.4796355739235878E-2</v>
      </c>
      <c r="CW44" s="3">
        <v>-7.68723264336586E-2</v>
      </c>
      <c r="CX44" s="3">
        <v>0.13479720056056976</v>
      </c>
      <c r="CY44" s="3">
        <v>0.28657913208007813</v>
      </c>
      <c r="CZ44" s="3">
        <v>-5.3568445146083832E-3</v>
      </c>
      <c r="DA44" s="3">
        <v>0.51339113712310791</v>
      </c>
      <c r="DB44" s="3">
        <v>-9.7507081925868988E-2</v>
      </c>
      <c r="DC44" s="3">
        <v>-0.20704667270183563</v>
      </c>
      <c r="DD44" s="3">
        <v>-8.2408249378204346E-2</v>
      </c>
      <c r="DE44" s="3">
        <v>0.23634405434131622</v>
      </c>
      <c r="DF44" s="3">
        <v>0.27470386028289795</v>
      </c>
      <c r="DG44" s="3">
        <v>2.403641864657402E-2</v>
      </c>
      <c r="DH44" s="3">
        <v>-0.15600696206092834</v>
      </c>
      <c r="DI44" s="3">
        <v>-8.663979172706604E-2</v>
      </c>
    </row>
    <row r="45" spans="1:180">
      <c r="A45" s="25">
        <v>39</v>
      </c>
      <c r="B45" s="3">
        <v>-8.6795203387737274E-2</v>
      </c>
      <c r="C45" s="3">
        <v>-0.36106467247009277</v>
      </c>
      <c r="D45" s="3">
        <v>-9.4790183007717133E-2</v>
      </c>
      <c r="E45" s="3">
        <v>2.6665288954973221E-2</v>
      </c>
      <c r="F45" s="3">
        <v>4.7134891152381897E-2</v>
      </c>
      <c r="G45" s="3">
        <v>-0.17784184217453003</v>
      </c>
      <c r="H45" s="3">
        <v>0.15692292153835297</v>
      </c>
      <c r="I45" s="3">
        <v>7.9129219055175781E-2</v>
      </c>
      <c r="J45" s="3">
        <v>-9.9208429455757141E-2</v>
      </c>
      <c r="K45" s="3">
        <v>-0.28473588824272156</v>
      </c>
      <c r="L45" s="3">
        <v>-0.17037752270698547</v>
      </c>
      <c r="M45" s="3">
        <v>1.9919177517294884E-2</v>
      </c>
      <c r="N45" s="3">
        <v>0.15818741917610168</v>
      </c>
      <c r="O45" s="3">
        <v>5.2866574376821518E-2</v>
      </c>
      <c r="P45" s="3">
        <v>-6.9158725440502167E-2</v>
      </c>
      <c r="Q45" s="3">
        <v>-0.18211773037910461</v>
      </c>
      <c r="R45" s="3">
        <v>7.0821195840835571E-3</v>
      </c>
      <c r="U45" s="3"/>
      <c r="V45" s="1">
        <v>7</v>
      </c>
      <c r="W45" s="3">
        <v>0.33419107509718649</v>
      </c>
      <c r="Z45" s="4" t="s">
        <v>156</v>
      </c>
      <c r="AA45" s="11"/>
      <c r="AS45" s="25">
        <v>39</v>
      </c>
      <c r="AT45" s="3">
        <v>6.1651416122913361E-2</v>
      </c>
      <c r="AU45" s="3">
        <v>-0.49286365509033203</v>
      </c>
      <c r="AV45" s="3">
        <v>-0.36103978753089905</v>
      </c>
      <c r="AW45" s="3">
        <v>0.41961377859115601</v>
      </c>
      <c r="AX45" s="3">
        <v>-0.15183493494987488</v>
      </c>
      <c r="AY45" s="3">
        <v>-8.3975650370121002E-2</v>
      </c>
      <c r="AZ45" s="3">
        <v>0.58086204528808594</v>
      </c>
      <c r="BA45" s="3">
        <v>-0.11917554587125778</v>
      </c>
      <c r="BB45" s="3">
        <v>-0.17819245159626007</v>
      </c>
      <c r="BC45" s="3">
        <v>-4.2705882340669632E-2</v>
      </c>
      <c r="BD45" s="3">
        <v>-8.1674300134181976E-2</v>
      </c>
      <c r="BE45" s="3">
        <v>-9.6270814538002014E-2</v>
      </c>
      <c r="BF45" s="3">
        <v>-0.14050419628620148</v>
      </c>
      <c r="BG45" s="3">
        <v>-0.24375031888484955</v>
      </c>
      <c r="BH45" s="3">
        <v>0.34416818618774414</v>
      </c>
      <c r="BI45" s="3">
        <v>0.37363532185554504</v>
      </c>
      <c r="BJ45" s="3">
        <v>0.16610215604305267</v>
      </c>
      <c r="BL45" s="3"/>
      <c r="BM45" s="1">
        <v>7</v>
      </c>
      <c r="BN45" s="3">
        <v>1.0414930759247367</v>
      </c>
      <c r="BO45" s="3">
        <v>-0.46093524327463065</v>
      </c>
      <c r="BP45" s="3">
        <v>4.9217731699925826E-2</v>
      </c>
      <c r="BQ45" s="3">
        <v>-0.21716991966550525</v>
      </c>
      <c r="BR45" s="3"/>
      <c r="BU45" s="4" t="s">
        <v>156</v>
      </c>
      <c r="BV45" s="11"/>
      <c r="CR45" s="25">
        <v>39</v>
      </c>
      <c r="CS45" s="3">
        <v>-0.36381912231445313</v>
      </c>
      <c r="CT45" s="3">
        <v>-7.1008242666721344E-2</v>
      </c>
      <c r="CU45" s="3">
        <v>-0.28864520788192749</v>
      </c>
      <c r="CV45" s="3">
        <v>-7.6335258781909943E-2</v>
      </c>
      <c r="CW45" s="3">
        <v>-5.6799955666065216E-2</v>
      </c>
      <c r="CX45" s="3">
        <v>2.8809729963541031E-2</v>
      </c>
      <c r="CY45" s="3">
        <v>-0.40152356028556824</v>
      </c>
      <c r="CZ45" s="3">
        <v>3.1817223876714706E-2</v>
      </c>
      <c r="DA45" s="3">
        <v>0.38154971599578857</v>
      </c>
      <c r="DB45" s="3">
        <v>-0.18909026682376862</v>
      </c>
      <c r="DC45" s="3">
        <v>-0.19696314632892609</v>
      </c>
      <c r="DD45" s="3">
        <v>-4.7830201685428619E-2</v>
      </c>
      <c r="DE45" s="3">
        <v>-6.6471144556999207E-2</v>
      </c>
      <c r="DF45" s="3">
        <v>2.8396099805831909E-2</v>
      </c>
      <c r="DG45" s="3">
        <v>0.33719131350517273</v>
      </c>
      <c r="DH45" s="3">
        <v>-0.18187382817268372</v>
      </c>
      <c r="DI45" s="3">
        <v>-0.39218494296073914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4.9602966755628586E-2</v>
      </c>
      <c r="C46" s="3">
        <v>-1.2955660000443459E-2</v>
      </c>
      <c r="D46" s="3">
        <v>-0.28437095880508423</v>
      </c>
      <c r="E46" s="3">
        <v>0.18610021471977234</v>
      </c>
      <c r="F46" s="3">
        <v>-8.0388914793729782E-3</v>
      </c>
      <c r="G46" s="3">
        <v>-7.5610578060150146E-2</v>
      </c>
      <c r="H46" s="3">
        <v>0.11989800631999969</v>
      </c>
      <c r="I46" s="3">
        <v>0.193105548620224</v>
      </c>
      <c r="J46" s="3">
        <v>0.24736352264881134</v>
      </c>
      <c r="K46" s="3">
        <v>-0.12692727148532867</v>
      </c>
      <c r="L46" s="3">
        <v>0.20085334777832031</v>
      </c>
      <c r="M46" s="3">
        <v>0.1664397120475769</v>
      </c>
      <c r="N46" s="3">
        <v>-7.296530157327652E-2</v>
      </c>
      <c r="O46" s="3">
        <v>0.26718565821647644</v>
      </c>
      <c r="P46" s="3">
        <v>0.14027754962444305</v>
      </c>
      <c r="Q46" s="3">
        <v>-0.22873806953430176</v>
      </c>
      <c r="R46" s="3">
        <v>-7.5230807065963745E-2</v>
      </c>
      <c r="U46" s="3"/>
      <c r="V46" s="1">
        <v>8</v>
      </c>
      <c r="W46" s="3">
        <v>0.35632132928848215</v>
      </c>
      <c r="Z46" s="24" t="s">
        <v>187</v>
      </c>
      <c r="AS46" s="25">
        <v>40</v>
      </c>
      <c r="AT46" s="3">
        <v>-0.28942599892616272</v>
      </c>
      <c r="AU46" s="3">
        <v>0.13470080494880676</v>
      </c>
      <c r="AV46" s="3">
        <v>-1.917278952896595E-2</v>
      </c>
      <c r="AW46" s="3">
        <v>-4.7469738870859146E-2</v>
      </c>
      <c r="AX46" s="3">
        <v>-0.17627964913845062</v>
      </c>
      <c r="AY46" s="3">
        <v>0.30189177393913269</v>
      </c>
      <c r="AZ46" s="3">
        <v>-0.59562671184539795</v>
      </c>
      <c r="BA46" s="3">
        <v>-4.5315615832805634E-2</v>
      </c>
      <c r="BB46" s="3">
        <v>-0.15177364647388458</v>
      </c>
      <c r="BC46" s="3">
        <v>-0.10337776690721512</v>
      </c>
      <c r="BD46" s="3">
        <v>0.23673728108406067</v>
      </c>
      <c r="BE46" s="3">
        <v>0.29605185985565186</v>
      </c>
      <c r="BF46" s="3">
        <v>0.37360024452209473</v>
      </c>
      <c r="BG46" s="3">
        <v>-6.0554999858140945E-2</v>
      </c>
      <c r="BH46" s="3">
        <v>-0.23851500451564789</v>
      </c>
      <c r="BI46" s="3">
        <v>-0.10865658521652222</v>
      </c>
      <c r="BJ46" s="3">
        <v>-2.8807537630200383E-2</v>
      </c>
      <c r="BL46" s="3"/>
      <c r="BM46" s="1">
        <v>8</v>
      </c>
      <c r="BN46" s="3">
        <v>-0.90831581232326919</v>
      </c>
      <c r="BO46" s="3">
        <v>1.2521889537547015</v>
      </c>
      <c r="BP46" s="3">
        <v>1.0040156383041423</v>
      </c>
      <c r="BQ46" s="3">
        <v>1.3254110867352087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-0.14363422989845276</v>
      </c>
      <c r="CT46" s="3">
        <v>-0.10185574740171432</v>
      </c>
      <c r="CU46" s="3">
        <v>-5.4597657173871994E-2</v>
      </c>
      <c r="CV46" s="3">
        <v>-0.26750090718269348</v>
      </c>
      <c r="CW46" s="3">
        <v>-4.6515922993421555E-2</v>
      </c>
      <c r="CX46" s="3">
        <v>-3.9032101631164551E-2</v>
      </c>
      <c r="CY46" s="3">
        <v>-0.32430675625801086</v>
      </c>
      <c r="CZ46" s="3">
        <v>-9.0295687317848206E-2</v>
      </c>
      <c r="DA46" s="3">
        <v>0.2594129741191864</v>
      </c>
      <c r="DB46" s="3">
        <v>-6.7073829472064972E-2</v>
      </c>
      <c r="DC46" s="3">
        <v>0.31068524718284607</v>
      </c>
      <c r="DD46" s="3">
        <v>-1.8709592521190643E-2</v>
      </c>
      <c r="DE46" s="3">
        <v>0.35522842407226563</v>
      </c>
      <c r="DF46" s="3">
        <v>3.0971875414252281E-2</v>
      </c>
      <c r="DG46" s="3">
        <v>-0.28956705331802368</v>
      </c>
      <c r="DH46" s="3">
        <v>-9.0241380035877228E-2</v>
      </c>
      <c r="DI46" s="3">
        <v>-0.23676314949989319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-0.15255783498287201</v>
      </c>
      <c r="C47" s="3">
        <v>2.5768639519810677E-2</v>
      </c>
      <c r="D47" s="3">
        <v>-3.713129460811615E-2</v>
      </c>
      <c r="E47" s="3">
        <v>2.1256040781736374E-2</v>
      </c>
      <c r="F47" s="3">
        <v>3.5397082567214966E-2</v>
      </c>
      <c r="G47" s="3">
        <v>-0.17170503735542297</v>
      </c>
      <c r="H47" s="3">
        <v>-6.4143091440200806E-2</v>
      </c>
      <c r="I47" s="3">
        <v>0.17716965079307556</v>
      </c>
      <c r="J47" s="3">
        <v>2.9832359403371811E-2</v>
      </c>
      <c r="K47" s="3">
        <v>6.6629499197006226E-2</v>
      </c>
      <c r="L47" s="3">
        <v>5.2521117031574249E-2</v>
      </c>
      <c r="M47" s="3">
        <v>-0.19754061102867126</v>
      </c>
      <c r="N47" s="3">
        <v>2.918815053999424E-2</v>
      </c>
      <c r="O47" s="3">
        <v>5.4783649742603302E-2</v>
      </c>
      <c r="P47" s="3">
        <v>6.7135743796825409E-2</v>
      </c>
      <c r="Q47" s="3">
        <v>5.655951052904129E-2</v>
      </c>
      <c r="R47" s="3">
        <v>0.1098213791847229</v>
      </c>
      <c r="U47" s="3"/>
      <c r="V47" s="1">
        <v>9</v>
      </c>
      <c r="W47" s="3">
        <v>-0.70923103137324772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-4.2871120385825634E-3</v>
      </c>
      <c r="AU47" s="3">
        <v>-0.15766984224319458</v>
      </c>
      <c r="AV47" s="3">
        <v>0.19138535857200623</v>
      </c>
      <c r="AW47" s="3">
        <v>-2.1297506988048553E-2</v>
      </c>
      <c r="AX47" s="3">
        <v>-8.552822470664978E-2</v>
      </c>
      <c r="AY47" s="3">
        <v>0.33343943953514099</v>
      </c>
      <c r="AZ47" s="3">
        <v>-0.48725578188896179</v>
      </c>
      <c r="BA47" s="3">
        <v>-1.4343421906232834E-2</v>
      </c>
      <c r="BB47" s="3">
        <v>0.42557361721992493</v>
      </c>
      <c r="BC47" s="3">
        <v>0.37967777252197266</v>
      </c>
      <c r="BD47" s="3">
        <v>0.24435862898826599</v>
      </c>
      <c r="BE47" s="3">
        <v>-1.3298541307449341E-2</v>
      </c>
      <c r="BF47" s="3">
        <v>0.35870912671089172</v>
      </c>
      <c r="BG47" s="3">
        <v>-0.10227648913860321</v>
      </c>
      <c r="BH47" s="3">
        <v>-0.31866395473480225</v>
      </c>
      <c r="BI47" s="3">
        <v>0.3682592511177063</v>
      </c>
      <c r="BJ47" s="3">
        <v>0.10438669472932816</v>
      </c>
      <c r="BL47" s="3"/>
      <c r="BM47" s="1">
        <v>9</v>
      </c>
      <c r="BN47" s="3">
        <v>0.97420352082475925</v>
      </c>
      <c r="BO47" s="3">
        <v>0.88968544707499619</v>
      </c>
      <c r="BP47" s="3">
        <v>1.7322059773752225</v>
      </c>
      <c r="BQ47" s="3">
        <v>1.268547660068136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819</v>
      </c>
      <c r="CP47" t="s">
        <v>820</v>
      </c>
      <c r="CR47" s="25">
        <v>41</v>
      </c>
      <c r="CS47" s="3">
        <v>1.2858736328780651E-2</v>
      </c>
      <c r="CT47" s="3">
        <v>-0.1216905489563942</v>
      </c>
      <c r="CU47" s="3">
        <v>6.6177584230899811E-2</v>
      </c>
      <c r="CV47" s="3">
        <v>-0.44705802202224731</v>
      </c>
      <c r="CW47" s="3">
        <v>0.31402042508125305</v>
      </c>
      <c r="CX47" s="3">
        <v>-0.12076381593942642</v>
      </c>
      <c r="CY47" s="3">
        <v>-0.13231225311756134</v>
      </c>
      <c r="CZ47" s="3">
        <v>-0.38795122504234314</v>
      </c>
      <c r="DA47" s="3">
        <v>-0.29472938179969788</v>
      </c>
      <c r="DB47" s="3">
        <v>-0.32245132327079773</v>
      </c>
      <c r="DC47" s="3">
        <v>8.9111126959323883E-2</v>
      </c>
      <c r="DD47" s="3">
        <v>-0.30207407474517822</v>
      </c>
      <c r="DE47" s="3">
        <v>4.2305316776037216E-2</v>
      </c>
      <c r="DF47" s="3">
        <v>0.45202949643135071</v>
      </c>
      <c r="DG47" s="3">
        <v>-0.18234629929065704</v>
      </c>
      <c r="DH47" s="3">
        <v>-0.13051874935626984</v>
      </c>
      <c r="DI47" s="3">
        <v>-0.21890738606452945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8.5435748100280762E-2</v>
      </c>
      <c r="C48" s="3">
        <v>-0.21657563745975494</v>
      </c>
      <c r="D48" s="3">
        <v>-9.0477414429187775E-2</v>
      </c>
      <c r="E48" s="3">
        <v>0.35622355341911316</v>
      </c>
      <c r="F48" s="3">
        <v>-9.0213023126125336E-2</v>
      </c>
      <c r="G48" s="3">
        <v>-0.21129913628101349</v>
      </c>
      <c r="H48" s="3">
        <v>-0.32479512691497803</v>
      </c>
      <c r="I48" s="3">
        <v>0.14915415644645691</v>
      </c>
      <c r="J48" s="3">
        <v>0.25292602181434631</v>
      </c>
      <c r="K48" s="3">
        <v>2.7061494067311287E-2</v>
      </c>
      <c r="L48" s="3">
        <v>0.14888715744018555</v>
      </c>
      <c r="M48" s="3">
        <v>-0.22546768188476563</v>
      </c>
      <c r="N48" s="3">
        <v>-0.26708608865737915</v>
      </c>
      <c r="O48" s="3">
        <v>-1.5467984601855278E-2</v>
      </c>
      <c r="P48" s="3">
        <v>-6.7363061010837555E-2</v>
      </c>
      <c r="Q48" s="3">
        <v>-4.0048684924840927E-2</v>
      </c>
      <c r="R48" s="3">
        <v>-0.1045268252491951</v>
      </c>
      <c r="U48" s="3"/>
      <c r="V48" s="1">
        <v>10</v>
      </c>
      <c r="W48" s="3">
        <v>7.2629384487564397E-2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-5.860355868935585E-2</v>
      </c>
      <c r="AU48" s="3">
        <v>-0.28089481592178345</v>
      </c>
      <c r="AV48" s="3">
        <v>0.36632660031318665</v>
      </c>
      <c r="AW48" s="3">
        <v>-1.1339581571519375E-2</v>
      </c>
      <c r="AX48" s="3">
        <v>-0.21464402973651886</v>
      </c>
      <c r="AY48" s="3">
        <v>-0.33416634798049927</v>
      </c>
      <c r="AZ48" s="3">
        <v>9.9921248853206635E-2</v>
      </c>
      <c r="BA48" s="3">
        <v>-0.14936175942420959</v>
      </c>
      <c r="BB48" s="3">
        <v>-0.32040202617645264</v>
      </c>
      <c r="BC48" s="3">
        <v>-0.27475163340568542</v>
      </c>
      <c r="BD48" s="3">
        <v>-8.2401745021343231E-2</v>
      </c>
      <c r="BE48" s="3">
        <v>7.0174470543861389E-2</v>
      </c>
      <c r="BF48" s="3">
        <v>0.51483619213104248</v>
      </c>
      <c r="BG48" s="3">
        <v>-0.3447815477848053</v>
      </c>
      <c r="BH48" s="3">
        <v>0.22827275097370148</v>
      </c>
      <c r="BI48" s="3">
        <v>0.13838565349578857</v>
      </c>
      <c r="BJ48" s="3">
        <v>-3.5901676863431931E-2</v>
      </c>
      <c r="BL48" s="3"/>
      <c r="BM48" s="1">
        <v>10</v>
      </c>
      <c r="BN48" s="3">
        <v>-2.2004423203997638</v>
      </c>
      <c r="BO48" s="3">
        <v>-1.1675647231344319</v>
      </c>
      <c r="BP48" s="3">
        <v>-1.8981458632959491</v>
      </c>
      <c r="BQ48" s="3">
        <v>-0.98750166874326173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1.1478941440582275</v>
      </c>
      <c r="CP48" s="3">
        <v>0.10935197025537492</v>
      </c>
      <c r="CR48" s="25">
        <v>42</v>
      </c>
      <c r="CS48" s="3">
        <v>-0.1147727444767952</v>
      </c>
      <c r="CT48" s="3">
        <v>-7.4245724827051163E-3</v>
      </c>
      <c r="CU48" s="3">
        <v>0.21566097438335419</v>
      </c>
      <c r="CV48" s="3">
        <v>-5.7635154575109482E-2</v>
      </c>
      <c r="CW48" s="3">
        <v>0.22010143101215363</v>
      </c>
      <c r="CX48" s="3">
        <v>-6.7846827208995819E-2</v>
      </c>
      <c r="CY48" s="3">
        <v>0.21896487474441528</v>
      </c>
      <c r="CZ48" s="3">
        <v>0.19697840511798859</v>
      </c>
      <c r="DA48" s="3">
        <v>5.6978572160005569E-2</v>
      </c>
      <c r="DB48" s="3">
        <v>0.27859270572662354</v>
      </c>
      <c r="DC48" s="3">
        <v>1.6531605273485184E-2</v>
      </c>
      <c r="DD48" s="3">
        <v>-8.8617898523807526E-2</v>
      </c>
      <c r="DE48" s="3">
        <v>0.45794367790222168</v>
      </c>
      <c r="DF48" s="3">
        <v>6.5608695149421692E-2</v>
      </c>
      <c r="DG48" s="3">
        <v>-0.16845126450061798</v>
      </c>
      <c r="DH48" s="3">
        <v>-1.3587095774710178E-2</v>
      </c>
      <c r="DI48" s="3">
        <v>-0.2909436821937561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-0.14473971724510193</v>
      </c>
      <c r="C49" s="3">
        <v>0.21531699597835541</v>
      </c>
      <c r="D49" s="3">
        <v>0.21829463541507721</v>
      </c>
      <c r="E49" s="3">
        <v>2.2482946515083313E-2</v>
      </c>
      <c r="F49" s="3">
        <v>4.2903650552034378E-2</v>
      </c>
      <c r="G49" s="3">
        <v>-0.22646665573120117</v>
      </c>
      <c r="H49" s="3">
        <v>0.17267739772796631</v>
      </c>
      <c r="I49" s="3">
        <v>-8.8145680725574493E-2</v>
      </c>
      <c r="J49" s="3">
        <v>9.4604335725307465E-2</v>
      </c>
      <c r="K49" s="3">
        <v>0.14441759884357452</v>
      </c>
      <c r="L49" s="3">
        <v>0.1949135810136795</v>
      </c>
      <c r="M49" s="3">
        <v>-7.9549863934516907E-2</v>
      </c>
      <c r="N49" s="3">
        <v>-0.23566003143787384</v>
      </c>
      <c r="O49" s="3">
        <v>-6.058705598115921E-2</v>
      </c>
      <c r="P49" s="3">
        <v>9.437839686870575E-2</v>
      </c>
      <c r="Q49" s="3">
        <v>3.1114097684621811E-2</v>
      </c>
      <c r="R49" s="3">
        <v>0.14462873339653015</v>
      </c>
      <c r="U49" s="3"/>
      <c r="V49" s="1">
        <v>11</v>
      </c>
      <c r="W49" s="3">
        <v>5.0099655727757902E-2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-0.1087769940495491</v>
      </c>
      <c r="AU49" s="3">
        <v>-3.9965521544218063E-2</v>
      </c>
      <c r="AV49" s="3">
        <v>-0.27168014645576477</v>
      </c>
      <c r="AW49" s="3">
        <v>0.22165510058403015</v>
      </c>
      <c r="AX49" s="3">
        <v>0.21630775928497314</v>
      </c>
      <c r="AY49" s="3">
        <v>-0.11468847095966339</v>
      </c>
      <c r="AZ49" s="3">
        <v>-1.2873018160462379E-2</v>
      </c>
      <c r="BA49" s="3">
        <v>0.42784577608108521</v>
      </c>
      <c r="BB49" s="3">
        <v>0.12542200088500977</v>
      </c>
      <c r="BC49" s="3">
        <v>-0.49099129438400269</v>
      </c>
      <c r="BD49" s="3">
        <v>0.18786247074604034</v>
      </c>
      <c r="BE49" s="3">
        <v>-0.13041393458843231</v>
      </c>
      <c r="BF49" s="3">
        <v>0.10875333845615387</v>
      </c>
      <c r="BG49" s="3">
        <v>-0.14398472011089325</v>
      </c>
      <c r="BH49" s="3">
        <v>-0.32570931315422058</v>
      </c>
      <c r="BI49" s="3">
        <v>0.31179487705230713</v>
      </c>
      <c r="BJ49" s="3">
        <v>5.7935543358325958E-2</v>
      </c>
      <c r="BL49" s="3"/>
      <c r="BM49" s="1">
        <v>11</v>
      </c>
      <c r="BN49" s="3">
        <v>-0.69214315176714791</v>
      </c>
      <c r="BO49" s="3">
        <v>0.61211780475352329</v>
      </c>
      <c r="BP49" s="3">
        <v>1.5972047241533194</v>
      </c>
      <c r="BQ49" s="3">
        <v>0.93440856811715844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1.0715841054916382</v>
      </c>
      <c r="CP49" s="3">
        <v>6.4234383404254913E-2</v>
      </c>
      <c r="CR49" s="25">
        <v>43</v>
      </c>
      <c r="CS49" s="3">
        <v>-0.24429188668727875</v>
      </c>
      <c r="CT49" s="3">
        <v>-6.022002175450325E-2</v>
      </c>
      <c r="CU49" s="3">
        <v>-1.6470085829496384E-2</v>
      </c>
      <c r="CV49" s="3">
        <v>-0.29712662100791931</v>
      </c>
      <c r="CW49" s="3">
        <v>5.1539610140025616E-3</v>
      </c>
      <c r="CX49" s="3">
        <v>0.13935473561286926</v>
      </c>
      <c r="CY49" s="3">
        <v>0.43510210514068604</v>
      </c>
      <c r="CZ49" s="3">
        <v>6.2843272462487221E-3</v>
      </c>
      <c r="DA49" s="3">
        <v>-8.1854209303855896E-2</v>
      </c>
      <c r="DB49" s="3">
        <v>-0.11552316695451736</v>
      </c>
      <c r="DC49" s="3">
        <v>0.29451191425323486</v>
      </c>
      <c r="DD49" s="3">
        <v>0.2290164977312088</v>
      </c>
      <c r="DE49" s="3">
        <v>0.12976531684398651</v>
      </c>
      <c r="DF49" s="3">
        <v>0.10228138417005539</v>
      </c>
      <c r="DG49" s="3">
        <v>0.29328662157058716</v>
      </c>
      <c r="DH49" s="3">
        <v>-7.715422660112381E-2</v>
      </c>
      <c r="DI49" s="3">
        <v>-0.13160139322280884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6.065971776843071E-2</v>
      </c>
      <c r="C50" s="3">
        <v>3.8926701992750168E-2</v>
      </c>
      <c r="D50" s="3">
        <v>0.17830294370651245</v>
      </c>
      <c r="E50" s="3">
        <v>-0.11658689379692078</v>
      </c>
      <c r="F50" s="3">
        <v>2.637660875916481E-2</v>
      </c>
      <c r="G50" s="3">
        <v>0.2312605082988739</v>
      </c>
      <c r="H50" s="3">
        <v>0.2021757960319519</v>
      </c>
      <c r="I50" s="3">
        <v>2.8794633224606514E-2</v>
      </c>
      <c r="J50" s="3">
        <v>2.7560485526919365E-2</v>
      </c>
      <c r="K50" s="3">
        <v>-0.18284043669700623</v>
      </c>
      <c r="L50" s="3">
        <v>2.4923000019043684E-3</v>
      </c>
      <c r="M50" s="3">
        <v>-1.6504682600498199E-2</v>
      </c>
      <c r="N50" s="3">
        <v>-5.9647988528013229E-2</v>
      </c>
      <c r="O50" s="3">
        <v>-9.7511135041713715E-2</v>
      </c>
      <c r="P50" s="3">
        <v>-0.20463235676288605</v>
      </c>
      <c r="Q50" s="3">
        <v>3.848634660243988E-3</v>
      </c>
      <c r="R50" s="3">
        <v>-1.2682724744081495E-2</v>
      </c>
      <c r="U50" s="3"/>
      <c r="V50" s="1">
        <v>12</v>
      </c>
      <c r="W50" s="3">
        <v>-0.14024552221273404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-0.28242707252502441</v>
      </c>
      <c r="AU50" s="3">
        <v>-0.12029365450143814</v>
      </c>
      <c r="AV50" s="3">
        <v>-0.32326602935791016</v>
      </c>
      <c r="AW50" s="3">
        <v>-0.13592888414859772</v>
      </c>
      <c r="AX50" s="3">
        <v>9.8834581673145294E-2</v>
      </c>
      <c r="AY50" s="3">
        <v>0.10308568179607391</v>
      </c>
      <c r="AZ50" s="3">
        <v>-0.16531704366207123</v>
      </c>
      <c r="BA50" s="3">
        <v>0.16145429015159607</v>
      </c>
      <c r="BB50" s="3">
        <v>4.5819196850061417E-2</v>
      </c>
      <c r="BC50" s="3">
        <v>0.20083504915237427</v>
      </c>
      <c r="BD50" s="3">
        <v>-2.2234588861465454E-2</v>
      </c>
      <c r="BE50" s="3">
        <v>-0.24473197758197784</v>
      </c>
      <c r="BF50" s="3">
        <v>-0.36684015393257141</v>
      </c>
      <c r="BG50" s="3">
        <v>0.2524489164352417</v>
      </c>
      <c r="BH50" s="3">
        <v>0.26848405599594116</v>
      </c>
      <c r="BI50" s="3">
        <v>0.50236016511917114</v>
      </c>
      <c r="BJ50" s="3">
        <v>8.1786423921585083E-2</v>
      </c>
      <c r="BL50" s="3"/>
      <c r="BM50" s="1">
        <v>12</v>
      </c>
      <c r="BN50" s="3">
        <v>2.4428429159813656</v>
      </c>
      <c r="BO50" s="3">
        <v>1.1905226033002607</v>
      </c>
      <c r="BP50" s="3">
        <v>1.5528928679728382</v>
      </c>
      <c r="BQ50" s="3">
        <v>0.92403261633562228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1.023201584815979</v>
      </c>
      <c r="CP50" s="3">
        <v>2.7364393696188927E-2</v>
      </c>
      <c r="CR50" s="25">
        <v>44</v>
      </c>
      <c r="CS50" s="3">
        <v>-0.25421047210693359</v>
      </c>
      <c r="CT50" s="3">
        <v>-0.12438934296369553</v>
      </c>
      <c r="CU50" s="3">
        <v>7.3513053357601166E-2</v>
      </c>
      <c r="CV50" s="3">
        <v>1.1509121395647526E-2</v>
      </c>
      <c r="CW50" s="3">
        <v>9.216577559709549E-2</v>
      </c>
      <c r="CX50" s="3">
        <v>0.37395492196083069</v>
      </c>
      <c r="CY50" s="3">
        <v>-0.26819887757301331</v>
      </c>
      <c r="CZ50" s="3">
        <v>-3.393964096903801E-2</v>
      </c>
      <c r="DA50" s="3">
        <v>5.3530186414718628E-2</v>
      </c>
      <c r="DB50" s="3">
        <v>-0.12401518970727921</v>
      </c>
      <c r="DC50" s="3">
        <v>-0.20472170412540436</v>
      </c>
      <c r="DD50" s="3">
        <v>-9.3043342232704163E-2</v>
      </c>
      <c r="DE50" s="3">
        <v>6.5869130194187164E-2</v>
      </c>
      <c r="DF50" s="3">
        <v>0.12301815301179886</v>
      </c>
      <c r="DG50" s="3">
        <v>3.5810492932796478E-2</v>
      </c>
      <c r="DH50" s="3">
        <v>-0.23326024413108826</v>
      </c>
      <c r="DI50" s="3">
        <v>-0.17497570812702179</v>
      </c>
      <c r="DK50" s="28">
        <v>4</v>
      </c>
      <c r="DL50" s="19">
        <v>0.16836854148119873</v>
      </c>
      <c r="DM50" s="19">
        <v>0</v>
      </c>
      <c r="DN50" s="19">
        <v>0</v>
      </c>
      <c r="DO50" s="19">
        <v>0</v>
      </c>
      <c r="DP50" s="19">
        <v>0.59044892480129629</v>
      </c>
      <c r="DQ50" s="19">
        <v>0</v>
      </c>
      <c r="DR50" s="19">
        <v>0</v>
      </c>
      <c r="DS50" s="19">
        <v>0</v>
      </c>
      <c r="DT50" s="19">
        <v>0</v>
      </c>
      <c r="DU50" s="19">
        <v>0</v>
      </c>
      <c r="DV50" s="19">
        <v>1.5166638275339721</v>
      </c>
      <c r="DW50" s="19">
        <v>0</v>
      </c>
      <c r="DX50" s="19">
        <v>0.33300157566661176</v>
      </c>
      <c r="DY50" s="19">
        <v>0</v>
      </c>
      <c r="DZ50" s="19">
        <v>0</v>
      </c>
      <c r="EA50" s="19">
        <v>0.15708396883838577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0</v>
      </c>
      <c r="EH50" s="19">
        <v>0</v>
      </c>
      <c r="EI50" s="19">
        <v>0</v>
      </c>
      <c r="EJ50" s="19">
        <v>0</v>
      </c>
      <c r="EK50" s="19">
        <v>1.6557878133309303</v>
      </c>
      <c r="EL50" s="19">
        <v>0</v>
      </c>
      <c r="EM50" s="19">
        <v>0</v>
      </c>
      <c r="EN50" s="19">
        <v>0</v>
      </c>
      <c r="EO50" s="19">
        <v>0</v>
      </c>
      <c r="EP50" s="19">
        <v>0</v>
      </c>
      <c r="EQ50" s="19">
        <v>0</v>
      </c>
      <c r="ER50" s="19">
        <v>0</v>
      </c>
      <c r="ES50" s="19">
        <v>0</v>
      </c>
      <c r="ET50" s="19">
        <v>2.9016317742365461E-2</v>
      </c>
      <c r="EU50" s="19">
        <v>0</v>
      </c>
      <c r="EV50" s="19">
        <v>0</v>
      </c>
      <c r="EW50" s="19">
        <v>0.38291099100758963</v>
      </c>
      <c r="EX50" s="19">
        <v>0.34883350323533596</v>
      </c>
      <c r="EY50" s="19">
        <v>0</v>
      </c>
      <c r="EZ50" s="19">
        <v>0.21249961892581004</v>
      </c>
      <c r="FA50" s="19">
        <v>0.36373186106298927</v>
      </c>
      <c r="FB50" s="19">
        <v>0</v>
      </c>
      <c r="FC50" s="19">
        <v>0.42823716778753296</v>
      </c>
      <c r="FD50" s="19">
        <v>0</v>
      </c>
      <c r="FE50" s="19">
        <v>2.5087012717262009</v>
      </c>
      <c r="FF50" s="19">
        <v>0</v>
      </c>
      <c r="FG50" s="19">
        <v>0</v>
      </c>
      <c r="FH50" s="19">
        <v>0</v>
      </c>
      <c r="FI50" s="19">
        <v>0</v>
      </c>
      <c r="FJ50" s="19">
        <v>0</v>
      </c>
      <c r="FK50" s="19">
        <v>0.99111844039261521</v>
      </c>
      <c r="FL50" s="19">
        <v>0</v>
      </c>
      <c r="FM50" s="19">
        <v>0</v>
      </c>
      <c r="FN50" s="19">
        <v>0</v>
      </c>
      <c r="FO50" s="19">
        <v>0.2625573399843309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</v>
      </c>
      <c r="FW50" s="19">
        <v>0</v>
      </c>
      <c r="FX50" s="7">
        <v>1</v>
      </c>
    </row>
    <row r="51" spans="1:180">
      <c r="A51" s="25">
        <v>45</v>
      </c>
      <c r="B51" s="3">
        <v>-0.20620080828666687</v>
      </c>
      <c r="C51" s="3">
        <v>0.21051312983036041</v>
      </c>
      <c r="D51" s="3">
        <v>5.7924821972846985E-2</v>
      </c>
      <c r="E51" s="3">
        <v>0.20270907878875732</v>
      </c>
      <c r="F51" s="3">
        <v>0.17380382120609283</v>
      </c>
      <c r="G51" s="3">
        <v>5.2811004221439362E-2</v>
      </c>
      <c r="H51" s="3">
        <v>-0.27338260412216187</v>
      </c>
      <c r="I51" s="3">
        <v>-0.15031564235687256</v>
      </c>
      <c r="J51" s="3">
        <v>-0.13751693069934845</v>
      </c>
      <c r="K51" s="3">
        <v>-0.10188830643892288</v>
      </c>
      <c r="L51" s="3">
        <v>0.14995437860488892</v>
      </c>
      <c r="M51" s="3">
        <v>-0.21115089952945709</v>
      </c>
      <c r="N51" s="3">
        <v>0.24806539714336395</v>
      </c>
      <c r="O51" s="3">
        <v>5.1898367702960968E-2</v>
      </c>
      <c r="P51" s="3">
        <v>-0.16880810260772705</v>
      </c>
      <c r="Q51" s="3">
        <v>0.16174967586994171</v>
      </c>
      <c r="R51" s="3">
        <v>-7.7845733612775803E-3</v>
      </c>
      <c r="U51" s="3"/>
      <c r="V51" s="1">
        <v>13</v>
      </c>
      <c r="W51" s="3">
        <v>-0.11140907570795318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-0.25413629412651062</v>
      </c>
      <c r="AU51" s="3">
        <v>0.38178578019142151</v>
      </c>
      <c r="AV51" s="3">
        <v>-2.5618869811296463E-2</v>
      </c>
      <c r="AW51" s="3">
        <v>4.5557435601949692E-2</v>
      </c>
      <c r="AX51" s="3">
        <v>-0.2121683657169342</v>
      </c>
      <c r="AY51" s="3">
        <v>-0.21424934267997742</v>
      </c>
      <c r="AZ51" s="3">
        <v>-0.18721124529838562</v>
      </c>
      <c r="BA51" s="3">
        <v>0.13656631112098694</v>
      </c>
      <c r="BB51" s="3">
        <v>-0.45940524339675903</v>
      </c>
      <c r="BC51" s="3">
        <v>-0.35908693075180054</v>
      </c>
      <c r="BD51" s="3">
        <v>0.18497587740421295</v>
      </c>
      <c r="BE51" s="3">
        <v>0.14461922645568848</v>
      </c>
      <c r="BF51" s="3">
        <v>-0.3349129855632782</v>
      </c>
      <c r="BG51" s="3">
        <v>-8.6836345493793488E-2</v>
      </c>
      <c r="BH51" s="3">
        <v>-8.7987013161182404E-2</v>
      </c>
      <c r="BI51" s="3">
        <v>0.41937971115112305</v>
      </c>
      <c r="BJ51" s="3">
        <v>1.3023789040744305E-2</v>
      </c>
      <c r="BL51" s="3"/>
      <c r="BM51" s="1">
        <v>13</v>
      </c>
      <c r="BN51" s="3">
        <v>9.8500237656028222E-2</v>
      </c>
      <c r="BO51" s="3">
        <v>1.5759289041838684</v>
      </c>
      <c r="BP51" s="3">
        <v>1.7967259969071616</v>
      </c>
      <c r="BQ51" s="3">
        <v>1.4613832892050023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1.08697509765625</v>
      </c>
      <c r="CP51" s="3">
        <v>9.70626100897789E-2</v>
      </c>
      <c r="CR51" s="25">
        <v>45</v>
      </c>
      <c r="CS51" s="3">
        <v>0.43769523501396179</v>
      </c>
      <c r="CT51" s="3">
        <v>4.6637535095214844E-2</v>
      </c>
      <c r="CU51" s="3">
        <v>-0.43384096026420593</v>
      </c>
      <c r="CV51" s="3">
        <v>0.37792795896530151</v>
      </c>
      <c r="CW51" s="3">
        <v>-0.17169716954231262</v>
      </c>
      <c r="CX51" s="3">
        <v>-0.14397540688514709</v>
      </c>
      <c r="CY51" s="3">
        <v>0.31178852915763855</v>
      </c>
      <c r="CZ51" s="3">
        <v>-0.10099305957555771</v>
      </c>
      <c r="DA51" s="3">
        <v>0.13555110991001129</v>
      </c>
      <c r="DB51" s="3">
        <v>-0.2175261378288269</v>
      </c>
      <c r="DC51" s="3">
        <v>0.13432933390140533</v>
      </c>
      <c r="DD51" s="3">
        <v>-0.13568231463432312</v>
      </c>
      <c r="DE51" s="3">
        <v>0.11931764334440231</v>
      </c>
      <c r="DF51" s="3">
        <v>0.1261601448059082</v>
      </c>
      <c r="DG51" s="3">
        <v>-9.1662615537643433E-2</v>
      </c>
      <c r="DH51" s="3">
        <v>0.15095673501491547</v>
      </c>
      <c r="DI51" s="3">
        <v>-0.27364960312843323</v>
      </c>
    </row>
    <row r="52" spans="1:180">
      <c r="A52" s="25">
        <v>46</v>
      </c>
      <c r="B52" s="3">
        <v>0.2012992799282074</v>
      </c>
      <c r="C52" s="3">
        <v>-0.19087965786457062</v>
      </c>
      <c r="D52" s="3">
        <v>0.14986562728881836</v>
      </c>
      <c r="E52" s="3">
        <v>0.11518227308988571</v>
      </c>
      <c r="F52" s="3">
        <v>4.6926684677600861E-2</v>
      </c>
      <c r="G52" s="3">
        <v>-7.0047646760940552E-2</v>
      </c>
      <c r="H52" s="3">
        <v>0.10289826244115829</v>
      </c>
      <c r="I52" s="3">
        <v>-0.392682284116745</v>
      </c>
      <c r="J52" s="3">
        <v>7.669985294342041E-2</v>
      </c>
      <c r="K52" s="3">
        <v>-8.5586182773113251E-2</v>
      </c>
      <c r="L52" s="3">
        <v>-0.18701480329036713</v>
      </c>
      <c r="M52" s="3">
        <v>0.1873028576374054</v>
      </c>
      <c r="N52" s="3">
        <v>-0.22306868433952332</v>
      </c>
      <c r="O52" s="3">
        <v>0.10110826045274734</v>
      </c>
      <c r="P52" s="3">
        <v>7.1313511580228806E-3</v>
      </c>
      <c r="Q52" s="3">
        <v>8.3053313195705414E-2</v>
      </c>
      <c r="R52" s="3">
        <v>-7.7209249138832092E-2</v>
      </c>
      <c r="U52" s="3"/>
      <c r="V52" s="1">
        <v>14</v>
      </c>
      <c r="W52" s="3">
        <v>1.6146604090300456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8.7239824235439301E-2</v>
      </c>
      <c r="AU52" s="3">
        <v>-0.22438924014568329</v>
      </c>
      <c r="AV52" s="3">
        <v>-0.30025818943977356</v>
      </c>
      <c r="AW52" s="3">
        <v>-0.28321799635887146</v>
      </c>
      <c r="AX52" s="3">
        <v>0.19301539659500122</v>
      </c>
      <c r="AY52" s="3">
        <v>-0.32159063220024109</v>
      </c>
      <c r="AZ52" s="3">
        <v>0.62967944145202637</v>
      </c>
      <c r="BA52" s="3">
        <v>-0.25308561325073242</v>
      </c>
      <c r="BB52" s="3">
        <v>-0.13590461015701294</v>
      </c>
      <c r="BC52" s="3">
        <v>-0.48284164071083069</v>
      </c>
      <c r="BD52" s="3">
        <v>0.35047543048858643</v>
      </c>
      <c r="BE52" s="3">
        <v>0.48393774032592773</v>
      </c>
      <c r="BF52" s="3">
        <v>-0.14846354722976685</v>
      </c>
      <c r="BG52" s="3">
        <v>0.36692941188812256</v>
      </c>
      <c r="BH52" s="3">
        <v>-0.10285709053277969</v>
      </c>
      <c r="BI52" s="3">
        <v>0.17672058939933777</v>
      </c>
      <c r="BJ52" s="3">
        <v>-7.4238486588001251E-2</v>
      </c>
      <c r="BL52" s="3"/>
      <c r="BM52" s="1">
        <v>14</v>
      </c>
      <c r="BN52" s="3">
        <v>-0.22901004971489736</v>
      </c>
      <c r="BO52" s="3">
        <v>-0.11179403280717426</v>
      </c>
      <c r="BP52" s="3">
        <v>0.14605944640654359</v>
      </c>
      <c r="BQ52" s="3">
        <v>0.31605016988942325</v>
      </c>
      <c r="BR52" s="3"/>
      <c r="BT52" s="28">
        <v>4</v>
      </c>
      <c r="BU52" s="3">
        <v>0.7219661802936943</v>
      </c>
      <c r="BV52" s="3">
        <v>7.0353131484873613E-2</v>
      </c>
      <c r="BW52" s="3">
        <v>0.11240922324260261</v>
      </c>
      <c r="BX52" s="3">
        <v>9.5271464978829587E-2</v>
      </c>
      <c r="BY52" s="3"/>
      <c r="BZ52" s="3"/>
      <c r="CA52" s="3"/>
      <c r="CB52" s="3"/>
      <c r="CN52" s="25">
        <v>4</v>
      </c>
      <c r="CO52" s="3">
        <v>1.1181778907775879</v>
      </c>
      <c r="CP52" s="3">
        <v>-3.2631299109198153E-4</v>
      </c>
      <c r="CR52" s="25">
        <v>46</v>
      </c>
      <c r="CS52" s="3">
        <v>-5.0874602049589157E-2</v>
      </c>
      <c r="CT52" s="3">
        <v>9.6044532954692841E-2</v>
      </c>
      <c r="CU52" s="3">
        <v>-3.6698807030916214E-2</v>
      </c>
      <c r="CV52" s="3">
        <v>-0.13307866454124451</v>
      </c>
      <c r="CW52" s="3">
        <v>7.7159568667411804E-2</v>
      </c>
      <c r="CX52" s="3">
        <v>0.22407317161560059</v>
      </c>
      <c r="CY52" s="3">
        <v>0.12305218726396561</v>
      </c>
      <c r="CZ52" s="3">
        <v>0.12340650707483292</v>
      </c>
      <c r="DA52" s="3">
        <v>4.66129370033741E-2</v>
      </c>
      <c r="DB52" s="3">
        <v>-0.32762134075164795</v>
      </c>
      <c r="DC52" s="3">
        <v>-5.4876148700714111E-2</v>
      </c>
      <c r="DD52" s="3">
        <v>-0.21966101229190826</v>
      </c>
      <c r="DE52" s="3">
        <v>2.6620110496878624E-2</v>
      </c>
      <c r="DF52" s="3">
        <v>9.8607480525970459E-2</v>
      </c>
      <c r="DG52" s="3">
        <v>8.3694577217102051E-2</v>
      </c>
      <c r="DH52" s="3">
        <v>-1.0753098176792264E-3</v>
      </c>
      <c r="DI52" s="3">
        <v>-0.26240691542625427</v>
      </c>
      <c r="DL52" t="str">
        <f>DL2</f>
        <v>Linear 2</v>
      </c>
    </row>
    <row r="53" spans="1:180">
      <c r="A53" s="25">
        <v>47</v>
      </c>
      <c r="B53" s="3">
        <v>0.24251689016819</v>
      </c>
      <c r="C53" s="3">
        <v>4.8818290233612061E-2</v>
      </c>
      <c r="D53" s="3">
        <v>0.19911737740039825</v>
      </c>
      <c r="E53" s="3">
        <v>0.27129212021827698</v>
      </c>
      <c r="F53" s="3">
        <v>0.12972851097583771</v>
      </c>
      <c r="G53" s="3">
        <v>-0.1896999180316925</v>
      </c>
      <c r="H53" s="3">
        <v>-4.3609593063592911E-2</v>
      </c>
      <c r="I53" s="3">
        <v>0.14123289287090302</v>
      </c>
      <c r="J53" s="3">
        <v>-0.17293807864189148</v>
      </c>
      <c r="K53" s="3">
        <v>0.31406915187835693</v>
      </c>
      <c r="L53" s="3">
        <v>0.33025342226028442</v>
      </c>
      <c r="M53" s="3">
        <v>-7.4149750173091888E-2</v>
      </c>
      <c r="N53" s="3">
        <v>9.6076605841517448E-3</v>
      </c>
      <c r="O53" s="3">
        <v>0.23431800305843353</v>
      </c>
      <c r="P53" s="3">
        <v>0.10172765702009201</v>
      </c>
      <c r="Q53" s="3">
        <v>-3.1312819570302963E-2</v>
      </c>
      <c r="R53" s="3">
        <v>1.088346354663372E-2</v>
      </c>
      <c r="U53" s="3"/>
      <c r="V53" s="1">
        <v>15</v>
      </c>
      <c r="W53" s="3">
        <v>0.70222103139363024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-0.22411647439002991</v>
      </c>
      <c r="AU53" s="3">
        <v>1.9307360053062439E-2</v>
      </c>
      <c r="AV53" s="3">
        <v>-0.2633921205997467</v>
      </c>
      <c r="AW53" s="3">
        <v>-0.3261377215385437</v>
      </c>
      <c r="AX53" s="3">
        <v>4.4551249593496323E-3</v>
      </c>
      <c r="AY53" s="3">
        <v>-0.15460743010044098</v>
      </c>
      <c r="AZ53" s="3">
        <v>0.26087081432342529</v>
      </c>
      <c r="BA53" s="3">
        <v>0.13711151480674744</v>
      </c>
      <c r="BB53" s="3">
        <v>-0.6847606897354126</v>
      </c>
      <c r="BC53" s="3">
        <v>0.22621239721775055</v>
      </c>
      <c r="BD53" s="3">
        <v>0.1288054883480072</v>
      </c>
      <c r="BE53" s="3">
        <v>-0.37767404317855835</v>
      </c>
      <c r="BF53" s="3">
        <v>-2.029738761484623E-2</v>
      </c>
      <c r="BG53" s="3">
        <v>0.13214300572872162</v>
      </c>
      <c r="BH53" s="3">
        <v>0.17682875692844391</v>
      </c>
      <c r="BI53" s="3">
        <v>-0.36959326267242432</v>
      </c>
      <c r="BJ53" s="3">
        <v>4.4359590858221054E-2</v>
      </c>
      <c r="BL53" s="3"/>
      <c r="BM53" s="1">
        <v>15</v>
      </c>
      <c r="BN53" s="3">
        <v>-0.47719794790706582</v>
      </c>
      <c r="BO53" s="3">
        <v>-1.7065420022207924</v>
      </c>
      <c r="BP53" s="3">
        <v>-1.6770230253660556</v>
      </c>
      <c r="BQ53" s="3">
        <v>-2.2541496902587492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0.93287086486816395</v>
      </c>
      <c r="CP53" s="3">
        <v>-5.9084415435791016E-2</v>
      </c>
      <c r="CR53" s="25">
        <v>47</v>
      </c>
      <c r="CS53" s="3">
        <v>0.27319490909576416</v>
      </c>
      <c r="CT53" s="3">
        <v>-0.34581232070922852</v>
      </c>
      <c r="CU53" s="3">
        <v>7.8378878533840179E-2</v>
      </c>
      <c r="CV53" s="3">
        <v>-5.4358839988708496E-2</v>
      </c>
      <c r="CW53" s="3">
        <v>-0.175824373960495</v>
      </c>
      <c r="CX53" s="3">
        <v>0.18655465543270111</v>
      </c>
      <c r="CY53" s="3">
        <v>-0.37712517380714417</v>
      </c>
      <c r="CZ53" s="3">
        <v>0.19162930548191071</v>
      </c>
      <c r="DA53" s="3">
        <v>-7.2049692273139954E-2</v>
      </c>
      <c r="DB53" s="3">
        <v>0.19523753225803375</v>
      </c>
      <c r="DC53" s="3">
        <v>-6.0858506709337234E-2</v>
      </c>
      <c r="DD53" s="3">
        <v>-0.20866844058036804</v>
      </c>
      <c r="DE53" s="3">
        <v>8.1435300409793854E-2</v>
      </c>
      <c r="DF53" s="3">
        <v>0.25393304228782654</v>
      </c>
      <c r="DG53" s="3">
        <v>-0.17320349812507629</v>
      </c>
      <c r="DH53" s="3">
        <v>0.38343140482902527</v>
      </c>
      <c r="DI53" s="3">
        <v>5.0334792584180832E-2</v>
      </c>
    </row>
    <row r="54" spans="1:180">
      <c r="CN54" s="25">
        <v>6</v>
      </c>
      <c r="CO54" s="3">
        <v>1.0442538261413574</v>
      </c>
      <c r="CP54" s="3">
        <v>-6.7660287022590637E-2</v>
      </c>
      <c r="CR54" s="25">
        <v>48</v>
      </c>
      <c r="CS54" s="3">
        <v>1.9182726740837097E-2</v>
      </c>
      <c r="CT54" s="3">
        <v>-0.3824688196182251</v>
      </c>
      <c r="CU54" s="3">
        <v>2.5139464996755123E-3</v>
      </c>
      <c r="CV54" s="3">
        <v>-7.6823253184556961E-3</v>
      </c>
      <c r="CW54" s="3">
        <v>-3.6146305501461029E-3</v>
      </c>
      <c r="CX54" s="3">
        <v>0.29687830805778503</v>
      </c>
      <c r="CY54" s="3">
        <v>0.18024942278862</v>
      </c>
      <c r="CZ54" s="3">
        <v>-5.001426674425602E-3</v>
      </c>
      <c r="DA54" s="3">
        <v>3.7347758188843727E-3</v>
      </c>
      <c r="DB54" s="3">
        <v>-0.13952651619911194</v>
      </c>
      <c r="DC54" s="3">
        <v>-1.9689697772264481E-2</v>
      </c>
      <c r="DD54" s="3">
        <v>-0.19284126162528992</v>
      </c>
      <c r="DE54" s="3">
        <v>0.22913342714309692</v>
      </c>
      <c r="DF54" s="3">
        <v>0.28516325354576111</v>
      </c>
      <c r="DG54" s="3">
        <v>-8.0814206739887595E-5</v>
      </c>
      <c r="DH54" s="3">
        <v>-5.2975717931985855E-2</v>
      </c>
      <c r="DI54" s="3">
        <v>-0.16593502461910248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1.0827267169952393</v>
      </c>
      <c r="CP55" s="3">
        <v>-6.3958303071558475E-3</v>
      </c>
      <c r="CR55" s="25">
        <v>49</v>
      </c>
      <c r="CS55" s="3">
        <v>0.12189965695142746</v>
      </c>
      <c r="CT55" s="3">
        <v>6.6789515316486359E-2</v>
      </c>
      <c r="CU55" s="3">
        <v>6.4302317798137665E-2</v>
      </c>
      <c r="CV55" s="3">
        <v>-2.4156628176569939E-2</v>
      </c>
      <c r="CW55" s="3">
        <v>0.35035276412963867</v>
      </c>
      <c r="CX55" s="3">
        <v>0.21532648801803589</v>
      </c>
      <c r="CY55" s="3">
        <v>-8.4222160279750824E-2</v>
      </c>
      <c r="CZ55" s="3">
        <v>-0.17151565849781036</v>
      </c>
      <c r="DA55" s="3">
        <v>-0.28269192576408386</v>
      </c>
      <c r="DB55" s="3">
        <v>-1.1622575111687183E-3</v>
      </c>
      <c r="DC55" s="3">
        <v>-2.1369088441133499E-2</v>
      </c>
      <c r="DD55" s="3">
        <v>0.19968082010746002</v>
      </c>
      <c r="DE55" s="3">
        <v>0.12008363008499146</v>
      </c>
      <c r="DF55" s="3">
        <v>0.24543794989585876</v>
      </c>
      <c r="DG55" s="3">
        <v>9.5328554511070251E-2</v>
      </c>
      <c r="DH55" s="3">
        <v>-0.33476153016090393</v>
      </c>
      <c r="DI55" s="3">
        <v>-0.23902356624603271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0.97347724437713623</v>
      </c>
      <c r="CP56" s="3">
        <v>-4.1264526546001434E-2</v>
      </c>
      <c r="CR56" s="25">
        <v>50</v>
      </c>
      <c r="CS56" s="3">
        <v>-6.5618224442005157E-2</v>
      </c>
      <c r="CT56" s="3">
        <v>-0.2317965179681778</v>
      </c>
      <c r="CU56" s="3">
        <v>1.1767804622650146E-2</v>
      </c>
      <c r="CV56" s="3">
        <v>0.12106356024742126</v>
      </c>
      <c r="CW56" s="3">
        <v>-0.35802832245826721</v>
      </c>
      <c r="CX56" s="3">
        <v>0.4330412745475769</v>
      </c>
      <c r="CY56" s="3">
        <v>5.3765144199132919E-2</v>
      </c>
      <c r="CZ56" s="3">
        <v>-5.7513989508152008E-2</v>
      </c>
      <c r="DA56" s="3">
        <v>-1.4993099495768547E-2</v>
      </c>
      <c r="DB56" s="3">
        <v>1.5589585527777672E-2</v>
      </c>
      <c r="DC56" s="3">
        <v>0.27991220355033875</v>
      </c>
      <c r="DD56" s="3">
        <v>-9.2091277241706848E-2</v>
      </c>
      <c r="DE56" s="3">
        <v>0.30168518424034119</v>
      </c>
      <c r="DF56" s="3">
        <v>-6.2789939343929291E-2</v>
      </c>
      <c r="DG56" s="3">
        <v>9.9608704447746277E-2</v>
      </c>
      <c r="DH56" s="3">
        <v>-0.19906434416770935</v>
      </c>
      <c r="DI56" s="3">
        <v>-0.13908925652503967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1.0994046926498413</v>
      </c>
      <c r="CP57" s="3">
        <v>-9.4413176178932204E-2</v>
      </c>
      <c r="CR57" s="25">
        <v>51</v>
      </c>
      <c r="CS57" s="3">
        <v>0.13802842795848846</v>
      </c>
      <c r="CT57" s="3">
        <v>1.3742262497544289E-2</v>
      </c>
      <c r="CU57" s="3">
        <v>-0.12426357716321945</v>
      </c>
      <c r="CV57" s="3">
        <v>-2.4396128952503204E-2</v>
      </c>
      <c r="CW57" s="3">
        <v>0.33181518316268921</v>
      </c>
      <c r="CX57" s="3">
        <v>6.1984721571207047E-2</v>
      </c>
      <c r="CY57" s="3">
        <v>0.28816917538642883</v>
      </c>
      <c r="CZ57" s="3">
        <v>-0.36547559499740601</v>
      </c>
      <c r="DA57" s="3">
        <v>4.3028093874454498E-2</v>
      </c>
      <c r="DB57" s="3">
        <v>-3.0323341488838196E-2</v>
      </c>
      <c r="DC57" s="3">
        <v>2.4267388507723808E-2</v>
      </c>
      <c r="DD57" s="3">
        <v>-0.28771126270294189</v>
      </c>
      <c r="DE57" s="3">
        <v>2.0637407898902893E-2</v>
      </c>
      <c r="DF57" s="3">
        <v>0.2459353506565094</v>
      </c>
      <c r="DG57" s="3">
        <v>-0.22081895172595978</v>
      </c>
      <c r="DH57" s="3">
        <v>0.26694712042808533</v>
      </c>
      <c r="DI57" s="3">
        <v>-0.23368862271308899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pipeline!V36:AK40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1.1369062662124634</v>
      </c>
      <c r="CP58" s="3">
        <v>-1.298598386347294E-2</v>
      </c>
      <c r="CR58" s="25">
        <v>52</v>
      </c>
      <c r="CS58" s="3">
        <v>-2.5723017752170563E-2</v>
      </c>
      <c r="CT58" s="3">
        <v>-0.23810963332653046</v>
      </c>
      <c r="CU58" s="3">
        <v>-0.24181722104549408</v>
      </c>
      <c r="CV58" s="3">
        <v>-0.21468518674373627</v>
      </c>
      <c r="CW58" s="3">
        <v>0.1232636496424675</v>
      </c>
      <c r="CX58" s="3">
        <v>0.37799707055091858</v>
      </c>
      <c r="CY58" s="3">
        <v>0.39705878496170044</v>
      </c>
      <c r="CZ58" s="3">
        <v>-0.20904023945331573</v>
      </c>
      <c r="DA58" s="3">
        <v>0.28013423085212708</v>
      </c>
      <c r="DB58" s="3">
        <v>-5.9898506850004196E-2</v>
      </c>
      <c r="DC58" s="3">
        <v>-6.0575433075428009E-2</v>
      </c>
      <c r="DD58" s="3">
        <v>-8.0679945647716522E-2</v>
      </c>
      <c r="DE58" s="3">
        <v>0.31307166814804077</v>
      </c>
      <c r="DF58" s="3">
        <v>9.4980701804161072E-2</v>
      </c>
      <c r="DG58" s="3">
        <v>0.10563062131404877</v>
      </c>
      <c r="DH58" s="3">
        <v>1.362422201782465E-2</v>
      </c>
      <c r="DI58" s="3">
        <v>-0.30370599031448364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1.0019382238388062</v>
      </c>
      <c r="CP59" s="3">
        <v>0.14045755565166471</v>
      </c>
      <c r="CR59" s="25">
        <v>53</v>
      </c>
      <c r="CS59" s="3">
        <v>-0.24204638600349426</v>
      </c>
      <c r="CT59" s="3">
        <v>5.9379052370786667E-2</v>
      </c>
      <c r="CU59" s="3">
        <v>0.27935305237770081</v>
      </c>
      <c r="CV59" s="3">
        <v>-3.6663316190242767E-2</v>
      </c>
      <c r="CW59" s="3">
        <v>8.140101283788681E-2</v>
      </c>
      <c r="CX59" s="3">
        <v>-5.4996097460389137E-3</v>
      </c>
      <c r="CY59" s="3">
        <v>-0.10592873394489288</v>
      </c>
      <c r="CZ59" s="3">
        <v>0.185606449842453</v>
      </c>
      <c r="DA59" s="3">
        <v>-0.22175775468349457</v>
      </c>
      <c r="DB59" s="3">
        <v>3.9284974336624146E-2</v>
      </c>
      <c r="DC59" s="3">
        <v>-0.1735297292470932</v>
      </c>
      <c r="DD59" s="3">
        <v>-0.28792110085487366</v>
      </c>
      <c r="DE59" s="3">
        <v>6.9902144372463226E-2</v>
      </c>
      <c r="DF59" s="3">
        <v>0.2064485102891922</v>
      </c>
      <c r="DG59" s="3">
        <v>0.32546705007553101</v>
      </c>
      <c r="DH59" s="3">
        <v>0.23947916924953461</v>
      </c>
      <c r="DI59" s="3">
        <v>-6.1981223523616791E-2</v>
      </c>
      <c r="DK59" s="28">
        <v>4</v>
      </c>
      <c r="DL59" s="3" cm="1">
        <f t="array" ref="DL59:EA59">TRANSPOSE(MMULT(DL6:FX21,TRANSPOSE(DL50:FX50)))</f>
        <v>0.28811684179574071</v>
      </c>
      <c r="DM59" s="3">
        <v>2.1108130523009042E-2</v>
      </c>
      <c r="DN59" s="3">
        <v>-1.6317116337401261</v>
      </c>
      <c r="DO59" s="3">
        <v>-0.14912481638145181</v>
      </c>
      <c r="DP59" s="3">
        <v>-0.55422294640597369</v>
      </c>
      <c r="DQ59" s="3">
        <v>0.84882199571246841</v>
      </c>
      <c r="DR59" s="3">
        <v>-0.44859277806084236</v>
      </c>
      <c r="DS59" s="3">
        <v>-1.3085755239632759</v>
      </c>
      <c r="DT59" s="3">
        <v>1.5634532323688111</v>
      </c>
      <c r="DU59" s="3">
        <v>-0.97890090420429554</v>
      </c>
      <c r="DV59" s="3">
        <v>0.68816833451185788</v>
      </c>
      <c r="DW59" s="3">
        <v>1.123080555846012</v>
      </c>
      <c r="DX59" s="3">
        <v>1.3461777850563696</v>
      </c>
      <c r="DY59" s="3">
        <v>0.44637039139192847</v>
      </c>
      <c r="DZ59" s="3">
        <v>0.26301760678711805</v>
      </c>
      <c r="EA59" s="3">
        <v>0.97855236675485746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0.95365417003631603</v>
      </c>
      <c r="CP60" s="3">
        <v>-3.9764631539583206E-2</v>
      </c>
      <c r="CR60" s="25">
        <v>54</v>
      </c>
      <c r="CS60" s="3">
        <v>0.130931556224823</v>
      </c>
      <c r="CT60" s="3">
        <v>-0.12678107619285583</v>
      </c>
      <c r="CU60" s="3">
        <v>2.2134510800242424E-2</v>
      </c>
      <c r="CV60" s="3">
        <v>-0.20620757341384888</v>
      </c>
      <c r="CW60" s="3">
        <v>2.7758734300732613E-2</v>
      </c>
      <c r="CX60" s="3">
        <v>-9.393174946308136E-2</v>
      </c>
      <c r="CY60" s="3">
        <v>5.6107498705387115E-2</v>
      </c>
      <c r="CZ60" s="3">
        <v>-0.17533835768699646</v>
      </c>
      <c r="DA60" s="3">
        <v>0.33532926440238953</v>
      </c>
      <c r="DB60" s="3">
        <v>0.14161710441112518</v>
      </c>
      <c r="DC60" s="3">
        <v>-7.5707532465457916E-2</v>
      </c>
      <c r="DD60" s="3">
        <v>9.7470656037330627E-2</v>
      </c>
      <c r="DE60" s="3">
        <v>-5.57686947286129E-2</v>
      </c>
      <c r="DF60" s="3">
        <v>0.31557556986808777</v>
      </c>
      <c r="DG60" s="3">
        <v>0.25734791159629822</v>
      </c>
      <c r="DH60" s="3">
        <v>-9.9479444324970245E-2</v>
      </c>
      <c r="DI60" s="3">
        <v>-0.11781365424394608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1.0312047004699707</v>
      </c>
      <c r="CP61" s="3">
        <v>-0.13826344907283783</v>
      </c>
      <c r="CR61" s="25">
        <v>55</v>
      </c>
      <c r="CS61" s="3">
        <v>6.8031519651412964E-2</v>
      </c>
      <c r="CT61" s="3">
        <v>0.21974234282970428</v>
      </c>
      <c r="CU61" s="3">
        <v>-0.30284076929092407</v>
      </c>
      <c r="CV61" s="3">
        <v>3.9955053478479385E-2</v>
      </c>
      <c r="CW61" s="3">
        <v>-0.13231293857097626</v>
      </c>
      <c r="CX61" s="3">
        <v>-0.22076223790645599</v>
      </c>
      <c r="CY61" s="3">
        <v>2.0548081025481224E-2</v>
      </c>
      <c r="CZ61" s="3">
        <v>0.13434323668479919</v>
      </c>
      <c r="DA61" s="3">
        <v>0.81992632150650024</v>
      </c>
      <c r="DB61" s="3">
        <v>-0.25363734364509583</v>
      </c>
      <c r="DC61" s="3">
        <v>-0.15638063848018646</v>
      </c>
      <c r="DD61" s="3">
        <v>5.279044434428215E-2</v>
      </c>
      <c r="DE61" s="3">
        <v>-0.17775391042232513</v>
      </c>
      <c r="DF61" s="3">
        <v>4.4343572109937668E-2</v>
      </c>
      <c r="DG61" s="3">
        <v>8.1084989011287689E-2</v>
      </c>
      <c r="DH61" s="3">
        <v>-0.11092860251665115</v>
      </c>
      <c r="DI61" s="3">
        <v>-0.40272456407547003</v>
      </c>
      <c r="DL61" t="s">
        <v>156</v>
      </c>
      <c r="DN61" t="s">
        <v>167</v>
      </c>
    </row>
    <row r="62" spans="1:180">
      <c r="A62" s="31">
        <v>4</v>
      </c>
      <c r="B62" s="5">
        <v>2.1850818661375437</v>
      </c>
      <c r="C62" s="5">
        <v>8.4564699279734243E-2</v>
      </c>
      <c r="D62" s="5">
        <v>-0.7148227986803557</v>
      </c>
      <c r="E62" s="5">
        <v>1.5488342093595533</v>
      </c>
      <c r="F62" s="5">
        <v>0.17302384888920791</v>
      </c>
      <c r="G62" s="5">
        <v>-1.5048569275096866</v>
      </c>
      <c r="H62" s="5">
        <v>0.59456156103857183</v>
      </c>
      <c r="I62" s="5">
        <v>-1.6353225649764618</v>
      </c>
      <c r="J62" s="5">
        <v>-1.0446558019883909</v>
      </c>
      <c r="K62" s="5">
        <v>-0.59774935450435052</v>
      </c>
      <c r="L62" s="5">
        <v>0.3082978878474657</v>
      </c>
      <c r="M62" s="5">
        <v>1.8359622311416446</v>
      </c>
      <c r="N62" s="5">
        <v>-0.42454001692093651</v>
      </c>
      <c r="O62" s="5">
        <v>2.4430853714922235E-2</v>
      </c>
      <c r="P62" s="5">
        <v>-1.1702923043695155</v>
      </c>
      <c r="Q62" s="5">
        <v>0.40850338888833193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0.35544436271371488</v>
      </c>
      <c r="AA62" s="3">
        <v>6.4587396279829068E-4</v>
      </c>
      <c r="AB62" s="3">
        <v>-0.29249203794587753</v>
      </c>
      <c r="AC62" s="3">
        <v>-1.3074795396892942</v>
      </c>
      <c r="AD62" s="3">
        <v>0.30209891324232768</v>
      </c>
      <c r="AE62" s="3">
        <v>0.90570083763664677</v>
      </c>
      <c r="AF62" s="3">
        <v>-1.0947338054142766</v>
      </c>
      <c r="AG62" s="3">
        <v>0.33419107509718649</v>
      </c>
      <c r="AH62" s="3">
        <v>0.35632132928848215</v>
      </c>
      <c r="AI62" s="3">
        <v>-0.70923103137324772</v>
      </c>
      <c r="AJ62" s="3">
        <v>7.2629384487564397E-2</v>
      </c>
      <c r="AK62" s="3">
        <v>5.0099655727757902E-2</v>
      </c>
      <c r="AL62" s="3">
        <v>-0.14024552221273404</v>
      </c>
      <c r="AM62" s="3">
        <v>-0.11140907570795318</v>
      </c>
      <c r="AN62" s="3">
        <v>1.6146604090300456</v>
      </c>
      <c r="AO62" s="3">
        <v>0.70222103139363024</v>
      </c>
      <c r="AP62" s="7">
        <v>1</v>
      </c>
      <c r="BT62" s="28">
        <v>4</v>
      </c>
      <c r="BU62" s="3" cm="1">
        <f t="array" ref="BU62:CJ62">MMULT(BU52:BX52,TRANSPOSE(BN38:BQ53))</f>
        <v>-1.1427491159017447</v>
      </c>
      <c r="BV62" s="3">
        <v>-0.99463088791015619</v>
      </c>
      <c r="BW62" s="3">
        <v>5.075569510141574E-2</v>
      </c>
      <c r="BX62" s="3">
        <v>1.5786855727565343</v>
      </c>
      <c r="BY62" s="3">
        <v>-0.14662250670679047</v>
      </c>
      <c r="BZ62" s="3">
        <v>-1.4612751074393306</v>
      </c>
      <c r="CA62" s="3">
        <v>-1.6844109320246026</v>
      </c>
      <c r="CB62" s="3">
        <v>0.70433697064588463</v>
      </c>
      <c r="CC62" s="3">
        <v>-0.32854340945834354</v>
      </c>
      <c r="CD62" s="3">
        <v>1.0815064743798652</v>
      </c>
      <c r="CE62" s="3">
        <v>-1.9782366042438542</v>
      </c>
      <c r="CF62" s="3">
        <v>-0.18807652752092752</v>
      </c>
      <c r="CG62" s="3">
        <v>2.1100003844685937</v>
      </c>
      <c r="CH62" s="3">
        <v>0.52318207429567032</v>
      </c>
      <c r="CI62" s="3">
        <v>-0.12667357952086344</v>
      </c>
      <c r="CJ62" s="3">
        <v>-0.86785035247503628</v>
      </c>
      <c r="CK62" s="7">
        <v>1</v>
      </c>
      <c r="CN62" s="25">
        <v>14</v>
      </c>
      <c r="CO62" s="3">
        <v>1.177878737449646</v>
      </c>
      <c r="CP62" s="3">
        <v>3.4962082281708717E-3</v>
      </c>
      <c r="CR62" s="25">
        <v>56</v>
      </c>
      <c r="CS62" s="3">
        <v>-0.47849711775779724</v>
      </c>
      <c r="CT62" s="3">
        <v>-1.9377527758479118E-2</v>
      </c>
      <c r="CU62" s="3">
        <v>0.20845982432365417</v>
      </c>
      <c r="CV62" s="3">
        <v>-0.33756309747695923</v>
      </c>
      <c r="CW62" s="3">
        <v>-0.15119463205337524</v>
      </c>
      <c r="CX62" s="3">
        <v>-0.22130890190601349</v>
      </c>
      <c r="CY62" s="3">
        <v>-8.4305658936500549E-2</v>
      </c>
      <c r="CZ62" s="3">
        <v>-8.8468484580516815E-2</v>
      </c>
      <c r="DA62" s="3">
        <v>0.31659269332885742</v>
      </c>
      <c r="DB62" s="3">
        <v>-1.8889011815190315E-2</v>
      </c>
      <c r="DC62" s="3">
        <v>0.28987100720405579</v>
      </c>
      <c r="DD62" s="3">
        <v>-7.5597278773784637E-2</v>
      </c>
      <c r="DE62" s="3">
        <v>0.19006036221981049</v>
      </c>
      <c r="DF62" s="3">
        <v>-7.0732966065406799E-2</v>
      </c>
      <c r="DG62" s="3">
        <v>4.1855361312627792E-2</v>
      </c>
      <c r="DH62" s="3">
        <v>-3.430500254034996E-2</v>
      </c>
      <c r="DI62" s="3">
        <v>-0.27012097835540771</v>
      </c>
    </row>
    <row r="63" spans="1:180">
      <c r="Y63" s="20" t="s">
        <v>149</v>
      </c>
      <c r="BT63" s="20" t="s">
        <v>149</v>
      </c>
      <c r="CN63" s="25">
        <v>15</v>
      </c>
      <c r="CO63" s="3">
        <v>1.1545100212097168</v>
      </c>
      <c r="CP63" s="3">
        <v>2.8429200872778893E-2</v>
      </c>
      <c r="CR63" s="25">
        <v>57</v>
      </c>
      <c r="CS63" s="3">
        <v>-0.30969113111495972</v>
      </c>
      <c r="CT63" s="3">
        <v>-0.32287579774856567</v>
      </c>
      <c r="CU63" s="3">
        <v>-2.158091776072979E-2</v>
      </c>
      <c r="CV63" s="3">
        <v>0.2434302419424057</v>
      </c>
      <c r="CW63" s="3">
        <v>0.27695751190185547</v>
      </c>
      <c r="CX63" s="3">
        <v>0.43620672821998596</v>
      </c>
      <c r="CY63" s="3">
        <v>3.6262933164834976E-2</v>
      </c>
      <c r="CZ63" s="3">
        <v>6.842329353094101E-2</v>
      </c>
      <c r="DA63" s="3">
        <v>0.22041866183280945</v>
      </c>
      <c r="DB63" s="3">
        <v>0.18919439613819122</v>
      </c>
      <c r="DC63" s="3">
        <v>6.6389322280883789E-2</v>
      </c>
      <c r="DD63" s="3">
        <v>-3.3414311707019806E-2</v>
      </c>
      <c r="DE63" s="3">
        <v>-3.2539863139390945E-2</v>
      </c>
      <c r="DF63" s="3">
        <v>-2.4418015033006668E-2</v>
      </c>
      <c r="DG63" s="3">
        <v>0.28520199656486511</v>
      </c>
      <c r="DH63" s="3">
        <v>-9.698592871427536E-2</v>
      </c>
      <c r="DI63" s="3">
        <v>-0.23649735748767853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0.20130811631679535</v>
      </c>
      <c r="CT64" s="3">
        <v>0.17879430949687958</v>
      </c>
      <c r="CU64" s="3">
        <v>0.37910598516464233</v>
      </c>
      <c r="CV64" s="3">
        <v>0.13507239520549774</v>
      </c>
      <c r="CW64" s="3">
        <v>0.61654257774353027</v>
      </c>
      <c r="CX64" s="3">
        <v>0.38640350103378296</v>
      </c>
      <c r="CY64" s="3">
        <v>-0.11657234281301498</v>
      </c>
      <c r="CZ64" s="3">
        <v>0.14690609276294708</v>
      </c>
      <c r="DA64" s="3">
        <v>-0.18922087550163269</v>
      </c>
      <c r="DB64" s="3">
        <v>-0.2345670759677887</v>
      </c>
      <c r="DC64" s="3">
        <v>-0.33033975958824158</v>
      </c>
      <c r="DD64" s="3">
        <v>-3.5474769771099091E-2</v>
      </c>
      <c r="DE64" s="3">
        <v>-6.5799981355667114E-2</v>
      </c>
      <c r="DF64" s="3">
        <v>-0.11492706090211868</v>
      </c>
      <c r="DG64" s="3">
        <v>4.8137519508600235E-2</v>
      </c>
      <c r="DH64" s="3">
        <v>-6.9725066423416138E-2</v>
      </c>
      <c r="DI64" s="3">
        <v>-0.36832410097122192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-0.25971260666847229</v>
      </c>
      <c r="CT65" s="3">
        <v>-4.6641387045383453E-2</v>
      </c>
      <c r="CU65" s="3">
        <v>-6.2914818525314331E-2</v>
      </c>
      <c r="CV65" s="3">
        <v>-8.4900245070457458E-2</v>
      </c>
      <c r="CW65" s="3">
        <v>0.23139065504074097</v>
      </c>
      <c r="CX65" s="3">
        <v>0.18220384418964386</v>
      </c>
      <c r="CY65" s="3">
        <v>0.16523617506027222</v>
      </c>
      <c r="CZ65" s="3">
        <v>0.15798875689506531</v>
      </c>
      <c r="DA65" s="3">
        <v>0.16971828043460846</v>
      </c>
      <c r="DB65" s="3">
        <v>-0.17273944616317749</v>
      </c>
      <c r="DC65" s="3">
        <v>-7.8077331185340881E-2</v>
      </c>
      <c r="DD65" s="3">
        <v>0.16189268231391907</v>
      </c>
      <c r="DE65" s="3">
        <v>-0.29700464010238647</v>
      </c>
      <c r="DF65" s="3">
        <v>-0.21536266803741455</v>
      </c>
      <c r="DG65" s="3">
        <v>-3.1072760000824928E-2</v>
      </c>
      <c r="DH65" s="3">
        <v>-1.4542530290782452E-2</v>
      </c>
      <c r="DI65" s="3">
        <v>-0.3273938000202179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-0.11582841724157333</v>
      </c>
      <c r="CT66" s="3">
        <v>5.1393575966358185E-2</v>
      </c>
      <c r="CU66" s="3">
        <v>0.29460826516151428</v>
      </c>
      <c r="CV66" s="3">
        <v>-0.39956170320510864</v>
      </c>
      <c r="CW66" s="3">
        <v>0.24841718375682831</v>
      </c>
      <c r="CX66" s="3">
        <v>0.34758740663528442</v>
      </c>
      <c r="CY66" s="3">
        <v>-6.4885608851909637E-2</v>
      </c>
      <c r="CZ66" s="3">
        <v>0.23321878910064697</v>
      </c>
      <c r="DA66" s="3">
        <v>8.6029157042503357E-2</v>
      </c>
      <c r="DB66" s="3">
        <v>-0.29966461658477783</v>
      </c>
      <c r="DC66" s="3">
        <v>-5.4167941212654114E-2</v>
      </c>
      <c r="DD66" s="3">
        <v>-0.11647503077983856</v>
      </c>
      <c r="DE66" s="3">
        <v>8.2043759524822235E-2</v>
      </c>
      <c r="DF66" s="3">
        <v>4.0752388536930084E-2</v>
      </c>
      <c r="DG66" s="3">
        <v>0.23603135347366333</v>
      </c>
      <c r="DH66" s="3">
        <v>-0.23045632243156433</v>
      </c>
      <c r="DI66" s="3">
        <v>-0.24796673655509949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-5.8060958981513977E-2</v>
      </c>
      <c r="CT67" s="3">
        <v>-0.35684594511985779</v>
      </c>
      <c r="CU67" s="3">
        <v>-4.3710581958293915E-2</v>
      </c>
      <c r="CV67" s="3">
        <v>-4.7544758766889572E-2</v>
      </c>
      <c r="CW67" s="3">
        <v>-5.0754055380821228E-2</v>
      </c>
      <c r="CX67" s="3">
        <v>0.47969189286231995</v>
      </c>
      <c r="CY67" s="3">
        <v>9.8943084478378296E-2</v>
      </c>
      <c r="CZ67" s="3">
        <v>0.1334313303232193</v>
      </c>
      <c r="DA67" s="3">
        <v>0.21044118702411652</v>
      </c>
      <c r="DB67" s="3">
        <v>0.21572481095790863</v>
      </c>
      <c r="DC67" s="3">
        <v>-0.27621456980705261</v>
      </c>
      <c r="DD67" s="3">
        <v>3.2469049096107483E-2</v>
      </c>
      <c r="DE67" s="3">
        <v>-0.17180103063583374</v>
      </c>
      <c r="DF67" s="3">
        <v>-0.15648928284645081</v>
      </c>
      <c r="DG67" s="3">
        <v>9.6445344388484955E-2</v>
      </c>
      <c r="DH67" s="3">
        <v>-0.22890140116214752</v>
      </c>
      <c r="DI67" s="3">
        <v>-0.14627425372600555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0.16950215399265289</v>
      </c>
      <c r="CT68" s="3">
        <v>-0.14319798350334167</v>
      </c>
      <c r="CU68" s="3">
        <v>0.28356644511222839</v>
      </c>
      <c r="CV68" s="3">
        <v>-0.18779776990413666</v>
      </c>
      <c r="CW68" s="3">
        <v>0.12182272970676422</v>
      </c>
      <c r="CX68" s="3">
        <v>7.7452182769775391E-2</v>
      </c>
      <c r="CY68" s="3">
        <v>-0.10366374254226685</v>
      </c>
      <c r="CZ68" s="3">
        <v>-3.60402911901474E-2</v>
      </c>
      <c r="DA68" s="3">
        <v>-0.27762645483016968</v>
      </c>
      <c r="DB68" s="3">
        <v>-0.18810699880123138</v>
      </c>
      <c r="DC68" s="3">
        <v>0.25799325108528137</v>
      </c>
      <c r="DD68" s="3">
        <v>1.8356166547164321E-3</v>
      </c>
      <c r="DE68" s="3">
        <v>9.5046631991863251E-2</v>
      </c>
      <c r="DF68" s="3">
        <v>0.26589757204055786</v>
      </c>
      <c r="DG68" s="3">
        <v>9.7265258431434631E-2</v>
      </c>
      <c r="DH68" s="3">
        <v>6.064828485250473E-3</v>
      </c>
      <c r="DI68" s="3">
        <v>-9.4202078878879561E-2</v>
      </c>
      <c r="DK68" s="28">
        <v>4</v>
      </c>
      <c r="DL68" s="3">
        <v>0.28811684179574071</v>
      </c>
      <c r="DM68" s="3">
        <v>2.1108130523009042E-2</v>
      </c>
      <c r="DN68" s="3">
        <v>-1.6317116337401261</v>
      </c>
      <c r="DO68" s="3">
        <v>-0.14912481638145181</v>
      </c>
      <c r="DP68" s="3">
        <v>-0.55422294640597369</v>
      </c>
      <c r="DQ68" s="3">
        <v>0.84882199571246841</v>
      </c>
      <c r="DR68" s="3">
        <v>-0.44859277806084236</v>
      </c>
      <c r="DS68" s="3">
        <v>-1.3085755239632759</v>
      </c>
      <c r="DT68" s="3">
        <v>1.5634532323688111</v>
      </c>
      <c r="DU68" s="3">
        <v>-0.97890090420429554</v>
      </c>
      <c r="DV68" s="3">
        <v>0.68816833451185788</v>
      </c>
      <c r="DW68" s="3">
        <v>1.123080555846012</v>
      </c>
      <c r="DX68" s="3">
        <v>1.3461777850563696</v>
      </c>
      <c r="DY68" s="3">
        <v>0.44637039139192847</v>
      </c>
      <c r="DZ68" s="3">
        <v>0.26301760678711805</v>
      </c>
      <c r="EA68" s="3">
        <v>0.97855236675485746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-0.16761972010135651</v>
      </c>
      <c r="CT69" s="3">
        <v>0.11270000040531158</v>
      </c>
      <c r="CU69" s="3">
        <v>-0.13281010091304779</v>
      </c>
      <c r="CV69" s="3">
        <v>-0.3082047700881958</v>
      </c>
      <c r="CW69" s="3">
        <v>-0.16233015060424805</v>
      </c>
      <c r="CX69" s="3">
        <v>-0.15844158828258514</v>
      </c>
      <c r="CY69" s="3">
        <v>9.6721455454826355E-2</v>
      </c>
      <c r="CZ69" s="3">
        <v>0.1476927250623703</v>
      </c>
      <c r="DA69" s="3">
        <v>0.36120590567588806</v>
      </c>
      <c r="DB69" s="3">
        <v>0.15886597335338593</v>
      </c>
      <c r="DC69" s="3">
        <v>-0.13135725259780884</v>
      </c>
      <c r="DD69" s="3">
        <v>-0.27192980051040649</v>
      </c>
      <c r="DE69" s="3">
        <v>0.11435943096876144</v>
      </c>
      <c r="DF69" s="3">
        <v>9.0457834303379059E-2</v>
      </c>
      <c r="DG69" s="3">
        <v>0.15223485231399536</v>
      </c>
      <c r="DH69" s="3">
        <v>0.298470139503479</v>
      </c>
      <c r="DI69" s="3">
        <v>-0.35999351739883423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1.0959332292508581</v>
      </c>
      <c r="AA72" s="3">
        <v>0.91296467470499598</v>
      </c>
      <c r="AB72" s="3">
        <v>-0.28199581391838469</v>
      </c>
      <c r="AC72" s="3">
        <v>1.3975936230665427</v>
      </c>
      <c r="AD72" s="3">
        <v>-0.21716873763358063</v>
      </c>
      <c r="AE72" s="3">
        <v>-0.53909890005103411</v>
      </c>
      <c r="AF72" s="3">
        <v>0.51109465741670446</v>
      </c>
      <c r="AG72" s="3">
        <v>0.27853522973936118</v>
      </c>
      <c r="AH72" s="3">
        <v>-0.54196469502073508</v>
      </c>
      <c r="AI72" s="3">
        <v>-0.29166660707279501</v>
      </c>
      <c r="AJ72" s="3">
        <v>5.8765044673960293E-2</v>
      </c>
      <c r="AK72" s="3">
        <v>1.5599079254832038</v>
      </c>
      <c r="AL72" s="3">
        <v>0.49723580818569613</v>
      </c>
      <c r="AM72" s="3">
        <v>0.24261069317631945</v>
      </c>
      <c r="AN72" s="3">
        <v>0.2523333682190555</v>
      </c>
      <c r="AO72" s="3">
        <v>0.30928564494783861</v>
      </c>
      <c r="AP72" s="7"/>
      <c r="BT72" s="28">
        <v>4</v>
      </c>
      <c r="BU72" s="3" cm="1">
        <f t="array" ref="BU72:CJ72">MMULT(BU62:CK62,TRANSPOSE(BU6:CK21))</f>
        <v>0.92060603226540416</v>
      </c>
      <c r="BV72" s="3">
        <v>1.8649635138636285</v>
      </c>
      <c r="BW72" s="3">
        <v>-2.0355581853806259</v>
      </c>
      <c r="BX72" s="3">
        <v>-1.6317184563130793</v>
      </c>
      <c r="BY72" s="3">
        <v>-0.91834062586926268</v>
      </c>
      <c r="BZ72" s="3">
        <v>-1.2958583257598972</v>
      </c>
      <c r="CA72" s="3">
        <v>3.1720246599442379</v>
      </c>
      <c r="CB72" s="3">
        <v>-2.4599616608347996</v>
      </c>
      <c r="CC72" s="3">
        <v>0.99000266204374765</v>
      </c>
      <c r="CD72" s="3">
        <v>-0.95232643419491247</v>
      </c>
      <c r="CE72" s="3">
        <v>3.4354063642101313</v>
      </c>
      <c r="CF72" s="3">
        <v>-0.17345988381636407</v>
      </c>
      <c r="CG72" s="3">
        <v>1.9422659287096811</v>
      </c>
      <c r="CH72" s="3">
        <v>0.47046137118330522</v>
      </c>
      <c r="CI72" s="3">
        <v>-1.2136632161212373</v>
      </c>
      <c r="CJ72" s="3">
        <v>-8.1528616732304215E-2</v>
      </c>
      <c r="CK72" s="7"/>
    </row>
    <row r="73" spans="1:131">
      <c r="A73" s="31">
        <v>4</v>
      </c>
      <c r="B73" s="5" cm="1">
        <f t="array" ref="B73:Q73">Z81:AO81+B62:Q62</f>
        <v>3.2810150953884021</v>
      </c>
      <c r="C73" s="5">
        <v>0.99752937398473018</v>
      </c>
      <c r="D73" s="5">
        <v>-0.99681861259874038</v>
      </c>
      <c r="E73" s="5">
        <v>2.946427832426096</v>
      </c>
      <c r="F73" s="5">
        <v>-4.4144888744372723E-2</v>
      </c>
      <c r="G73" s="5">
        <v>-2.0439558275607208</v>
      </c>
      <c r="H73" s="5">
        <v>1.1056562184552763</v>
      </c>
      <c r="I73" s="5">
        <v>-1.3567873352371005</v>
      </c>
      <c r="J73" s="5">
        <v>-1.586620497009126</v>
      </c>
      <c r="K73" s="5">
        <v>-0.88941596157714553</v>
      </c>
      <c r="L73" s="5">
        <v>0.36706293252142597</v>
      </c>
      <c r="M73" s="5">
        <v>3.3958701566248486</v>
      </c>
      <c r="N73" s="5">
        <v>7.2695791264759613E-2</v>
      </c>
      <c r="O73" s="5">
        <v>0.26704154689124171</v>
      </c>
      <c r="P73" s="5">
        <v>-0.91795893615045998</v>
      </c>
      <c r="Q73" s="5">
        <v>0.71778903383617054</v>
      </c>
      <c r="R73" s="36">
        <f>AVERAGE(B73:Q73)</f>
        <v>0.33221162015720529</v>
      </c>
      <c r="S73" s="5">
        <f>STDEV(B73:R73)</f>
        <v>1.6454860270329297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1.0959332292508581</v>
      </c>
      <c r="AA81" s="3">
        <v>0.91296467470499598</v>
      </c>
      <c r="AB81" s="3">
        <v>-0.28199581391838469</v>
      </c>
      <c r="AC81" s="3">
        <v>1.3975936230665427</v>
      </c>
      <c r="AD81" s="3">
        <v>-0.21716873763358063</v>
      </c>
      <c r="AE81" s="3">
        <v>-0.53909890005103411</v>
      </c>
      <c r="AF81" s="3">
        <v>0.51109465741670446</v>
      </c>
      <c r="AG81" s="3">
        <v>0.27853522973936118</v>
      </c>
      <c r="AH81" s="3">
        <v>-0.54196469502073508</v>
      </c>
      <c r="AI81" s="3">
        <v>-0.29166660707279501</v>
      </c>
      <c r="AJ81" s="3">
        <v>5.8765044673960293E-2</v>
      </c>
      <c r="AK81" s="3">
        <v>1.5599079254832038</v>
      </c>
      <c r="AL81" s="3">
        <v>0.49723580818569613</v>
      </c>
      <c r="AM81" s="3">
        <v>0.24261069317631945</v>
      </c>
      <c r="AN81" s="3">
        <v>0.2523333682190555</v>
      </c>
      <c r="AO81" s="3">
        <v>0.30928564494783861</v>
      </c>
      <c r="BT81" s="28">
        <v>4</v>
      </c>
      <c r="BU81" s="3">
        <v>0.92060603226540416</v>
      </c>
      <c r="BV81" s="3">
        <v>1.8649635138636285</v>
      </c>
      <c r="BW81" s="3">
        <v>-2.0355581853806259</v>
      </c>
      <c r="BX81" s="3">
        <v>-1.6317184563130793</v>
      </c>
      <c r="BY81" s="3">
        <v>-0.91834062586926268</v>
      </c>
      <c r="BZ81" s="3">
        <v>-1.2958583257598972</v>
      </c>
      <c r="CA81" s="3">
        <v>3.1720246599442379</v>
      </c>
      <c r="CB81" s="3">
        <v>-2.4599616608347996</v>
      </c>
      <c r="CC81" s="3">
        <v>0.99000266204374765</v>
      </c>
      <c r="CD81" s="3">
        <v>-0.95232643419491247</v>
      </c>
      <c r="CE81" s="3">
        <v>3.4354063642101313</v>
      </c>
      <c r="CF81" s="3">
        <v>-0.17345988381636407</v>
      </c>
      <c r="CG81" s="3">
        <v>1.9422659287096811</v>
      </c>
      <c r="CH81" s="3">
        <v>0.47046137118330522</v>
      </c>
      <c r="CI81" s="3">
        <v>-1.2136632161212373</v>
      </c>
      <c r="CJ81" s="3">
        <v>-8.1528616732304215E-2</v>
      </c>
    </row>
    <row r="82" spans="1:88">
      <c r="A82" s="31">
        <v>4</v>
      </c>
      <c r="B82" s="5" cm="1">
        <f t="array" ref="B82:Q82">(_xlfn.ANCHORARRAY(B73)-R73)/S73</f>
        <v>1.7920562233812181</v>
      </c>
      <c r="C82" s="5">
        <v>0.40432902066461029</v>
      </c>
      <c r="D82" s="5">
        <v>-0.80768247856373254</v>
      </c>
      <c r="E82" s="5">
        <v>1.5887197881483892</v>
      </c>
      <c r="F82" s="5">
        <v>-0.22872057417601294</v>
      </c>
      <c r="G82" s="5">
        <v>-1.444052036104208</v>
      </c>
      <c r="H82" s="5">
        <v>0.47004021036429788</v>
      </c>
      <c r="I82" s="5">
        <v>-1.0264438151686019</v>
      </c>
      <c r="J82" s="5">
        <v>-1.1661187549713126</v>
      </c>
      <c r="K82" s="5">
        <v>-0.7424113980093392</v>
      </c>
      <c r="L82" s="5">
        <v>2.1179950356104257E-2</v>
      </c>
      <c r="M82" s="5">
        <v>1.8618563063655436</v>
      </c>
      <c r="N82" s="5">
        <v>-0.15771378463808264</v>
      </c>
      <c r="O82" s="5">
        <v>-3.9605364126655926E-2</v>
      </c>
      <c r="P82" s="5">
        <v>-0.75975762526645063</v>
      </c>
      <c r="Q82" s="5">
        <v>0.23432433174423367</v>
      </c>
      <c r="R82" s="37">
        <f>AVERAGE(B82:Q82)</f>
        <v>4.5102810375396984E-17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0.92690229415893555</v>
      </c>
      <c r="C87" s="3">
        <v>0.74532389640808105</v>
      </c>
      <c r="D87" s="3">
        <v>0.9175935387611388</v>
      </c>
      <c r="E87" s="3">
        <v>1.056025505065918</v>
      </c>
      <c r="F87" s="3">
        <v>0.91301864385604858</v>
      </c>
      <c r="G87" s="3">
        <v>0.94817459583282482</v>
      </c>
      <c r="H87" s="3">
        <v>0.70174145698547363</v>
      </c>
      <c r="I87" s="3">
        <v>0.86332303285598755</v>
      </c>
      <c r="J87" s="3">
        <v>0.97360819578170776</v>
      </c>
      <c r="K87" s="3">
        <v>0.93159049749374401</v>
      </c>
      <c r="L87" s="3">
        <v>0.66695570945739746</v>
      </c>
      <c r="M87" s="3">
        <v>0.81463474035263062</v>
      </c>
      <c r="N87" s="3">
        <v>0.85868662595748901</v>
      </c>
      <c r="O87" s="3">
        <v>0.87302893400192261</v>
      </c>
      <c r="P87" s="3">
        <v>1.0178179740905762</v>
      </c>
      <c r="Q87" s="3">
        <v>0.97688728570938121</v>
      </c>
    </row>
    <row r="88" spans="1:88">
      <c r="A88" s="25" t="str">
        <v>β</v>
      </c>
      <c r="B88" s="3">
        <v>-1.3682761928066611E-3</v>
      </c>
      <c r="C88" s="3">
        <v>3.4355517476797104E-2</v>
      </c>
      <c r="D88" s="3">
        <v>2.8189709410071373E-2</v>
      </c>
      <c r="E88" s="3">
        <v>8.4342539310455322E-2</v>
      </c>
      <c r="F88" s="3">
        <v>-2.2063123062252998E-2</v>
      </c>
      <c r="G88" s="3">
        <v>-8.0805562436580658E-2</v>
      </c>
      <c r="H88" s="3">
        <v>-4.2385652661323547E-2</v>
      </c>
      <c r="I88" s="3">
        <v>4.4724296778440475E-2</v>
      </c>
      <c r="J88" s="3">
        <v>-4.8841390758752823E-2</v>
      </c>
      <c r="K88" s="3">
        <v>-3.462621197104454E-2</v>
      </c>
      <c r="L88" s="3">
        <v>-9.61124822497368E-2</v>
      </c>
      <c r="M88" s="3">
        <v>0.10081882774829865</v>
      </c>
      <c r="N88" s="3">
        <v>-3.5874631255865097E-2</v>
      </c>
      <c r="O88" s="3">
        <v>-0.11310810595750807</v>
      </c>
      <c r="P88" s="3">
        <v>2.3194020614027977E-2</v>
      </c>
      <c r="Q88" s="3">
        <v>1.9106771796941757E-2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1.6596927485210422</v>
      </c>
      <c r="C97" s="5">
        <f t="shared" si="1"/>
        <v>0.33571159858940797</v>
      </c>
      <c r="D97" s="5">
        <f t="shared" si="1"/>
        <v>-0.71293451429059163</v>
      </c>
      <c r="E97" s="5">
        <f t="shared" si="1"/>
        <v>1.7620711559980762</v>
      </c>
      <c r="F97" s="5">
        <f t="shared" si="1"/>
        <v>-0.2308892715184131</v>
      </c>
      <c r="G97" s="5">
        <f t="shared" si="1"/>
        <v>-1.4500190181312558</v>
      </c>
      <c r="H97" s="5">
        <f t="shared" si="1"/>
        <v>0.28746104940147738</v>
      </c>
      <c r="I97" s="5">
        <f t="shared" si="1"/>
        <v>-0.84142829078918768</v>
      </c>
      <c r="J97" s="5">
        <f t="shared" si="1"/>
        <v>-1.1841841678535838</v>
      </c>
      <c r="K97" s="5">
        <f t="shared" si="1"/>
        <v>-0.72624961558759082</v>
      </c>
      <c r="L97" s="5">
        <f t="shared" si="1"/>
        <v>-8.1986393433708823E-2</v>
      </c>
      <c r="M97" s="5">
        <f t="shared" si="1"/>
        <v>1.617551656458301</v>
      </c>
      <c r="N97" s="5">
        <f t="shared" si="1"/>
        <v>-0.17130134885372633</v>
      </c>
      <c r="O97" s="5">
        <f t="shared" si="1"/>
        <v>-0.14768473478176047</v>
      </c>
      <c r="P97" s="5">
        <f t="shared" si="1"/>
        <v>-0.75010094633453794</v>
      </c>
      <c r="Q97" s="5">
        <f t="shared" si="1"/>
        <v>0.24801523221023078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2.5802987807864461</v>
      </c>
      <c r="C107" s="5">
        <v>2.2006751124530366</v>
      </c>
      <c r="D107" s="5">
        <v>-2.7484926996712176</v>
      </c>
      <c r="E107" s="5">
        <v>0.13035269968499685</v>
      </c>
      <c r="F107" s="5">
        <v>-1.1492298973876758</v>
      </c>
      <c r="G107" s="5">
        <v>-2.745877343891153</v>
      </c>
      <c r="H107" s="5">
        <v>3.4594857093457154</v>
      </c>
      <c r="I107" s="5">
        <v>-3.3013899516239871</v>
      </c>
      <c r="J107" s="5">
        <v>-0.19418150580983617</v>
      </c>
      <c r="K107" s="5">
        <v>-1.6785760497825033</v>
      </c>
      <c r="L107" s="5">
        <v>3.3534199707764225</v>
      </c>
      <c r="M107" s="5">
        <v>1.4440917726419369</v>
      </c>
      <c r="N107" s="5">
        <v>1.7709645798559548</v>
      </c>
      <c r="O107" s="5">
        <v>0.32277663640154475</v>
      </c>
      <c r="P107" s="5">
        <v>-1.9637641624557753</v>
      </c>
      <c r="Q107" s="5">
        <v>0.16648661547792656</v>
      </c>
      <c r="R107" s="38">
        <f>AVERAGE(B107:Q107)</f>
        <v>0.10294001667511456</v>
      </c>
      <c r="S107" s="5">
        <f>STDEV(B107:R107)</f>
        <v>2.1497252355320309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1.1524071649548346</v>
      </c>
      <c r="C116" s="5">
        <v>0.97581544892585226</v>
      </c>
      <c r="D116" s="5">
        <v>-1.3264172877612599</v>
      </c>
      <c r="E116" s="5">
        <v>1.2751714757210817E-2</v>
      </c>
      <c r="F116" s="5">
        <v>-0.58247905051591098</v>
      </c>
      <c r="G116" s="5">
        <v>-1.3252006877340394</v>
      </c>
      <c r="H116" s="5">
        <v>1.5613835839071297</v>
      </c>
      <c r="I116" s="5">
        <v>-1.5836116690775932</v>
      </c>
      <c r="J116" s="5">
        <v>-0.13821372032757329</v>
      </c>
      <c r="K116" s="5">
        <v>-0.82871803196593841</v>
      </c>
      <c r="L116" s="5">
        <v>1.5120443768232799</v>
      </c>
      <c r="M116" s="5">
        <v>0.62387124354285373</v>
      </c>
      <c r="N116" s="5">
        <v>0.77592453938329675</v>
      </c>
      <c r="O116" s="5">
        <v>0.10226265947518791</v>
      </c>
      <c r="P116" s="5">
        <v>-0.96138061970482735</v>
      </c>
      <c r="Q116" s="5">
        <v>2.956033531749698E-2</v>
      </c>
      <c r="R116" s="37">
        <f>AVERAGE(B116:Q116)</f>
        <v>1.8214596497756474E-17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1.0998661518096924</v>
      </c>
      <c r="C121" s="3">
        <v>1.0733932256698608</v>
      </c>
      <c r="D121" s="3">
        <v>1.0699105262756348</v>
      </c>
      <c r="E121" s="3">
        <v>1.0819776058197019</v>
      </c>
      <c r="F121" s="3">
        <v>1.0330016613006592</v>
      </c>
      <c r="G121" s="3">
        <v>1.0700602531433103</v>
      </c>
      <c r="H121" s="3">
        <v>1.0974369049072266</v>
      </c>
      <c r="I121" s="3">
        <v>1.0219684839248655</v>
      </c>
      <c r="J121" s="3">
        <v>1.0565192699432373</v>
      </c>
      <c r="K121" s="3">
        <v>1.0866326093673706</v>
      </c>
      <c r="L121" s="3">
        <v>1.043274998664856</v>
      </c>
      <c r="M121" s="3">
        <v>0.92907291650772095</v>
      </c>
      <c r="N121" s="3">
        <v>0.95217299461364757</v>
      </c>
      <c r="O121" s="3">
        <v>1.0623102188110352</v>
      </c>
      <c r="P121" s="3">
        <v>1.1186634302139282</v>
      </c>
      <c r="Q121" s="3">
        <v>1.0823520421981812</v>
      </c>
    </row>
    <row r="122" spans="1:19">
      <c r="A122" s="25" t="str">
        <v>β</v>
      </c>
      <c r="B122" s="3">
        <v>3.6911860108375549E-2</v>
      </c>
      <c r="C122" s="3">
        <v>2.9202107340097427E-2</v>
      </c>
      <c r="D122" s="3">
        <v>-4.3839472346007824E-3</v>
      </c>
      <c r="E122" s="3">
        <v>0.13998252153396606</v>
      </c>
      <c r="F122" s="3">
        <v>-6.7589618265628815E-2</v>
      </c>
      <c r="G122" s="3">
        <v>-0.22917261719703672</v>
      </c>
      <c r="H122" s="3">
        <v>-7.3912538588047028E-2</v>
      </c>
      <c r="I122" s="3">
        <v>-5.8452125638723373E-2</v>
      </c>
      <c r="J122" s="3">
        <v>-5.8338701725006104E-2</v>
      </c>
      <c r="K122" s="3">
        <v>1.834930619224906E-3</v>
      </c>
      <c r="L122" s="3">
        <v>-4.1243587620556355E-3</v>
      </c>
      <c r="M122" s="3">
        <v>0.10324784368276596</v>
      </c>
      <c r="N122" s="3">
        <v>-0.12180927395820618</v>
      </c>
      <c r="O122" s="3">
        <v>-0.22601677477359772</v>
      </c>
      <c r="P122" s="3">
        <v>2.9889807105064392E-2</v>
      </c>
      <c r="Q122" s="3">
        <v>4.5769032090902328E-2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1.304405493945167</v>
      </c>
      <c r="C131" s="5">
        <f t="shared" ref="C131:Q131" si="2">C116*C$121+C$122</f>
        <v>1.0766357997211013</v>
      </c>
      <c r="D131" s="5">
        <f t="shared" si="2"/>
        <v>-1.4235317656443505</v>
      </c>
      <c r="E131" s="5">
        <f t="shared" si="2"/>
        <v>0.15377959133706878</v>
      </c>
      <c r="F131" s="5">
        <f t="shared" si="2"/>
        <v>-0.66929144512139549</v>
      </c>
      <c r="G131" s="5">
        <f t="shared" si="2"/>
        <v>-1.6472172005794119</v>
      </c>
      <c r="H131" s="5">
        <f t="shared" si="2"/>
        <v>1.6396074291079463</v>
      </c>
      <c r="I131" s="5">
        <f t="shared" si="2"/>
        <v>-1.6768533422116771</v>
      </c>
      <c r="J131" s="5">
        <f t="shared" si="2"/>
        <v>-0.2043641606216326</v>
      </c>
      <c r="K131" s="5">
        <f t="shared" si="2"/>
        <v>-0.89867710688571478</v>
      </c>
      <c r="L131" s="5">
        <f t="shared" si="2"/>
        <v>1.5733537364494545</v>
      </c>
      <c r="M131" s="5">
        <f t="shared" si="2"/>
        <v>0.68286971944642372</v>
      </c>
      <c r="N131" s="5">
        <f t="shared" si="2"/>
        <v>0.61700511830060256</v>
      </c>
      <c r="O131" s="5">
        <f t="shared" si="2"/>
        <v>-0.11738210661031247</v>
      </c>
      <c r="P131" s="5">
        <f t="shared" si="2"/>
        <v>-1.0455715346751298</v>
      </c>
      <c r="Q131" s="5">
        <f t="shared" si="2"/>
        <v>7.7763721389858209E-2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1.5925223357409077</v>
      </c>
      <c r="C141" s="5">
        <v>1.0977439302441103</v>
      </c>
      <c r="D141" s="5">
        <v>-3.0552433993844765</v>
      </c>
      <c r="E141" s="5">
        <v>4.6547749556169749E-3</v>
      </c>
      <c r="F141" s="5">
        <v>-1.2235143915273692</v>
      </c>
      <c r="G141" s="5">
        <v>-0.79839520486694349</v>
      </c>
      <c r="H141" s="5">
        <v>1.191014651047104</v>
      </c>
      <c r="I141" s="5">
        <v>-2.9854288661749528</v>
      </c>
      <c r="J141" s="5">
        <v>1.3590890717471784</v>
      </c>
      <c r="K141" s="5">
        <v>-1.8775780110900104</v>
      </c>
      <c r="L141" s="5">
        <v>2.2615220709613126</v>
      </c>
      <c r="M141" s="5">
        <v>1.8059502752924357</v>
      </c>
      <c r="N141" s="5">
        <v>1.9631829033569721</v>
      </c>
      <c r="O141" s="5">
        <v>0.32898828478161601</v>
      </c>
      <c r="P141" s="5">
        <v>-0.7825539278880117</v>
      </c>
      <c r="Q141" s="5">
        <v>1.0563160881447158</v>
      </c>
      <c r="R141" s="36">
        <f>AVERAGE(B141:Q141)</f>
        <v>0.12114191158376286</v>
      </c>
      <c r="S141" s="5">
        <f>STDEV(B141:Q141)</f>
        <v>1.7271459405778071</v>
      </c>
      <c r="T141" s="48">
        <v>1.0000000000000001E-5</v>
      </c>
      <c r="W141" s="43">
        <f>SQRT(_xlfn.VAR.S(B141:Q141)+T141)</f>
        <v>1.7271488355247206</v>
      </c>
      <c r="X141" s="43">
        <f>S141-W141</f>
        <v>-2.8949469135230999E-6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-3.4497034730817178</v>
      </c>
    </row>
    <row r="143" spans="1:26">
      <c r="A143" s="11"/>
      <c r="B143" s="45">
        <f>(B141-B142)/B142</f>
        <v>-1.6513434668307256</v>
      </c>
      <c r="C143" s="45">
        <f t="shared" ref="C143:S143" si="3">(C141-C142)/C142</f>
        <v>-0.17475104614622936</v>
      </c>
      <c r="D143" s="45">
        <f t="shared" si="3"/>
        <v>-3.5033841331393356</v>
      </c>
      <c r="E143" s="45">
        <f t="shared" si="3"/>
        <v>-0.99249703863604732</v>
      </c>
      <c r="F143" s="45">
        <f t="shared" si="3"/>
        <v>3.9869134860617599E-2</v>
      </c>
      <c r="G143" s="45">
        <f t="shared" si="3"/>
        <v>-1.6184205896153234</v>
      </c>
      <c r="H143" s="45">
        <f t="shared" si="3"/>
        <v>-11.216591223061933</v>
      </c>
      <c r="I143" s="45">
        <f t="shared" si="3"/>
        <v>3.57214915484662</v>
      </c>
      <c r="J143" s="45">
        <f t="shared" si="3"/>
        <v>8.3969072424745708</v>
      </c>
      <c r="K143" s="45">
        <f t="shared" si="3"/>
        <v>12.886604011704721</v>
      </c>
      <c r="L143" s="45">
        <f t="shared" si="3"/>
        <v>-2.1540462261864199</v>
      </c>
      <c r="M143" s="45">
        <f t="shared" si="3"/>
        <v>-11.551895547687003</v>
      </c>
      <c r="N143" s="45">
        <f t="shared" si="3"/>
        <v>10.271949420917917</v>
      </c>
      <c r="O143" s="45">
        <f t="shared" si="3"/>
        <v>-1.0439772448054795E-3</v>
      </c>
      <c r="P143" s="45">
        <f t="shared" si="3"/>
        <v>-1.5514427728789548</v>
      </c>
      <c r="Q143" s="45">
        <f t="shared" si="3"/>
        <v>-0.13336678377915429</v>
      </c>
      <c r="R143" s="45">
        <f t="shared" si="3"/>
        <v>2.3900416074046476</v>
      </c>
      <c r="S143" s="45">
        <f t="shared" si="3"/>
        <v>0.48928566223026076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0.85191435743114019</v>
      </c>
      <c r="C152" s="5">
        <v>0.56544267378680846</v>
      </c>
      <c r="D152" s="5">
        <v>-1.8390949116353175</v>
      </c>
      <c r="E152" s="5">
        <v>-6.7444871849784593E-2</v>
      </c>
      <c r="F152" s="5">
        <v>-0.77854237532543702</v>
      </c>
      <c r="G152" s="5">
        <v>-0.53240267359403359</v>
      </c>
      <c r="H152" s="5">
        <v>0.61944547610459666</v>
      </c>
      <c r="I152" s="5">
        <v>-1.7986730042739929</v>
      </c>
      <c r="J152" s="5">
        <v>0.71675886274512923</v>
      </c>
      <c r="K152" s="5">
        <v>-1.1572385840220965</v>
      </c>
      <c r="L152" s="5">
        <v>1.2392584257596075</v>
      </c>
      <c r="M152" s="5">
        <v>0.97548697196082312</v>
      </c>
      <c r="N152" s="5">
        <v>1.0665230705153756</v>
      </c>
      <c r="O152" s="5">
        <v>0.1203409441638263</v>
      </c>
      <c r="P152" s="5">
        <v>-0.5232307347284435</v>
      </c>
      <c r="Q152" s="5">
        <v>0.54145637296179827</v>
      </c>
      <c r="R152" s="41">
        <f>AVERAGE(B152:Q152)</f>
        <v>0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1.3423889331291055</v>
      </c>
      <c r="C153" s="5">
        <v>0.91575076204263894</v>
      </c>
      <c r="D153" s="5">
        <v>-2.665292588220304</v>
      </c>
      <c r="E153" s="5">
        <v>-2.6799585478038863E-2</v>
      </c>
      <c r="F153" s="5">
        <v>-1.085826901852061</v>
      </c>
      <c r="G153" s="5">
        <v>-0.71925457315784902</v>
      </c>
      <c r="H153" s="5">
        <v>0.99617636125477604</v>
      </c>
      <c r="I153" s="5">
        <v>-2.6050928211470836</v>
      </c>
      <c r="J153" s="5">
        <v>1.141103792721591</v>
      </c>
      <c r="K153" s="5">
        <v>-1.6498137358049543</v>
      </c>
      <c r="L153" s="5">
        <v>1.9192549004406301</v>
      </c>
      <c r="M153" s="5">
        <v>1.526423856192469</v>
      </c>
      <c r="N153" s="5">
        <v>1.6620026125151448</v>
      </c>
      <c r="O153" s="5">
        <v>0.25286713788124154</v>
      </c>
      <c r="P153" s="5">
        <v>-0.70559493611047308</v>
      </c>
      <c r="Q153" s="5">
        <v>0.88002830813400934</v>
      </c>
      <c r="R153" s="41">
        <f>AVERAGE(B153:Q153)</f>
        <v>7.3645095158802631E-2</v>
      </c>
      <c r="S153" s="42">
        <f>STDEV(B153:Q153)</f>
        <v>1.489285662230261</v>
      </c>
    </row>
    <row r="154" spans="1:20">
      <c r="A154" s="31"/>
      <c r="B154" s="5" cm="1">
        <f t="array" ref="B154:Q154">(B173:Q173-B160:Q160)/B159:Q159</f>
        <v>-2.0674832976018656</v>
      </c>
      <c r="C154" s="5">
        <v>0.88221317556965395</v>
      </c>
      <c r="D154" s="5">
        <v>0.94931010733188426</v>
      </c>
      <c r="E154" s="5">
        <v>0.37345601641243542</v>
      </c>
      <c r="F154" s="5">
        <v>-1.0171670325353788</v>
      </c>
      <c r="G154" s="5">
        <v>1.250853102375213</v>
      </c>
      <c r="H154" s="5">
        <v>-9.7619669112526772E-2</v>
      </c>
      <c r="I154" s="5">
        <v>-0.64199410505162635</v>
      </c>
      <c r="J154" s="5">
        <v>0.11460414425751082</v>
      </c>
      <c r="K154" s="5">
        <v>-2.7275510120656314E-2</v>
      </c>
      <c r="L154" s="5">
        <v>-1.6255641041485422</v>
      </c>
      <c r="M154" s="5">
        <v>-0.3251273860014679</v>
      </c>
      <c r="N154" s="5">
        <v>0.13890216778954453</v>
      </c>
      <c r="O154" s="5">
        <v>0.38611485080641622</v>
      </c>
      <c r="P154" s="5">
        <v>1.0682795705238046</v>
      </c>
      <c r="Q154" s="5">
        <v>0.9801307726558669</v>
      </c>
      <c r="R154" s="41">
        <f>AVERAGE(B154:Q154)</f>
        <v>2.1352050196891618E-2</v>
      </c>
      <c r="S154" s="42">
        <f>STDEV(B154:Q154)</f>
        <v>0.97088964956672852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1.1478941440582275</v>
      </c>
      <c r="C159" s="3">
        <v>1.0715841054916382</v>
      </c>
      <c r="D159" s="3">
        <v>1.023201584815979</v>
      </c>
      <c r="E159" s="3">
        <v>1.08697509765625</v>
      </c>
      <c r="F159" s="3">
        <v>1.1181778907775879</v>
      </c>
      <c r="G159" s="3">
        <v>0.93287086486816395</v>
      </c>
      <c r="H159" s="3">
        <v>1.0442538261413574</v>
      </c>
      <c r="I159" s="3">
        <v>1.0827267169952393</v>
      </c>
      <c r="J159" s="3">
        <v>0.97347724437713623</v>
      </c>
      <c r="K159" s="3">
        <v>1.0994046926498413</v>
      </c>
      <c r="L159" s="3">
        <v>1.1369062662124634</v>
      </c>
      <c r="M159" s="3">
        <v>1.0019382238388062</v>
      </c>
      <c r="N159" s="3">
        <v>0.95365417003631603</v>
      </c>
      <c r="O159" s="3">
        <v>1.0312047004699707</v>
      </c>
      <c r="P159" s="3">
        <v>1.177878737449646</v>
      </c>
      <c r="Q159" s="3">
        <v>1.1545100212097168</v>
      </c>
    </row>
    <row r="160" spans="1:20">
      <c r="A160" s="25" t="str">
        <v>β</v>
      </c>
      <c r="B160" s="3">
        <v>0.10935197025537492</v>
      </c>
      <c r="C160" s="3">
        <v>6.4234383404254913E-2</v>
      </c>
      <c r="D160" s="3">
        <v>2.7364393696188927E-2</v>
      </c>
      <c r="E160" s="3">
        <v>9.70626100897789E-2</v>
      </c>
      <c r="F160" s="3">
        <v>-3.2631299109198153E-4</v>
      </c>
      <c r="G160" s="3">
        <v>-5.9084415435791016E-2</v>
      </c>
      <c r="H160" s="3">
        <v>-6.7660287022590637E-2</v>
      </c>
      <c r="I160" s="3">
        <v>-6.3958303071558475E-3</v>
      </c>
      <c r="J160" s="3">
        <v>-4.1264526546001434E-2</v>
      </c>
      <c r="K160" s="3">
        <v>-9.4413176178932204E-2</v>
      </c>
      <c r="L160" s="3">
        <v>-1.298598386347294E-2</v>
      </c>
      <c r="M160" s="3">
        <v>0.14045755565166471</v>
      </c>
      <c r="N160" s="3">
        <v>-3.9764631539583206E-2</v>
      </c>
      <c r="O160" s="3">
        <v>-0.13826344907283783</v>
      </c>
      <c r="P160" s="3">
        <v>3.4962082281708717E-3</v>
      </c>
      <c r="Q160" s="3">
        <v>2.8429200872778893E-2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1.0872594723897087</v>
      </c>
      <c r="C169" s="5">
        <f t="shared" si="4"/>
        <v>0.6701537652008922</v>
      </c>
      <c r="D169" s="5">
        <f t="shared" si="4"/>
        <v>-1.8544004345160707</v>
      </c>
      <c r="E169" s="5">
        <f t="shared" si="4"/>
        <v>2.3751713924446027E-2</v>
      </c>
      <c r="F169" s="5">
        <f t="shared" si="4"/>
        <v>-0.87087518411346232</v>
      </c>
      <c r="G169" s="5">
        <f t="shared" si="4"/>
        <v>-0.55574735800957997</v>
      </c>
      <c r="H169" s="5">
        <f t="shared" si="4"/>
        <v>0.57919802148558919</v>
      </c>
      <c r="I169" s="5">
        <f t="shared" si="4"/>
        <v>-1.9538671471727</v>
      </c>
      <c r="J169" s="5">
        <f t="shared" si="4"/>
        <v>0.65648391604201695</v>
      </c>
      <c r="K169" s="5">
        <f t="shared" si="4"/>
        <v>-1.3666867059682828</v>
      </c>
      <c r="L169" s="5">
        <f t="shared" si="4"/>
        <v>1.3959346858392176</v>
      </c>
      <c r="M169" s="5">
        <f t="shared" si="4"/>
        <v>1.1178352397159872</v>
      </c>
      <c r="N169" s="5">
        <f t="shared" si="4"/>
        <v>0.97732954209734069</v>
      </c>
      <c r="O169" s="5">
        <f t="shared" si="4"/>
        <v>-1.416730179210586E-2</v>
      </c>
      <c r="P169" s="5">
        <f t="shared" si="4"/>
        <v>-0.61280614898861885</v>
      </c>
      <c r="Q169" s="5">
        <f t="shared" si="4"/>
        <v>0.65354600950504094</v>
      </c>
    </row>
    <row r="170" spans="1:18">
      <c r="A170" s="11"/>
      <c r="B170" s="45">
        <f t="shared" ref="B170:Q170" si="5">(B169-B173)/B173</f>
        <v>-1.4802594957328983</v>
      </c>
      <c r="C170" s="45">
        <f t="shared" si="5"/>
        <v>-0.33621853684539205</v>
      </c>
      <c r="D170" s="45">
        <f t="shared" si="5"/>
        <v>-2.8568142930970968</v>
      </c>
      <c r="E170" s="45">
        <f t="shared" si="5"/>
        <v>-0.95277989279434194</v>
      </c>
      <c r="F170" s="45">
        <f t="shared" si="5"/>
        <v>-0.23453003066409214</v>
      </c>
      <c r="G170" s="45">
        <f t="shared" si="5"/>
        <v>-1.5016675916316844</v>
      </c>
      <c r="H170" s="45">
        <f t="shared" si="5"/>
        <v>-4.4150826738537097</v>
      </c>
      <c r="I170" s="45">
        <f t="shared" si="5"/>
        <v>1.7852703452212402</v>
      </c>
      <c r="J170" s="45">
        <f t="shared" si="5"/>
        <v>8.338320285092701</v>
      </c>
      <c r="K170" s="45">
        <f t="shared" si="5"/>
        <v>9.9862275399379641</v>
      </c>
      <c r="L170" s="45">
        <f t="shared" si="5"/>
        <v>-1.7500589360266603</v>
      </c>
      <c r="M170" s="45">
        <f t="shared" si="5"/>
        <v>-7.0325701010037092</v>
      </c>
      <c r="N170" s="45">
        <f t="shared" si="5"/>
        <v>9.5429292567134905</v>
      </c>
      <c r="O170" s="45">
        <f t="shared" si="5"/>
        <v>-1.0545105878880563</v>
      </c>
      <c r="P170" s="45">
        <f t="shared" si="5"/>
        <v>-1.4856602860902035</v>
      </c>
      <c r="Q170" s="45">
        <f t="shared" si="5"/>
        <v>-0.43659826766806814</v>
      </c>
      <c r="R170" s="11" t="s">
        <v>736</v>
      </c>
    </row>
    <row r="171" spans="1:18">
      <c r="A171" s="46">
        <v>4</v>
      </c>
      <c r="B171" s="5">
        <f t="shared" ref="B171:Q171" si="6">B153*B$159+B$160</f>
        <v>1.6502723656428466</v>
      </c>
      <c r="C171" s="5">
        <f t="shared" si="6"/>
        <v>1.045538344601002</v>
      </c>
      <c r="D171" s="5">
        <f t="shared" si="6"/>
        <v>-2.6997672065691085</v>
      </c>
      <c r="E171" s="5">
        <f t="shared" si="6"/>
        <v>6.7932128047640594E-2</v>
      </c>
      <c r="F171" s="5">
        <f t="shared" si="6"/>
        <v>-1.2144739478535924</v>
      </c>
      <c r="G171" s="5">
        <f t="shared" si="6"/>
        <v>-0.7300560511579357</v>
      </c>
      <c r="H171" s="5">
        <f t="shared" si="6"/>
        <v>0.97260068972928426</v>
      </c>
      <c r="I171" s="5">
        <f t="shared" si="6"/>
        <v>-2.8269994280156037</v>
      </c>
      <c r="J171" s="5">
        <f t="shared" si="6"/>
        <v>1.0695740491409118</v>
      </c>
      <c r="K171" s="5">
        <f t="shared" si="6"/>
        <v>-1.9082261393210644</v>
      </c>
      <c r="L171" s="5">
        <f t="shared" si="6"/>
        <v>2.1690269389064571</v>
      </c>
      <c r="M171" s="5">
        <f t="shared" si="6"/>
        <v>1.6698399629503284</v>
      </c>
      <c r="N171" s="5">
        <f t="shared" si="6"/>
        <v>1.5452110904967362</v>
      </c>
      <c r="O171" s="5">
        <f t="shared" si="6"/>
        <v>0.12249433210468663</v>
      </c>
      <c r="P171" s="5">
        <f t="shared" si="6"/>
        <v>-0.82760906426849679</v>
      </c>
      <c r="Q171" s="5">
        <f t="shared" si="6"/>
        <v>1.0444307015617251</v>
      </c>
    </row>
    <row r="172" spans="1:18">
      <c r="A172" s="11"/>
      <c r="B172" s="45">
        <f t="shared" ref="B172:Q172" si="7">(B169-B171)/B171</f>
        <v>-0.3411636193967425</v>
      </c>
      <c r="C172" s="45">
        <f t="shared" si="7"/>
        <v>-0.35903473204836306</v>
      </c>
      <c r="D172" s="45">
        <f t="shared" si="7"/>
        <v>-0.31312580210474461</v>
      </c>
      <c r="E172" s="45">
        <f t="shared" si="7"/>
        <v>-0.65036110884397702</v>
      </c>
      <c r="F172" s="45">
        <f t="shared" si="7"/>
        <v>-0.28291983071962257</v>
      </c>
      <c r="G172" s="45">
        <f t="shared" si="7"/>
        <v>-0.23876069908863326</v>
      </c>
      <c r="H172" s="45">
        <f t="shared" si="7"/>
        <v>-0.40448528609741746</v>
      </c>
      <c r="I172" s="45">
        <f t="shared" si="7"/>
        <v>-0.30885477803431816</v>
      </c>
      <c r="J172" s="45">
        <f t="shared" si="7"/>
        <v>-0.38621929302668784</v>
      </c>
      <c r="K172" s="45">
        <f t="shared" si="7"/>
        <v>-0.28379206331669798</v>
      </c>
      <c r="L172" s="45">
        <f t="shared" si="7"/>
        <v>-0.35642353684044326</v>
      </c>
      <c r="M172" s="45">
        <f t="shared" si="7"/>
        <v>-0.33057342947945806</v>
      </c>
      <c r="N172" s="45">
        <f t="shared" si="7"/>
        <v>-0.36751066044758951</v>
      </c>
      <c r="O172" s="45">
        <f t="shared" si="7"/>
        <v>-1.1156567944710953</v>
      </c>
      <c r="P172" s="45">
        <f t="shared" si="7"/>
        <v>-0.25954635413489208</v>
      </c>
      <c r="Q172" s="45">
        <f t="shared" si="7"/>
        <v>-0.37425622539839054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C6A1A-9A9C-4FEC-A059-7ABDCCB7D94A}">
  <dimension ref="A2:FX174"/>
  <sheetViews>
    <sheetView topLeftCell="CO33" workbookViewId="0">
      <selection activeCell="ER24" sqref="ER24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903</v>
      </c>
      <c r="C5" t="s">
        <v>904</v>
      </c>
      <c r="D5" t="s">
        <v>905</v>
      </c>
      <c r="E5" t="s">
        <v>906</v>
      </c>
      <c r="F5" t="s">
        <v>907</v>
      </c>
      <c r="G5" t="s">
        <v>908</v>
      </c>
      <c r="H5" t="s">
        <v>909</v>
      </c>
      <c r="I5" t="s">
        <v>910</v>
      </c>
      <c r="J5" t="s">
        <v>911</v>
      </c>
      <c r="K5" t="s">
        <v>912</v>
      </c>
      <c r="L5" t="s">
        <v>913</v>
      </c>
      <c r="M5" t="s">
        <v>914</v>
      </c>
      <c r="N5" t="s">
        <v>915</v>
      </c>
      <c r="O5" t="s">
        <v>916</v>
      </c>
      <c r="P5" t="s">
        <v>917</v>
      </c>
      <c r="Q5" t="s">
        <v>918</v>
      </c>
      <c r="R5" t="s">
        <v>919</v>
      </c>
      <c r="W5" s="8"/>
      <c r="Z5" t="s">
        <v>920</v>
      </c>
      <c r="AA5" t="s">
        <v>921</v>
      </c>
      <c r="AB5" t="s">
        <v>922</v>
      </c>
      <c r="AC5" t="s">
        <v>923</v>
      </c>
      <c r="AD5" t="s">
        <v>924</v>
      </c>
      <c r="AE5" t="s">
        <v>925</v>
      </c>
      <c r="AF5" t="s">
        <v>926</v>
      </c>
      <c r="AG5" t="s">
        <v>927</v>
      </c>
      <c r="AH5" t="s">
        <v>928</v>
      </c>
      <c r="AI5" t="s">
        <v>929</v>
      </c>
      <c r="AJ5" t="s">
        <v>930</v>
      </c>
      <c r="AK5" t="s">
        <v>931</v>
      </c>
      <c r="AL5" t="s">
        <v>932</v>
      </c>
      <c r="AM5" t="s">
        <v>933</v>
      </c>
      <c r="AN5" t="s">
        <v>934</v>
      </c>
      <c r="AO5" t="s">
        <v>935</v>
      </c>
      <c r="AP5" t="s">
        <v>936</v>
      </c>
      <c r="AT5" t="s">
        <v>937</v>
      </c>
      <c r="AU5" t="s">
        <v>938</v>
      </c>
      <c r="AV5" t="s">
        <v>939</v>
      </c>
      <c r="AW5" t="s">
        <v>940</v>
      </c>
      <c r="AX5" t="s">
        <v>941</v>
      </c>
      <c r="AY5" t="s">
        <v>942</v>
      </c>
      <c r="AZ5" t="s">
        <v>943</v>
      </c>
      <c r="BA5" t="s">
        <v>944</v>
      </c>
      <c r="BB5" t="s">
        <v>945</v>
      </c>
      <c r="BC5" t="s">
        <v>946</v>
      </c>
      <c r="BD5" t="s">
        <v>947</v>
      </c>
      <c r="BE5" t="s">
        <v>948</v>
      </c>
      <c r="BF5" t="s">
        <v>949</v>
      </c>
      <c r="BG5" t="s">
        <v>950</v>
      </c>
      <c r="BH5" t="s">
        <v>951</v>
      </c>
      <c r="BI5" t="s">
        <v>952</v>
      </c>
      <c r="BJ5" t="s">
        <v>953</v>
      </c>
      <c r="BN5" s="8"/>
      <c r="BO5" s="8"/>
      <c r="BP5" s="8"/>
      <c r="BQ5" s="8"/>
      <c r="BR5" s="8"/>
      <c r="BU5" t="s">
        <v>954</v>
      </c>
      <c r="BV5" t="s">
        <v>955</v>
      </c>
      <c r="BW5" t="s">
        <v>956</v>
      </c>
      <c r="BX5" t="s">
        <v>957</v>
      </c>
      <c r="BY5" t="s">
        <v>958</v>
      </c>
      <c r="BZ5" t="s">
        <v>959</v>
      </c>
      <c r="CA5" t="s">
        <v>960</v>
      </c>
      <c r="CB5" t="s">
        <v>961</v>
      </c>
      <c r="CC5" t="s">
        <v>962</v>
      </c>
      <c r="CD5" t="s">
        <v>963</v>
      </c>
      <c r="CE5" t="s">
        <v>964</v>
      </c>
      <c r="CF5" t="s">
        <v>965</v>
      </c>
      <c r="CG5" t="s">
        <v>966</v>
      </c>
      <c r="CH5" t="s">
        <v>967</v>
      </c>
      <c r="CI5" t="s">
        <v>968</v>
      </c>
      <c r="CJ5" t="s">
        <v>969</v>
      </c>
      <c r="CK5" t="s">
        <v>970</v>
      </c>
      <c r="CO5" t="s">
        <v>971</v>
      </c>
      <c r="CP5" t="s">
        <v>972</v>
      </c>
      <c r="CS5" t="s">
        <v>977</v>
      </c>
      <c r="CT5" t="s">
        <v>978</v>
      </c>
      <c r="CU5" t="s">
        <v>979</v>
      </c>
      <c r="CV5" t="s">
        <v>980</v>
      </c>
      <c r="CW5" t="s">
        <v>981</v>
      </c>
      <c r="CX5" t="s">
        <v>982</v>
      </c>
      <c r="CY5" t="s">
        <v>983</v>
      </c>
      <c r="CZ5" t="s">
        <v>984</v>
      </c>
      <c r="DA5" t="s">
        <v>985</v>
      </c>
      <c r="DB5" t="s">
        <v>986</v>
      </c>
      <c r="DC5" t="s">
        <v>987</v>
      </c>
      <c r="DD5" t="s">
        <v>988</v>
      </c>
      <c r="DE5" t="s">
        <v>989</v>
      </c>
      <c r="DF5" t="s">
        <v>990</v>
      </c>
      <c r="DG5" t="s">
        <v>991</v>
      </c>
      <c r="DH5" t="s">
        <v>992</v>
      </c>
      <c r="DI5" t="s">
        <v>993</v>
      </c>
      <c r="DL5" t="s">
        <v>994</v>
      </c>
      <c r="DM5" t="s">
        <v>995</v>
      </c>
      <c r="DN5" t="s">
        <v>996</v>
      </c>
      <c r="DO5" t="s">
        <v>997</v>
      </c>
      <c r="DP5" t="s">
        <v>998</v>
      </c>
      <c r="DQ5" t="s">
        <v>999</v>
      </c>
      <c r="DR5" t="s">
        <v>1000</v>
      </c>
      <c r="DS5" t="s">
        <v>1001</v>
      </c>
      <c r="DT5" t="s">
        <v>1002</v>
      </c>
      <c r="DU5" t="s">
        <v>1003</v>
      </c>
      <c r="DV5" t="s">
        <v>1004</v>
      </c>
      <c r="DW5" t="s">
        <v>1005</v>
      </c>
      <c r="DX5" t="s">
        <v>1006</v>
      </c>
      <c r="DY5" t="s">
        <v>1007</v>
      </c>
      <c r="DZ5" t="s">
        <v>1008</v>
      </c>
      <c r="EA5" t="s">
        <v>1009</v>
      </c>
      <c r="EB5" t="s">
        <v>1010</v>
      </c>
      <c r="EC5" t="s">
        <v>1011</v>
      </c>
      <c r="ED5" t="s">
        <v>1012</v>
      </c>
      <c r="EE5" t="s">
        <v>1013</v>
      </c>
      <c r="EF5" t="s">
        <v>1014</v>
      </c>
      <c r="EG5" t="s">
        <v>1015</v>
      </c>
      <c r="EH5" t="s">
        <v>1016</v>
      </c>
      <c r="EI5" t="s">
        <v>1017</v>
      </c>
      <c r="EJ5" t="s">
        <v>1018</v>
      </c>
      <c r="EK5" t="s">
        <v>1019</v>
      </c>
      <c r="EL5" t="s">
        <v>1020</v>
      </c>
      <c r="EM5" t="s">
        <v>1021</v>
      </c>
      <c r="EN5" t="s">
        <v>1022</v>
      </c>
      <c r="EO5" t="s">
        <v>1023</v>
      </c>
      <c r="EP5" t="s">
        <v>1024</v>
      </c>
      <c r="EQ5" t="s">
        <v>1025</v>
      </c>
      <c r="ER5" t="s">
        <v>1026</v>
      </c>
      <c r="ES5" t="s">
        <v>1027</v>
      </c>
      <c r="ET5" t="s">
        <v>1028</v>
      </c>
      <c r="EU5" t="s">
        <v>1029</v>
      </c>
      <c r="EV5" t="s">
        <v>1030</v>
      </c>
      <c r="EW5" t="s">
        <v>1031</v>
      </c>
      <c r="EX5" t="s">
        <v>1032</v>
      </c>
      <c r="EY5" t="s">
        <v>1033</v>
      </c>
      <c r="EZ5" t="s">
        <v>1034</v>
      </c>
      <c r="FA5" t="s">
        <v>1035</v>
      </c>
      <c r="FB5" t="s">
        <v>1036</v>
      </c>
      <c r="FC5" t="s">
        <v>1037</v>
      </c>
      <c r="FD5" t="s">
        <v>1038</v>
      </c>
      <c r="FE5" t="s">
        <v>1039</v>
      </c>
      <c r="FF5" t="s">
        <v>1040</v>
      </c>
      <c r="FG5" t="s">
        <v>1041</v>
      </c>
      <c r="FH5" t="s">
        <v>1042</v>
      </c>
      <c r="FI5" t="s">
        <v>1043</v>
      </c>
      <c r="FJ5" t="s">
        <v>1044</v>
      </c>
      <c r="FK5" t="s">
        <v>1045</v>
      </c>
      <c r="FL5" t="s">
        <v>1046</v>
      </c>
      <c r="FM5" t="s">
        <v>1047</v>
      </c>
      <c r="FN5" t="s">
        <v>1048</v>
      </c>
      <c r="FO5" t="s">
        <v>1049</v>
      </c>
      <c r="FP5" t="s">
        <v>1050</v>
      </c>
      <c r="FQ5" t="s">
        <v>1051</v>
      </c>
      <c r="FR5" t="s">
        <v>1052</v>
      </c>
      <c r="FS5" t="s">
        <v>1053</v>
      </c>
      <c r="FT5" t="s">
        <v>1054</v>
      </c>
      <c r="FU5" t="s">
        <v>1055</v>
      </c>
      <c r="FV5" t="s">
        <v>1056</v>
      </c>
      <c r="FW5" t="s">
        <v>1057</v>
      </c>
      <c r="FX5" t="s">
        <v>1058</v>
      </c>
    </row>
    <row r="6" spans="1:180">
      <c r="A6" s="25">
        <v>0</v>
      </c>
      <c r="B6" s="3">
        <v>-0.19917212426662445</v>
      </c>
      <c r="C6" s="3">
        <v>0.14837822318077087</v>
      </c>
      <c r="D6" s="3">
        <v>-0.16792140901088715</v>
      </c>
      <c r="E6" s="3">
        <v>9.1484427452087402E-2</v>
      </c>
      <c r="F6" s="3">
        <v>0.19160188734531403</v>
      </c>
      <c r="G6" s="3">
        <v>0.29769954085350037</v>
      </c>
      <c r="H6" s="3">
        <v>-6.2425874173641205E-2</v>
      </c>
      <c r="I6" s="3">
        <v>0.1571146696805954</v>
      </c>
      <c r="J6" s="3">
        <v>0.23989015817642212</v>
      </c>
      <c r="K6" s="3">
        <v>0.30801495909690857</v>
      </c>
      <c r="L6" s="3">
        <v>-0.18128255009651184</v>
      </c>
      <c r="M6" s="3">
        <v>-3.119589202105999E-2</v>
      </c>
      <c r="N6" s="3">
        <v>0.19876566529273987</v>
      </c>
      <c r="O6" s="3">
        <v>0.27664199471473694</v>
      </c>
      <c r="P6" s="3">
        <v>0.28709113597869873</v>
      </c>
      <c r="Q6" s="3">
        <v>-2.1985281258821487E-2</v>
      </c>
      <c r="R6" s="3">
        <v>3.3532008528709412E-3</v>
      </c>
      <c r="U6" s="21" t="s">
        <v>149</v>
      </c>
      <c r="V6" s="6">
        <v>0</v>
      </c>
      <c r="W6" s="5" cm="1">
        <f t="array" ref="W6:W53">MMULT(B6:R53,TRANSPOSE(B62:R62))</f>
        <v>-1.0270068103317087</v>
      </c>
      <c r="Y6" s="25">
        <v>0</v>
      </c>
      <c r="Z6" s="3">
        <v>-9.1060996055603027E-2</v>
      </c>
      <c r="AA6" s="3">
        <v>4.1217125952243805E-2</v>
      </c>
      <c r="AB6" s="3">
        <v>-0.1346297413110733</v>
      </c>
      <c r="AC6" s="3">
        <v>-0.11184728890657425</v>
      </c>
      <c r="AD6" s="3">
        <v>-9.9084682762622833E-2</v>
      </c>
      <c r="AE6" s="3">
        <v>8.974108099937439E-2</v>
      </c>
      <c r="AF6" s="3">
        <v>-1.1040237732231617E-2</v>
      </c>
      <c r="AG6" s="3">
        <v>-6.4659245312213898E-2</v>
      </c>
      <c r="AH6" s="3">
        <v>-7.4292195495218039E-4</v>
      </c>
      <c r="AI6" s="3">
        <v>-7.7468432486057281E-2</v>
      </c>
      <c r="AJ6" s="3">
        <v>2.3306424263864756E-3</v>
      </c>
      <c r="AK6" s="3">
        <v>4.1788056492805481E-2</v>
      </c>
      <c r="AL6" s="3">
        <v>-2.554425410926342E-2</v>
      </c>
      <c r="AM6" s="3">
        <v>9.1215513646602631E-2</v>
      </c>
      <c r="AN6" s="3">
        <v>4.837600514292717E-2</v>
      </c>
      <c r="AO6" s="3">
        <v>5.7317230850458145E-2</v>
      </c>
      <c r="AP6" s="3">
        <v>2.3016840219497681E-2</v>
      </c>
      <c r="AR6" s="34" t="s">
        <v>149</v>
      </c>
      <c r="AS6" s="26">
        <v>0</v>
      </c>
      <c r="AT6" s="3">
        <v>8.3203382790088654E-2</v>
      </c>
      <c r="AU6" s="3">
        <v>0.12236422300338745</v>
      </c>
      <c r="AV6" s="3">
        <v>0.19167770445346832</v>
      </c>
      <c r="AW6" s="3">
        <v>-3.5403676331043243E-2</v>
      </c>
      <c r="AX6" s="3">
        <v>0.12970076501369476</v>
      </c>
      <c r="AY6" s="3">
        <v>-0.2755395770072937</v>
      </c>
      <c r="AZ6" s="3">
        <v>-0.45383396744728088</v>
      </c>
      <c r="BA6" s="3">
        <v>4.995238408446312E-2</v>
      </c>
      <c r="BB6" s="3">
        <v>0.21149566769599915</v>
      </c>
      <c r="BC6" s="3">
        <v>0.38574755191802979</v>
      </c>
      <c r="BD6" s="3">
        <v>1.7158752307295799E-2</v>
      </c>
      <c r="BE6" s="3">
        <v>2.3107519373297691E-2</v>
      </c>
      <c r="BF6" s="3">
        <v>-8.9967682957649231E-2</v>
      </c>
      <c r="BG6" s="3">
        <v>0.19993951916694641</v>
      </c>
      <c r="BH6" s="3">
        <v>-0.43479213118553162</v>
      </c>
      <c r="BI6" s="3">
        <v>0.23803934454917908</v>
      </c>
      <c r="BJ6" s="3">
        <v>0.22994689643383023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-0.31149096921666697</v>
      </c>
      <c r="BT6" s="25">
        <v>0</v>
      </c>
      <c r="BU6" s="3">
        <v>-8.0654434859752655E-3</v>
      </c>
      <c r="BV6" s="3">
        <v>-0.25857868790626526</v>
      </c>
      <c r="BW6" s="3">
        <v>0.21592918038368225</v>
      </c>
      <c r="BX6" s="3">
        <v>0.41227224469184875</v>
      </c>
      <c r="BY6" s="3">
        <v>0.36653262376785278</v>
      </c>
      <c r="BZ6" s="3">
        <v>0.36983558535575867</v>
      </c>
      <c r="CA6" s="3">
        <v>0.10574492812156677</v>
      </c>
      <c r="CB6" s="3">
        <v>-0.12131096422672272</v>
      </c>
      <c r="CC6" s="3">
        <v>0.14351658523082733</v>
      </c>
      <c r="CD6" s="3">
        <v>1.1476075276732445E-2</v>
      </c>
      <c r="CE6" s="3">
        <v>-0.10318593680858612</v>
      </c>
      <c r="CF6" s="3">
        <v>0.29622283577919006</v>
      </c>
      <c r="CG6" s="3">
        <v>-0.17373660206794739</v>
      </c>
      <c r="CH6" s="3">
        <v>0.39584532380104065</v>
      </c>
      <c r="CI6" s="3">
        <v>0.24395212531089783</v>
      </c>
      <c r="CJ6" s="3">
        <v>-0.2080332487821579</v>
      </c>
      <c r="CK6" s="3">
        <v>6.6591501235961914E-2</v>
      </c>
      <c r="CN6" s="25">
        <v>0</v>
      </c>
      <c r="CO6" s="3">
        <v>1.083259105682373</v>
      </c>
      <c r="CP6" s="3">
        <v>9.5415160059928894E-2</v>
      </c>
      <c r="CR6" s="25">
        <v>0</v>
      </c>
      <c r="CS6" s="3">
        <v>-0.18683752417564392</v>
      </c>
      <c r="CT6" s="3">
        <v>-0.25644335150718689</v>
      </c>
      <c r="CU6" s="3">
        <v>-0.29320394992828369</v>
      </c>
      <c r="CV6" s="3">
        <v>-0.29552650451660156</v>
      </c>
      <c r="CW6" s="3">
        <v>9.6853956580162048E-2</v>
      </c>
      <c r="CX6" s="3">
        <v>3.847893700003624E-2</v>
      </c>
      <c r="CY6" s="3">
        <v>0.23025813698768616</v>
      </c>
      <c r="CZ6" s="3">
        <v>-4.8267975449562073E-2</v>
      </c>
      <c r="DA6" s="3">
        <v>-0.11204155534505844</v>
      </c>
      <c r="DB6" s="3">
        <v>-7.0948131382465363E-2</v>
      </c>
      <c r="DC6" s="3">
        <v>1.2185115367174149E-2</v>
      </c>
      <c r="DD6" s="3">
        <v>9.3945199623703957E-3</v>
      </c>
      <c r="DE6" s="3">
        <v>2.555936761200428E-2</v>
      </c>
      <c r="DF6" s="3">
        <v>-0.29060724377632141</v>
      </c>
      <c r="DG6" s="3">
        <v>6.2099408358335495E-2</v>
      </c>
      <c r="DH6" s="3">
        <v>0.10866192728281021</v>
      </c>
      <c r="DI6" s="3">
        <v>-0.1890166848897934</v>
      </c>
      <c r="DK6" s="25">
        <v>0</v>
      </c>
      <c r="DL6" s="3">
        <v>-0.13350901007652283</v>
      </c>
      <c r="DM6" s="3">
        <v>0.13176202774047852</v>
      </c>
      <c r="DN6" s="3">
        <v>1.6429781913757324E-2</v>
      </c>
      <c r="DO6" s="3">
        <v>0.22359387576580048</v>
      </c>
      <c r="DP6" s="3">
        <v>3.7961296737194061E-2</v>
      </c>
      <c r="DQ6" s="3">
        <v>4.787118174135685E-3</v>
      </c>
      <c r="DR6" s="3">
        <v>-0.20433007180690765</v>
      </c>
      <c r="DS6" s="3">
        <v>-1.2054058723151684E-2</v>
      </c>
      <c r="DT6" s="3">
        <v>1.5735171735286713E-2</v>
      </c>
      <c r="DU6" s="3">
        <v>5.7331666350364685E-2</v>
      </c>
      <c r="DV6" s="3">
        <v>-0.11659706383943558</v>
      </c>
      <c r="DW6" s="3">
        <v>-0.14623956382274628</v>
      </c>
      <c r="DX6" s="3">
        <v>-0.15676940977573395</v>
      </c>
      <c r="DY6" s="3">
        <v>0.28393319249153137</v>
      </c>
      <c r="DZ6" s="3">
        <v>-0.21631549298763275</v>
      </c>
      <c r="EA6" s="3">
        <v>0.11360815912485123</v>
      </c>
      <c r="EB6" s="3">
        <v>0.12291238456964493</v>
      </c>
      <c r="EC6" s="3">
        <v>-0.16459253430366516</v>
      </c>
      <c r="ED6" s="3">
        <v>0.10372977703809738</v>
      </c>
      <c r="EE6" s="3">
        <v>6.1402585357427597E-2</v>
      </c>
      <c r="EF6" s="3">
        <v>8.9673079550266266E-2</v>
      </c>
      <c r="EG6" s="3">
        <v>3.6928307265043259E-2</v>
      </c>
      <c r="EH6" s="3">
        <v>3.4017346799373627E-2</v>
      </c>
      <c r="EI6" s="3">
        <v>-0.164841428399086</v>
      </c>
      <c r="EJ6" s="3">
        <v>0.2298961877822876</v>
      </c>
      <c r="EK6" s="3">
        <v>-6.3383214175701141E-2</v>
      </c>
      <c r="EL6" s="3">
        <v>-0.1320941150188446</v>
      </c>
      <c r="EM6" s="3">
        <v>-0.21815784275531769</v>
      </c>
      <c r="EN6" s="3">
        <v>2.3536749184131622E-2</v>
      </c>
      <c r="EO6" s="3">
        <v>0.12123224139213562</v>
      </c>
      <c r="EP6" s="3">
        <v>-1.6005616635084152E-2</v>
      </c>
      <c r="EQ6" s="3">
        <v>-0.18008725345134735</v>
      </c>
      <c r="ER6" s="3">
        <v>-1.353843230754137E-2</v>
      </c>
      <c r="ES6" s="3">
        <v>2.3310637101531029E-2</v>
      </c>
      <c r="ET6" s="3">
        <v>-9.9801532924175262E-2</v>
      </c>
      <c r="EU6" s="3">
        <v>-0.16715303063392639</v>
      </c>
      <c r="EV6" s="3">
        <v>-1.3448349200189114E-2</v>
      </c>
      <c r="EW6" s="3">
        <v>-0.22992786765098572</v>
      </c>
      <c r="EX6" s="3">
        <v>-8.0449245870113373E-2</v>
      </c>
      <c r="EY6" s="3">
        <v>-0.22387950122356415</v>
      </c>
      <c r="EZ6" s="3">
        <v>-6.5166041254997253E-2</v>
      </c>
      <c r="FA6" s="3">
        <v>-0.16849601268768311</v>
      </c>
      <c r="FB6" s="3">
        <v>0.17588299512863159</v>
      </c>
      <c r="FC6" s="3">
        <v>-0.14883461594581604</v>
      </c>
      <c r="FD6" s="3">
        <v>1.0377475060522556E-2</v>
      </c>
      <c r="FE6" s="3">
        <v>7.3477979749441147E-3</v>
      </c>
      <c r="FF6" s="3">
        <v>2.2945716977119446E-2</v>
      </c>
      <c r="FG6" s="3">
        <v>-9.566633403301239E-2</v>
      </c>
      <c r="FH6" s="3">
        <v>0.25910970568656921</v>
      </c>
      <c r="FI6" s="3">
        <v>-0.13244999945163727</v>
      </c>
      <c r="FJ6" s="3">
        <v>6.8292751908302307E-2</v>
      </c>
      <c r="FK6" s="3">
        <v>-0.10134062916040421</v>
      </c>
      <c r="FL6" s="3">
        <v>-0.2426706999540329</v>
      </c>
      <c r="FM6" s="3">
        <v>0.21553166210651398</v>
      </c>
      <c r="FN6" s="3">
        <v>2.5506410747766495E-2</v>
      </c>
      <c r="FO6" s="3">
        <v>0.17839840054512024</v>
      </c>
      <c r="FP6" s="3">
        <v>-0.13479451835155487</v>
      </c>
      <c r="FQ6" s="3">
        <v>-0.20745821297168732</v>
      </c>
      <c r="FR6" s="3">
        <v>-2.5249067693948746E-2</v>
      </c>
      <c r="FS6" s="3">
        <v>8.9929543435573578E-2</v>
      </c>
      <c r="FT6" s="3">
        <v>0.10936126857995987</v>
      </c>
      <c r="FU6" s="3">
        <v>-0.13258726894855499</v>
      </c>
      <c r="FV6" s="3">
        <v>0.1486184149980545</v>
      </c>
      <c r="FW6" s="3">
        <v>0.11843249201774597</v>
      </c>
      <c r="FX6" s="3">
        <v>6.3591323792934418E-2</v>
      </c>
    </row>
    <row r="7" spans="1:180">
      <c r="A7" s="25">
        <v>1</v>
      </c>
      <c r="B7" s="3">
        <v>-3.8286522030830383E-2</v>
      </c>
      <c r="C7" s="3">
        <v>6.6998004913330078E-2</v>
      </c>
      <c r="D7" s="3">
        <v>-0.29968810081481934</v>
      </c>
      <c r="E7" s="3">
        <v>1.6392169054597616E-3</v>
      </c>
      <c r="F7" s="3">
        <v>0.21858133375644684</v>
      </c>
      <c r="G7" s="3">
        <v>-0.10352020710706711</v>
      </c>
      <c r="H7" s="3">
        <v>-0.21967479586601257</v>
      </c>
      <c r="I7" s="3">
        <v>-5.8930248022079468E-2</v>
      </c>
      <c r="J7" s="3">
        <v>-3.7183310836553574E-2</v>
      </c>
      <c r="K7" s="3">
        <v>-0.10404070466756821</v>
      </c>
      <c r="L7" s="3">
        <v>-0.1973661333322525</v>
      </c>
      <c r="M7" s="3">
        <v>-4.0897209197282791E-2</v>
      </c>
      <c r="N7" s="3">
        <v>-0.23960554599761963</v>
      </c>
      <c r="O7" s="3">
        <v>-9.0344667434692383E-2</v>
      </c>
      <c r="P7" s="3">
        <v>0.20876318216323853</v>
      </c>
      <c r="Q7" s="3">
        <v>2.7392927557229996E-2</v>
      </c>
      <c r="R7" s="3">
        <v>8.3125671371817589E-3</v>
      </c>
      <c r="U7" s="3"/>
      <c r="V7" s="1">
        <v>1</v>
      </c>
      <c r="W7" s="3">
        <v>-0.12392271413933062</v>
      </c>
      <c r="Y7" s="25">
        <v>1</v>
      </c>
      <c r="Z7" s="3">
        <v>-6.5475591691210866E-4</v>
      </c>
      <c r="AA7" s="3">
        <v>3.7010885775089264E-2</v>
      </c>
      <c r="AB7" s="3">
        <v>-2.4525687098503113E-2</v>
      </c>
      <c r="AC7" s="3">
        <v>-4.0155202150344849E-2</v>
      </c>
      <c r="AD7" s="3">
        <v>-0.14112944900989532</v>
      </c>
      <c r="AE7" s="3">
        <v>3.7734422832727432E-2</v>
      </c>
      <c r="AF7" s="3">
        <v>-1.5341678634285927E-2</v>
      </c>
      <c r="AG7" s="3">
        <v>9.4583749771118164E-2</v>
      </c>
      <c r="AH7" s="3">
        <v>3.4148827195167542E-2</v>
      </c>
      <c r="AI7" s="3">
        <v>-1.2379705905914307E-2</v>
      </c>
      <c r="AJ7" s="3">
        <v>0.12034866213798523</v>
      </c>
      <c r="AK7" s="3">
        <v>-4.4851172715425491E-2</v>
      </c>
      <c r="AL7" s="3">
        <v>5.3063062950968742E-3</v>
      </c>
      <c r="AM7" s="3">
        <v>2.8447473421692848E-2</v>
      </c>
      <c r="AN7" s="3">
        <v>-2.6480410248041153E-2</v>
      </c>
      <c r="AO7" s="3">
        <v>-1.6532639041543007E-2</v>
      </c>
      <c r="AP7" s="3">
        <v>0.12165367603302002</v>
      </c>
      <c r="AS7" s="25">
        <v>1</v>
      </c>
      <c r="AT7" s="3">
        <v>2.2174740210175514E-2</v>
      </c>
      <c r="AU7" s="3">
        <v>6.4872533082962036E-2</v>
      </c>
      <c r="AV7" s="3">
        <v>-0.15727528929710388</v>
      </c>
      <c r="AW7" s="3">
        <v>0.26568272709846497</v>
      </c>
      <c r="AX7" s="3">
        <v>-2.7862455695867538E-2</v>
      </c>
      <c r="AY7" s="3">
        <v>5.0254624336957932E-2</v>
      </c>
      <c r="AZ7" s="3">
        <v>0.22690390050411224</v>
      </c>
      <c r="BA7" s="3">
        <v>0.28687819838523865</v>
      </c>
      <c r="BB7" s="3">
        <v>0.37657454609870911</v>
      </c>
      <c r="BC7" s="3">
        <v>-1.9307160750031471E-2</v>
      </c>
      <c r="BD7" s="3">
        <v>0.2217572033405304</v>
      </c>
      <c r="BE7" s="3">
        <v>0.12223199754953384</v>
      </c>
      <c r="BF7" s="3">
        <v>0.1537681370973587</v>
      </c>
      <c r="BG7" s="3">
        <v>0.11053847521543503</v>
      </c>
      <c r="BH7" s="3">
        <v>0.29550468921661377</v>
      </c>
      <c r="BI7" s="3">
        <v>0.16483572125434875</v>
      </c>
      <c r="BJ7" s="3">
        <v>5.5885883048176765E-3</v>
      </c>
      <c r="BL7" s="3"/>
      <c r="BM7" s="1">
        <v>1</v>
      </c>
      <c r="BN7" s="3"/>
      <c r="BO7" s="3"/>
      <c r="BP7" s="3"/>
      <c r="BQ7" s="3"/>
      <c r="BR7" s="3">
        <v>0.54127688338865221</v>
      </c>
      <c r="BT7" s="25">
        <v>1</v>
      </c>
      <c r="BU7" s="3">
        <v>5.0045687705278397E-2</v>
      </c>
      <c r="BV7" s="3">
        <v>-0.57033401727676392</v>
      </c>
      <c r="BW7" s="3">
        <v>0.17050987482070923</v>
      </c>
      <c r="BX7" s="3">
        <v>-0.22783395648002625</v>
      </c>
      <c r="BY7" s="3">
        <v>-0.11150310188531876</v>
      </c>
      <c r="BZ7" s="3">
        <v>-0.1424134373664856</v>
      </c>
      <c r="CA7" s="3">
        <v>0.12017622590065002</v>
      </c>
      <c r="CB7" s="3">
        <v>-0.1166609600186348</v>
      </c>
      <c r="CC7" s="3">
        <v>3.7054836750030518E-2</v>
      </c>
      <c r="CD7" s="3">
        <v>0.33052992820739746</v>
      </c>
      <c r="CE7" s="3">
        <v>-9.5913402736186981E-2</v>
      </c>
      <c r="CF7" s="3">
        <v>-1.4552148059010506E-4</v>
      </c>
      <c r="CG7" s="3">
        <v>0.41432899236679077</v>
      </c>
      <c r="CH7" s="3">
        <v>0.23220565915107727</v>
      </c>
      <c r="CI7" s="3">
        <v>-0.18950957059860229</v>
      </c>
      <c r="CJ7" s="3">
        <v>0.25503838062286377</v>
      </c>
      <c r="CK7" s="3">
        <v>9.8052948713302598E-2</v>
      </c>
      <c r="CN7" s="25">
        <v>1</v>
      </c>
      <c r="CO7" s="3">
        <v>1.0381393432617188</v>
      </c>
      <c r="CP7" s="3">
        <v>0.14644899964332581</v>
      </c>
      <c r="CR7" s="25">
        <v>1</v>
      </c>
      <c r="CS7" s="3">
        <v>0.16716767847537994</v>
      </c>
      <c r="CT7" s="3">
        <v>-0.1142093762755394</v>
      </c>
      <c r="CU7" s="3">
        <v>-0.20069630444049835</v>
      </c>
      <c r="CV7" s="3">
        <v>0.1760445237159729</v>
      </c>
      <c r="CW7" s="3">
        <v>-0.1098298653960228</v>
      </c>
      <c r="CX7" s="3">
        <v>-9.8145827651023865E-2</v>
      </c>
      <c r="CY7" s="3">
        <v>-0.2311970591545105</v>
      </c>
      <c r="CZ7" s="3">
        <v>0.12164743989706039</v>
      </c>
      <c r="DA7" s="3">
        <v>-5.1853105425834656E-2</v>
      </c>
      <c r="DB7" s="3">
        <v>8.6064927279949188E-2</v>
      </c>
      <c r="DC7" s="3">
        <v>2.2981762886047363E-2</v>
      </c>
      <c r="DD7" s="3">
        <v>4.938570037484169E-2</v>
      </c>
      <c r="DE7" s="3">
        <v>0.42655980587005615</v>
      </c>
      <c r="DF7" s="3">
        <v>0.46234437823295593</v>
      </c>
      <c r="DG7" s="3">
        <v>-6.3168302178382874E-2</v>
      </c>
      <c r="DH7" s="3">
        <v>0.21423971652984619</v>
      </c>
      <c r="DI7" s="3">
        <v>-0.42546206712722778</v>
      </c>
      <c r="DK7" s="25">
        <v>1</v>
      </c>
      <c r="DL7" s="3">
        <v>0.11578794568777084</v>
      </c>
      <c r="DM7" s="3">
        <v>0.11262652277946472</v>
      </c>
      <c r="DN7" s="3">
        <v>2.1851049736142159E-2</v>
      </c>
      <c r="DO7" s="3">
        <v>0.10684070736169815</v>
      </c>
      <c r="DP7" s="3">
        <v>-0.14961437880992889</v>
      </c>
      <c r="DQ7" s="3">
        <v>1.7007090151309967E-2</v>
      </c>
      <c r="DR7" s="3">
        <v>8.3254233002662659E-2</v>
      </c>
      <c r="DS7" s="3">
        <v>0.14897136390209198</v>
      </c>
      <c r="DT7" s="3">
        <v>-0.14611421525478363</v>
      </c>
      <c r="DU7" s="3">
        <v>6.2777705490589142E-2</v>
      </c>
      <c r="DV7" s="3">
        <v>-0.17887908220291138</v>
      </c>
      <c r="DW7" s="3">
        <v>-1.5019095502793789E-2</v>
      </c>
      <c r="DX7" s="3">
        <v>-0.46741971373558044</v>
      </c>
      <c r="DY7" s="3">
        <v>0.29534456133842468</v>
      </c>
      <c r="DZ7" s="3">
        <v>-0.19042012095451355</v>
      </c>
      <c r="EA7" s="3">
        <v>-0.11029715836048126</v>
      </c>
      <c r="EB7" s="3">
        <v>0.11037768423557281</v>
      </c>
      <c r="EC7" s="3">
        <v>2.1753257606178522E-3</v>
      </c>
      <c r="ED7" s="3">
        <v>0.33213901519775391</v>
      </c>
      <c r="EE7" s="3">
        <v>2.5855777785181999E-2</v>
      </c>
      <c r="EF7" s="3">
        <v>9.0672403573989868E-2</v>
      </c>
      <c r="EG7" s="3">
        <v>0.19219696521759033</v>
      </c>
      <c r="EH7" s="3">
        <v>9.125162847340107E-3</v>
      </c>
      <c r="EI7" s="3">
        <v>-7.9265005886554718E-2</v>
      </c>
      <c r="EJ7" s="3">
        <v>-4.2450349777936935E-2</v>
      </c>
      <c r="EK7" s="3">
        <v>0.24415327608585358</v>
      </c>
      <c r="EL7" s="3">
        <v>-0.15149675309658051</v>
      </c>
      <c r="EM7" s="3">
        <v>0.12019698321819305</v>
      </c>
      <c r="EN7" s="3">
        <v>0.15321876108646393</v>
      </c>
      <c r="EO7" s="3">
        <v>-0.20500139892101288</v>
      </c>
      <c r="EP7" s="3">
        <v>-0.18344917893409729</v>
      </c>
      <c r="EQ7" s="3">
        <v>-0.26698219776153564</v>
      </c>
      <c r="ER7" s="3">
        <v>0.11410961300134659</v>
      </c>
      <c r="ES7" s="3">
        <v>0.21159385144710541</v>
      </c>
      <c r="ET7" s="3">
        <v>1.212228462100029E-2</v>
      </c>
      <c r="EU7" s="3">
        <v>1.873740553855896E-2</v>
      </c>
      <c r="EV7" s="3">
        <v>-1.5274629928171635E-2</v>
      </c>
      <c r="EW7" s="3">
        <v>-8.2990908995270729E-3</v>
      </c>
      <c r="EX7" s="3">
        <v>0.13986361026763916</v>
      </c>
      <c r="EY7" s="3">
        <v>4.7939639538526535E-2</v>
      </c>
      <c r="EZ7" s="3">
        <v>-0.23481246829032898</v>
      </c>
      <c r="FA7" s="3">
        <v>-0.2957359254360199</v>
      </c>
      <c r="FB7" s="3">
        <v>1.7841171473264694E-2</v>
      </c>
      <c r="FC7" s="3">
        <v>-5.0755523145198822E-2</v>
      </c>
      <c r="FD7" s="3">
        <v>-6.7195035517215729E-2</v>
      </c>
      <c r="FE7" s="3">
        <v>0.30400750041007996</v>
      </c>
      <c r="FF7" s="3">
        <v>2.3415163159370422E-2</v>
      </c>
      <c r="FG7" s="3">
        <v>-0.11685618758201599</v>
      </c>
      <c r="FH7" s="3">
        <v>-4.8450656235218048E-2</v>
      </c>
      <c r="FI7" s="3">
        <v>0.1254429966211319</v>
      </c>
      <c r="FJ7" s="3">
        <v>0.13150690495967865</v>
      </c>
      <c r="FK7" s="3">
        <v>0.13481126725673676</v>
      </c>
      <c r="FL7" s="3">
        <v>2.0813902840018272E-2</v>
      </c>
      <c r="FM7" s="3">
        <v>6.8320542573928833E-2</v>
      </c>
      <c r="FN7" s="3">
        <v>8.8236462324857712E-3</v>
      </c>
      <c r="FO7" s="3">
        <v>-0.15577760338783264</v>
      </c>
      <c r="FP7" s="3">
        <v>2.9063865542411804E-2</v>
      </c>
      <c r="FQ7" s="3">
        <v>-0.10477476567029953</v>
      </c>
      <c r="FR7" s="3">
        <v>-9.9069610238075256E-2</v>
      </c>
      <c r="FS7" s="3">
        <v>-1.0746676474809647E-2</v>
      </c>
      <c r="FT7" s="3">
        <v>7.8737057745456696E-2</v>
      </c>
      <c r="FU7" s="3">
        <v>-0.1093667596578598</v>
      </c>
      <c r="FV7" s="3">
        <v>0.13194654881954193</v>
      </c>
      <c r="FW7" s="3">
        <v>-0.17361102998256683</v>
      </c>
      <c r="FX7" s="3">
        <v>3.883221372961998E-2</v>
      </c>
    </row>
    <row r="8" spans="1:180">
      <c r="A8" s="25">
        <v>2</v>
      </c>
      <c r="B8" s="3">
        <v>-0.16382192075252533</v>
      </c>
      <c r="C8" s="3">
        <v>-0.18764172494411469</v>
      </c>
      <c r="D8" s="3">
        <v>-0.27619823813438416</v>
      </c>
      <c r="E8" s="3">
        <v>0.13600637018680573</v>
      </c>
      <c r="F8" s="3">
        <v>-6.4574733376502991E-2</v>
      </c>
      <c r="G8" s="3">
        <v>-0.15072794258594513</v>
      </c>
      <c r="H8" s="3">
        <v>3.3440999686717987E-2</v>
      </c>
      <c r="I8" s="3">
        <v>-0.17126619815826416</v>
      </c>
      <c r="J8" s="3">
        <v>0.29747548699378967</v>
      </c>
      <c r="K8" s="3">
        <v>-2.8902592603117228E-3</v>
      </c>
      <c r="L8" s="3">
        <v>5.4614465683698654E-2</v>
      </c>
      <c r="M8" s="3">
        <v>-0.23147261142730713</v>
      </c>
      <c r="N8" s="3">
        <v>0.26739653944969177</v>
      </c>
      <c r="O8" s="3">
        <v>-0.31248551607131958</v>
      </c>
      <c r="P8" s="3">
        <v>9.9669009447097778E-2</v>
      </c>
      <c r="Q8" s="3">
        <v>0.24464625120162964</v>
      </c>
      <c r="R8" s="3">
        <v>-2.1030899370089173E-4</v>
      </c>
      <c r="U8" s="3"/>
      <c r="V8" s="1">
        <v>2</v>
      </c>
      <c r="W8" s="3">
        <v>1.086639362035865</v>
      </c>
      <c r="Y8" s="25">
        <v>2</v>
      </c>
      <c r="Z8" s="3">
        <v>-0.20030520856380463</v>
      </c>
      <c r="AA8" s="3">
        <v>-1.8757930025458336E-2</v>
      </c>
      <c r="AB8" s="3">
        <v>-0.11038833856582642</v>
      </c>
      <c r="AC8" s="3">
        <v>-6.9066308438777924E-2</v>
      </c>
      <c r="AD8" s="3">
        <v>2.4141210597008467E-3</v>
      </c>
      <c r="AE8" s="3">
        <v>-1.6145739704370499E-2</v>
      </c>
      <c r="AF8" s="3">
        <v>-7.4321337044239044E-2</v>
      </c>
      <c r="AG8" s="3">
        <v>6.9615216925740242E-3</v>
      </c>
      <c r="AH8" s="3">
        <v>-6.0459945350885391E-2</v>
      </c>
      <c r="AI8" s="3">
        <v>-8.3615770563483238E-3</v>
      </c>
      <c r="AJ8" s="3">
        <v>1.2281041592359543E-2</v>
      </c>
      <c r="AK8" s="3">
        <v>-9.3877904117107391E-2</v>
      </c>
      <c r="AL8" s="3">
        <v>-3.2956067472696304E-2</v>
      </c>
      <c r="AM8" s="3">
        <v>6.001307163387537E-3</v>
      </c>
      <c r="AN8" s="3">
        <v>-6.3735805451869965E-3</v>
      </c>
      <c r="AO8" s="3">
        <v>-9.5573620637878776E-4</v>
      </c>
      <c r="AP8" s="3">
        <v>-2.9714809730648991E-2</v>
      </c>
      <c r="AS8" s="25">
        <v>2</v>
      </c>
      <c r="AT8" s="3">
        <v>0.13811215758323669</v>
      </c>
      <c r="AU8" s="3">
        <v>5.7163801044225693E-2</v>
      </c>
      <c r="AV8" s="3">
        <v>-6.2399789690971375E-2</v>
      </c>
      <c r="AW8" s="3">
        <v>-0.26502478122711182</v>
      </c>
      <c r="AX8" s="3">
        <v>0.14829693734645844</v>
      </c>
      <c r="AY8" s="3">
        <v>-0.25613346695899963</v>
      </c>
      <c r="AZ8" s="3">
        <v>0.11074519157409668</v>
      </c>
      <c r="BA8" s="3">
        <v>1.1192492675036192E-3</v>
      </c>
      <c r="BB8" s="3">
        <v>0.21459794044494629</v>
      </c>
      <c r="BC8" s="3">
        <v>-0.17677688598632813</v>
      </c>
      <c r="BD8" s="3">
        <v>-4.2547337710857391E-2</v>
      </c>
      <c r="BE8" s="3">
        <v>-0.1333567202091217</v>
      </c>
      <c r="BF8" s="3">
        <v>8.7653867900371552E-2</v>
      </c>
      <c r="BG8" s="3">
        <v>6.0166697949171066E-2</v>
      </c>
      <c r="BH8" s="3">
        <v>0.39067065715789795</v>
      </c>
      <c r="BI8" s="3">
        <v>-8.4980443120002747E-2</v>
      </c>
      <c r="BJ8" s="3">
        <v>-0.21117700636386871</v>
      </c>
      <c r="BL8" s="3"/>
      <c r="BM8" s="1">
        <v>2</v>
      </c>
      <c r="BN8" s="3"/>
      <c r="BO8" s="3"/>
      <c r="BP8" s="3"/>
      <c r="BQ8" s="3"/>
      <c r="BR8" s="3">
        <v>-8.3994233832851262E-2</v>
      </c>
      <c r="BT8" s="25">
        <v>2</v>
      </c>
      <c r="BU8" s="3">
        <v>0.26315346360206604</v>
      </c>
      <c r="BV8" s="3">
        <v>-6.9334700703620911E-2</v>
      </c>
      <c r="BW8" s="3">
        <v>0.24263933300971985</v>
      </c>
      <c r="BX8" s="3">
        <v>0.19402973353862762</v>
      </c>
      <c r="BY8" s="3">
        <v>0.13593678176403046</v>
      </c>
      <c r="BZ8" s="3">
        <v>-8.6308419704437256E-2</v>
      </c>
      <c r="CA8" s="3">
        <v>0.3080979585647583</v>
      </c>
      <c r="CB8" s="3">
        <v>5.727946013212204E-2</v>
      </c>
      <c r="CC8" s="3">
        <v>-9.0674109756946564E-2</v>
      </c>
      <c r="CD8" s="3">
        <v>0.10120995342731476</v>
      </c>
      <c r="CE8" s="3">
        <v>0.10833678394556046</v>
      </c>
      <c r="CF8" s="3">
        <v>-9.8446361720561981E-2</v>
      </c>
      <c r="CG8" s="3">
        <v>-0.52046573162078857</v>
      </c>
      <c r="CH8" s="3">
        <v>-0.6215246319770813</v>
      </c>
      <c r="CI8" s="3">
        <v>0.1816047877073288</v>
      </c>
      <c r="CJ8" s="3">
        <v>-0.17122441530227661</v>
      </c>
      <c r="CK8" s="3">
        <v>5.6494615972042077E-2</v>
      </c>
      <c r="CN8" s="25">
        <v>2</v>
      </c>
      <c r="CO8" s="3">
        <v>0.94749665260314941</v>
      </c>
      <c r="CP8" s="3">
        <v>9.6433505415916443E-2</v>
      </c>
      <c r="CR8" s="25">
        <v>2</v>
      </c>
      <c r="CS8" s="3">
        <v>-0.14394521713256836</v>
      </c>
      <c r="CT8" s="3">
        <v>4.3339740484952927E-2</v>
      </c>
      <c r="CU8" s="3">
        <v>-0.16647812724113464</v>
      </c>
      <c r="CV8" s="3">
        <v>0.11629623174667358</v>
      </c>
      <c r="CW8" s="3">
        <v>-7.2546511888504028E-2</v>
      </c>
      <c r="CX8" s="3">
        <v>1.715695858001709E-2</v>
      </c>
      <c r="CY8" s="3">
        <v>9.8356582224369049E-2</v>
      </c>
      <c r="CZ8" s="3">
        <v>-9.5343448221683502E-2</v>
      </c>
      <c r="DA8" s="3">
        <v>-0.12964554131031036</v>
      </c>
      <c r="DB8" s="3">
        <v>0.127048060297966</v>
      </c>
      <c r="DC8" s="3">
        <v>-0.17599904537200928</v>
      </c>
      <c r="DD8" s="3">
        <v>-2.2549422457814217E-2</v>
      </c>
      <c r="DE8" s="3">
        <v>0.53922092914581299</v>
      </c>
      <c r="DF8" s="3">
        <v>4.3213214725255966E-2</v>
      </c>
      <c r="DG8" s="3">
        <v>-0.28572377562522888</v>
      </c>
      <c r="DH8" s="3">
        <v>2.3846866097301245E-3</v>
      </c>
      <c r="DI8" s="3">
        <v>9.6308901906013475E-2</v>
      </c>
      <c r="DK8" s="25">
        <v>2</v>
      </c>
      <c r="DL8" s="3">
        <v>0.29094892740249634</v>
      </c>
      <c r="DM8" s="3">
        <v>0.13526055216789246</v>
      </c>
      <c r="DN8" s="3">
        <v>-0.10824844986200333</v>
      </c>
      <c r="DO8" s="3">
        <v>-0.19319956004619598</v>
      </c>
      <c r="DP8" s="3">
        <v>-0.12759731709957123</v>
      </c>
      <c r="DQ8" s="3">
        <v>0.23530243337154388</v>
      </c>
      <c r="DR8" s="3">
        <v>4.5632481575012207E-2</v>
      </c>
      <c r="DS8" s="3">
        <v>7.6776638627052307E-2</v>
      </c>
      <c r="DT8" s="3">
        <v>-9.7074843943119049E-2</v>
      </c>
      <c r="DU8" s="3">
        <v>2.4829715490341187E-2</v>
      </c>
      <c r="DV8" s="3">
        <v>-9.509296715259552E-2</v>
      </c>
      <c r="DW8" s="3">
        <v>2.6690015569329262E-2</v>
      </c>
      <c r="DX8" s="3">
        <v>0.13404169678688049</v>
      </c>
      <c r="DY8" s="3">
        <v>0.20737779140472412</v>
      </c>
      <c r="DZ8" s="3">
        <v>-0.36222177743911743</v>
      </c>
      <c r="EA8" s="3">
        <v>9.4750160351395607E-3</v>
      </c>
      <c r="EB8" s="3">
        <v>-3.0986089259386063E-2</v>
      </c>
      <c r="EC8" s="3">
        <v>-0.16213780641555786</v>
      </c>
      <c r="ED8" s="3">
        <v>-6.5438203513622284E-2</v>
      </c>
      <c r="EE8" s="3">
        <v>0.18690811097621918</v>
      </c>
      <c r="EF8" s="3">
        <v>-7.5424879789352417E-2</v>
      </c>
      <c r="EG8" s="3">
        <v>3.7889130413532257E-2</v>
      </c>
      <c r="EH8" s="3">
        <v>7.0984289050102234E-2</v>
      </c>
      <c r="EI8" s="3">
        <v>-9.5472998917102814E-2</v>
      </c>
      <c r="EJ8" s="3">
        <v>-0.37106782197952271</v>
      </c>
      <c r="EK8" s="3">
        <v>2.6750916615128517E-2</v>
      </c>
      <c r="EL8" s="3">
        <v>-0.21932889521121979</v>
      </c>
      <c r="EM8" s="3">
        <v>9.6480011940002441E-2</v>
      </c>
      <c r="EN8" s="3">
        <v>0.22931699454784393</v>
      </c>
      <c r="EO8" s="3">
        <v>-0.31006813049316406</v>
      </c>
      <c r="EP8" s="3">
        <v>-0.27410927414894104</v>
      </c>
      <c r="EQ8" s="3">
        <v>5.9317518025636673E-3</v>
      </c>
      <c r="ER8" s="3">
        <v>-0.12668497860431671</v>
      </c>
      <c r="ES8" s="3">
        <v>0.13618013262748718</v>
      </c>
      <c r="ET8" s="3">
        <v>0.194233238697052</v>
      </c>
      <c r="EU8" s="3">
        <v>3.6685023456811905E-2</v>
      </c>
      <c r="EV8" s="3">
        <v>0.22447569668292999</v>
      </c>
      <c r="EW8" s="3">
        <v>-0.12657135725021362</v>
      </c>
      <c r="EX8" s="3">
        <v>2.7863731607794762E-2</v>
      </c>
      <c r="EY8" s="3">
        <v>-0.21767088770866394</v>
      </c>
      <c r="EZ8" s="3">
        <v>-8.5252216085791588E-3</v>
      </c>
      <c r="FA8" s="3">
        <v>-2.8378253802657127E-2</v>
      </c>
      <c r="FB8" s="3">
        <v>0.14627173542976379</v>
      </c>
      <c r="FC8" s="3">
        <v>6.6704399883747101E-2</v>
      </c>
      <c r="FD8" s="3">
        <v>1.7952593043446541E-2</v>
      </c>
      <c r="FE8" s="3">
        <v>-0.40960845351219177</v>
      </c>
      <c r="FF8" s="3">
        <v>6.9425925612449646E-2</v>
      </c>
      <c r="FG8" s="3">
        <v>9.7324132919311523E-2</v>
      </c>
      <c r="FH8" s="3">
        <v>-0.22303888201713562</v>
      </c>
      <c r="FI8" s="3">
        <v>6.3723713159561157E-2</v>
      </c>
      <c r="FJ8" s="3">
        <v>3.2742761075496674E-2</v>
      </c>
      <c r="FK8" s="3">
        <v>-0.1293807178735733</v>
      </c>
      <c r="FL8" s="3">
        <v>0.10940079391002655</v>
      </c>
      <c r="FM8" s="3">
        <v>0.24964794516563416</v>
      </c>
      <c r="FN8" s="3">
        <v>-6.6267505288124084E-2</v>
      </c>
      <c r="FO8" s="3">
        <v>-0.32633873820304871</v>
      </c>
      <c r="FP8" s="3">
        <v>0.29602605104446411</v>
      </c>
      <c r="FQ8" s="3">
        <v>-2.9346786439418793E-2</v>
      </c>
      <c r="FR8" s="3">
        <v>-0.15411423146724701</v>
      </c>
      <c r="FS8" s="3">
        <v>-8.1162475049495697E-2</v>
      </c>
      <c r="FT8" s="3">
        <v>-0.10282765328884125</v>
      </c>
      <c r="FU8" s="3">
        <v>2.1301034837961197E-2</v>
      </c>
      <c r="FV8" s="3">
        <v>0.13754867017269135</v>
      </c>
      <c r="FW8" s="3">
        <v>-6.1020493507385254E-2</v>
      </c>
      <c r="FX8" s="3">
        <v>3.428119421005249E-2</v>
      </c>
    </row>
    <row r="9" spans="1:180">
      <c r="A9" s="25">
        <v>3</v>
      </c>
      <c r="B9" s="3">
        <v>0.11095282435417175</v>
      </c>
      <c r="C9" s="3">
        <v>-0.17553170025348663</v>
      </c>
      <c r="D9" s="3">
        <v>-8.3555914461612701E-2</v>
      </c>
      <c r="E9" s="3">
        <v>-2.1998235955834389E-2</v>
      </c>
      <c r="F9" s="3">
        <v>0.20388530194759369</v>
      </c>
      <c r="G9" s="3">
        <v>1.064614299684763E-2</v>
      </c>
      <c r="H9" s="3">
        <v>-0.18543031811714172</v>
      </c>
      <c r="I9" s="3">
        <v>-2.5332048535346985E-3</v>
      </c>
      <c r="J9" s="3">
        <v>0.20193587243556976</v>
      </c>
      <c r="K9" s="3">
        <v>-2.6334835216403008E-2</v>
      </c>
      <c r="L9" s="3">
        <v>0.27557623386383057</v>
      </c>
      <c r="M9" s="3">
        <v>3.7651613354682922E-2</v>
      </c>
      <c r="N9" s="3">
        <v>0.20430563390254974</v>
      </c>
      <c r="O9" s="3">
        <v>0.24293075501918793</v>
      </c>
      <c r="P9" s="3">
        <v>-3.5301823168992996E-2</v>
      </c>
      <c r="Q9" s="3">
        <v>-2.4562273174524307E-2</v>
      </c>
      <c r="R9" s="3">
        <v>1.9176219357177615E-3</v>
      </c>
      <c r="U9" s="3"/>
      <c r="V9" s="1">
        <v>3</v>
      </c>
      <c r="W9" s="3">
        <v>0.67056268849459288</v>
      </c>
      <c r="Y9" s="25">
        <v>3</v>
      </c>
      <c r="Z9" s="3">
        <v>-6.9374933838844299E-2</v>
      </c>
      <c r="AA9" s="3">
        <v>7.3302716016769409E-2</v>
      </c>
      <c r="AB9" s="3">
        <v>0.13013678789138794</v>
      </c>
      <c r="AC9" s="3">
        <v>-0.16035875678062439</v>
      </c>
      <c r="AD9" s="3">
        <v>-6.0306653380393982E-2</v>
      </c>
      <c r="AE9" s="3">
        <v>-4.0679898113012314E-2</v>
      </c>
      <c r="AF9" s="3">
        <v>-7.8072533011436462E-2</v>
      </c>
      <c r="AG9" s="3">
        <v>0.12418507039546967</v>
      </c>
      <c r="AH9" s="3">
        <v>-9.8637983202934265E-2</v>
      </c>
      <c r="AI9" s="3">
        <v>9.6541590988636017E-2</v>
      </c>
      <c r="AJ9" s="3">
        <v>2.1539624780416489E-2</v>
      </c>
      <c r="AK9" s="3">
        <v>3.5993841011077166E-3</v>
      </c>
      <c r="AL9" s="3">
        <v>-2.5988472625613213E-2</v>
      </c>
      <c r="AM9" s="3">
        <v>-0.1161348968744278</v>
      </c>
      <c r="AN9" s="3">
        <v>0.15268516540527344</v>
      </c>
      <c r="AO9" s="3">
        <v>-0.15103764832019806</v>
      </c>
      <c r="AP9" s="3">
        <v>1.9021114334464073E-2</v>
      </c>
      <c r="AS9" s="25">
        <v>3</v>
      </c>
      <c r="AT9" s="3">
        <v>3.95188108086586E-2</v>
      </c>
      <c r="AU9" s="3">
        <v>3.0542619526386261E-2</v>
      </c>
      <c r="AV9" s="3">
        <v>-0.29586195945739746</v>
      </c>
      <c r="AW9" s="3">
        <v>4.2602755129337311E-2</v>
      </c>
      <c r="AX9" s="3">
        <v>-0.29297897219657898</v>
      </c>
      <c r="AY9" s="3">
        <v>0.16792948544025421</v>
      </c>
      <c r="AZ9" s="3">
        <v>-0.19830723106861115</v>
      </c>
      <c r="BA9" s="3">
        <v>-2.9652860015630722E-2</v>
      </c>
      <c r="BB9" s="3">
        <v>-0.21131697297096252</v>
      </c>
      <c r="BC9" s="3">
        <v>0.36731782555580139</v>
      </c>
      <c r="BD9" s="3">
        <v>0.4532739520072937</v>
      </c>
      <c r="BE9" s="3">
        <v>8.771737664937973E-2</v>
      </c>
      <c r="BF9" s="3">
        <v>0.4783959686756134</v>
      </c>
      <c r="BG9" s="3">
        <v>-5.035269632935524E-2</v>
      </c>
      <c r="BH9" s="3">
        <v>2.7366584166884422E-2</v>
      </c>
      <c r="BI9" s="3">
        <v>0.2371978759765625</v>
      </c>
      <c r="BJ9" s="3">
        <v>-0.10468257218599319</v>
      </c>
      <c r="BL9" s="3"/>
      <c r="BM9" s="1">
        <v>3</v>
      </c>
      <c r="BN9" s="3"/>
      <c r="BO9" s="3"/>
      <c r="BP9" s="3"/>
      <c r="BQ9" s="3"/>
      <c r="BR9" s="3">
        <v>0.93721514333845501</v>
      </c>
      <c r="BT9" s="25">
        <v>3</v>
      </c>
      <c r="BU9" s="3">
        <v>0.20932774245738983</v>
      </c>
      <c r="BV9" s="3">
        <v>0.4120362401008606</v>
      </c>
      <c r="BW9" s="3">
        <v>8.5242003202438354E-2</v>
      </c>
      <c r="BX9" s="3">
        <v>3.9806373417377472E-2</v>
      </c>
      <c r="BY9" s="3">
        <v>-5.1480591297149658E-2</v>
      </c>
      <c r="BZ9" s="3">
        <v>0.43030324578285217</v>
      </c>
      <c r="CA9" s="3">
        <v>-0.11905396729707718</v>
      </c>
      <c r="CB9" s="3">
        <v>0.29393479228019714</v>
      </c>
      <c r="CC9" s="3">
        <v>-2.4414708837866783E-2</v>
      </c>
      <c r="CD9" s="3">
        <v>-8.5994578897953033E-2</v>
      </c>
      <c r="CE9" s="3">
        <v>-0.14538225531578064</v>
      </c>
      <c r="CF9" s="3">
        <v>-0.1170661672949791</v>
      </c>
      <c r="CG9" s="3">
        <v>-0.25330916047096252</v>
      </c>
      <c r="CH9" s="3">
        <v>7.2854816913604736E-2</v>
      </c>
      <c r="CI9" s="3">
        <v>2.2662384435534477E-2</v>
      </c>
      <c r="CJ9" s="3">
        <v>0.34634020924568176</v>
      </c>
      <c r="CK9" s="3">
        <v>6.1548005789518349E-2</v>
      </c>
      <c r="CN9" s="25">
        <v>3</v>
      </c>
      <c r="CO9" s="3">
        <v>1.0354255437850952</v>
      </c>
      <c r="CP9" s="3">
        <v>0.12379222363233566</v>
      </c>
      <c r="CR9" s="25">
        <v>3</v>
      </c>
      <c r="CS9" s="3">
        <v>-0.43433144688606262</v>
      </c>
      <c r="CT9" s="3">
        <v>-0.13713888823986053</v>
      </c>
      <c r="CU9" s="3">
        <v>0.17949222028255463</v>
      </c>
      <c r="CV9" s="3">
        <v>-0.46293520927429199</v>
      </c>
      <c r="CW9" s="3">
        <v>-1.8239976838231087E-2</v>
      </c>
      <c r="CX9" s="3">
        <v>-7.0691667497158051E-2</v>
      </c>
      <c r="CY9" s="3">
        <v>-0.28896749019622803</v>
      </c>
      <c r="CZ9" s="3">
        <v>0.1590413898229599</v>
      </c>
      <c r="DA9" s="3">
        <v>-6.8013280630111694E-2</v>
      </c>
      <c r="DB9" s="3">
        <v>0.28453344106674194</v>
      </c>
      <c r="DC9" s="3">
        <v>0.25491490960121155</v>
      </c>
      <c r="DD9" s="3">
        <v>-9.5525108277797699E-2</v>
      </c>
      <c r="DE9" s="3">
        <v>0.10848497599363327</v>
      </c>
      <c r="DF9" s="3">
        <v>0.56898939609527588</v>
      </c>
      <c r="DG9" s="3">
        <v>9.3743681907653809E-2</v>
      </c>
      <c r="DH9" s="3">
        <v>-9.7774960100650787E-2</v>
      </c>
      <c r="DI9" s="3">
        <v>-0.10449811071157455</v>
      </c>
      <c r="DK9" s="25">
        <v>3</v>
      </c>
      <c r="DL9" s="3">
        <v>7.0752717554569244E-2</v>
      </c>
      <c r="DM9" s="3">
        <v>0.28478968143463135</v>
      </c>
      <c r="DN9" s="3">
        <v>6.5203309059143066E-2</v>
      </c>
      <c r="DO9" s="3">
        <v>-0.26292872428894043</v>
      </c>
      <c r="DP9" s="3">
        <v>-6.0313712805509567E-2</v>
      </c>
      <c r="DQ9" s="3">
        <v>-7.1431256830692291E-2</v>
      </c>
      <c r="DR9" s="3">
        <v>-4.0062654763460159E-2</v>
      </c>
      <c r="DS9" s="3">
        <v>0.17054545879364014</v>
      </c>
      <c r="DT9" s="3">
        <v>1.320414524525404E-2</v>
      </c>
      <c r="DU9" s="3">
        <v>-0.13049447536468506</v>
      </c>
      <c r="DV9" s="3">
        <v>0.16115163266658783</v>
      </c>
      <c r="DW9" s="3">
        <v>-0.21304592490196228</v>
      </c>
      <c r="DX9" s="3">
        <v>0.17874319851398468</v>
      </c>
      <c r="DY9" s="3">
        <v>1.1448630830273032E-3</v>
      </c>
      <c r="DZ9" s="3">
        <v>-0.1785300225019455</v>
      </c>
      <c r="EA9" s="3">
        <v>-0.25126191973686218</v>
      </c>
      <c r="EB9" s="3">
        <v>9.9031534045934677E-3</v>
      </c>
      <c r="EC9" s="3">
        <v>0.34877169132232666</v>
      </c>
      <c r="ED9" s="3">
        <v>-8.9194953441619873E-2</v>
      </c>
      <c r="EE9" s="3">
        <v>-0.21620145440101624</v>
      </c>
      <c r="EF9" s="3">
        <v>-0.13843730092048645</v>
      </c>
      <c r="EG9" s="3">
        <v>9.1175667941570282E-2</v>
      </c>
      <c r="EH9" s="3">
        <v>0.14170624315738678</v>
      </c>
      <c r="EI9" s="3">
        <v>0.14884275197982788</v>
      </c>
      <c r="EJ9" s="3">
        <v>0.1596820205450058</v>
      </c>
      <c r="EK9" s="3">
        <v>1.6497895121574402E-2</v>
      </c>
      <c r="EL9" s="3">
        <v>6.2018308788537979E-2</v>
      </c>
      <c r="EM9" s="3">
        <v>-0.34888908267021179</v>
      </c>
      <c r="EN9" s="3">
        <v>0.2401752769947052</v>
      </c>
      <c r="EO9" s="3">
        <v>-0.18711261451244354</v>
      </c>
      <c r="EP9" s="3">
        <v>-0.10033049434423447</v>
      </c>
      <c r="EQ9" s="3">
        <v>7.8965649008750916E-2</v>
      </c>
      <c r="ER9" s="3">
        <v>-0.1816839873790741</v>
      </c>
      <c r="ES9" s="3">
        <v>-0.24611847102642059</v>
      </c>
      <c r="ET9" s="3">
        <v>-0.34869921207427979</v>
      </c>
      <c r="EU9" s="3">
        <v>0.25654506683349609</v>
      </c>
      <c r="EV9" s="3">
        <v>0.14279408752918243</v>
      </c>
      <c r="EW9" s="3">
        <v>-1.4927997253835201E-2</v>
      </c>
      <c r="EX9" s="3">
        <v>3.0139876529574394E-2</v>
      </c>
      <c r="EY9" s="3">
        <v>0.23787486553192139</v>
      </c>
      <c r="EZ9" s="3">
        <v>-0.14848409593105316</v>
      </c>
      <c r="FA9" s="3">
        <v>0.2127227783203125</v>
      </c>
      <c r="FB9" s="3">
        <v>-0.20276004076004028</v>
      </c>
      <c r="FC9" s="3">
        <v>-0.19481088221073151</v>
      </c>
      <c r="FD9" s="3">
        <v>-4.6727325767278671E-2</v>
      </c>
      <c r="FE9" s="3">
        <v>0.20653486251831055</v>
      </c>
      <c r="FF9" s="3">
        <v>-7.0456914603710175E-2</v>
      </c>
      <c r="FG9" s="3">
        <v>1.1673891916871071E-2</v>
      </c>
      <c r="FH9" s="3">
        <v>-5.2329175174236298E-2</v>
      </c>
      <c r="FI9" s="3">
        <v>-0.12446306645870209</v>
      </c>
      <c r="FJ9" s="3">
        <v>-0.12389457225799561</v>
      </c>
      <c r="FK9" s="3">
        <v>-0.15351159870624542</v>
      </c>
      <c r="FL9" s="3">
        <v>9.5563121140003204E-2</v>
      </c>
      <c r="FM9" s="3">
        <v>-0.26043713092803955</v>
      </c>
      <c r="FN9" s="3">
        <v>-0.26061099767684937</v>
      </c>
      <c r="FO9" s="3">
        <v>-2.6719190180301666E-2</v>
      </c>
      <c r="FP9" s="3">
        <v>2.8221189975738525E-2</v>
      </c>
      <c r="FQ9" s="3">
        <v>-5.7001151144504547E-2</v>
      </c>
      <c r="FR9" s="3">
        <v>-0.12569151818752289</v>
      </c>
      <c r="FS9" s="3">
        <v>-0.11246241629123688</v>
      </c>
      <c r="FT9" s="3">
        <v>9.3844443559646606E-2</v>
      </c>
      <c r="FU9" s="3">
        <v>4.3775856494903564E-2</v>
      </c>
      <c r="FV9" s="3">
        <v>-0.4137732982635498</v>
      </c>
      <c r="FW9" s="3">
        <v>-0.21912258863449097</v>
      </c>
      <c r="FX9" s="3">
        <v>-4.147498682141304E-2</v>
      </c>
    </row>
    <row r="10" spans="1:180">
      <c r="A10" s="25">
        <v>4</v>
      </c>
      <c r="B10" s="3">
        <v>0.28102874755859375</v>
      </c>
      <c r="C10" s="3">
        <v>0.13428357243537903</v>
      </c>
      <c r="D10" s="3">
        <v>-0.22913946211338043</v>
      </c>
      <c r="E10" s="3">
        <v>-0.20395739376544952</v>
      </c>
      <c r="F10" s="3">
        <v>-0.24043940007686615</v>
      </c>
      <c r="G10" s="3">
        <v>-0.26097974181175232</v>
      </c>
      <c r="H10" s="3">
        <v>4.9770358949899673E-2</v>
      </c>
      <c r="I10" s="3">
        <v>0.11838603019714355</v>
      </c>
      <c r="J10" s="3">
        <v>0.23851008713245392</v>
      </c>
      <c r="K10" s="3">
        <v>-0.27764743566513062</v>
      </c>
      <c r="L10" s="3">
        <v>-6.1912015080451965E-3</v>
      </c>
      <c r="M10" s="3">
        <v>-3.9999634027481079E-2</v>
      </c>
      <c r="N10" s="3">
        <v>-2.6180081069469452E-2</v>
      </c>
      <c r="O10" s="3">
        <v>3.9577454328536987E-2</v>
      </c>
      <c r="P10" s="3">
        <v>0.11458247154951096</v>
      </c>
      <c r="Q10" s="3">
        <v>-0.22936874628067017</v>
      </c>
      <c r="R10" s="3">
        <v>1.8332412000745537E-3</v>
      </c>
      <c r="U10" s="3"/>
      <c r="V10" s="1">
        <v>4</v>
      </c>
      <c r="W10" s="3">
        <v>1.2058072957795984</v>
      </c>
      <c r="Y10" s="25">
        <v>4</v>
      </c>
      <c r="Z10" s="3">
        <v>-1.2870854698121548E-2</v>
      </c>
      <c r="AA10" s="3">
        <v>-0.15851826965808868</v>
      </c>
      <c r="AB10" s="3">
        <v>-2.9625487513840199E-3</v>
      </c>
      <c r="AC10" s="3">
        <v>8.8909685611724854E-2</v>
      </c>
      <c r="AD10" s="3">
        <v>-0.16268758475780487</v>
      </c>
      <c r="AE10" s="3">
        <v>-1.4763470739126205E-2</v>
      </c>
      <c r="AF10" s="3">
        <v>2.1883230656385422E-2</v>
      </c>
      <c r="AG10" s="3">
        <v>-8.3225809037685394E-2</v>
      </c>
      <c r="AH10" s="3">
        <v>-0.11605063825845718</v>
      </c>
      <c r="AI10" s="3">
        <v>-0.13305012881755829</v>
      </c>
      <c r="AJ10" s="3">
        <v>-0.21008627116680145</v>
      </c>
      <c r="AK10" s="3">
        <v>3.3926680684089661E-2</v>
      </c>
      <c r="AL10" s="3">
        <v>1.2516898103058338E-2</v>
      </c>
      <c r="AM10" s="3">
        <v>1.1721597984433174E-3</v>
      </c>
      <c r="AN10" s="3">
        <v>4.1153626516461372E-3</v>
      </c>
      <c r="AO10" s="3">
        <v>4.9282452091574669E-3</v>
      </c>
      <c r="AP10" s="3">
        <v>6.5678589046001434E-2</v>
      </c>
      <c r="AS10" s="25">
        <v>4</v>
      </c>
      <c r="AT10" s="3">
        <v>-0.14808791875839233</v>
      </c>
      <c r="AU10" s="3">
        <v>-9.9786736071109772E-2</v>
      </c>
      <c r="AV10" s="3">
        <v>-5.704781785607338E-2</v>
      </c>
      <c r="AW10" s="3">
        <v>8.955104649066925E-2</v>
      </c>
      <c r="AX10" s="3">
        <v>3.4326840192079544E-2</v>
      </c>
      <c r="AY10" s="3">
        <v>-5.9983000159263611E-2</v>
      </c>
      <c r="AZ10" s="3">
        <v>-8.7876521050930023E-2</v>
      </c>
      <c r="BA10" s="3">
        <v>0.22615930438041687</v>
      </c>
      <c r="BB10" s="3">
        <v>4.5263964682817459E-2</v>
      </c>
      <c r="BC10" s="3">
        <v>1.756114698946476E-2</v>
      </c>
      <c r="BD10" s="3">
        <v>-8.8042207062244415E-2</v>
      </c>
      <c r="BE10" s="3">
        <v>-0.2743697464466095</v>
      </c>
      <c r="BF10" s="3">
        <v>-0.22266823053359985</v>
      </c>
      <c r="BG10" s="3">
        <v>-0.27598413825035095</v>
      </c>
      <c r="BH10" s="3">
        <v>0.12469948083162308</v>
      </c>
      <c r="BI10" s="3">
        <v>0.12072130292654037</v>
      </c>
      <c r="BJ10" s="3">
        <v>3.1598974019289017E-2</v>
      </c>
      <c r="BL10" s="3"/>
      <c r="BM10" s="1">
        <v>4</v>
      </c>
      <c r="BN10" s="3"/>
      <c r="BO10" s="3"/>
      <c r="BP10" s="3"/>
      <c r="BQ10" s="3"/>
      <c r="BR10" s="3">
        <v>-1.1780366708285859</v>
      </c>
      <c r="BT10" s="25">
        <v>4</v>
      </c>
      <c r="BU10" s="3">
        <v>0.28343436121940613</v>
      </c>
      <c r="BV10" s="3">
        <v>-0.14893384277820587</v>
      </c>
      <c r="BW10" s="3">
        <v>-0.28780966997146606</v>
      </c>
      <c r="BX10" s="3">
        <v>-6.7646943032741547E-2</v>
      </c>
      <c r="BY10" s="3">
        <v>5.7375013828277588E-2</v>
      </c>
      <c r="BZ10" s="3">
        <v>-0.2140977680683136</v>
      </c>
      <c r="CA10" s="3">
        <v>0.32499989867210388</v>
      </c>
      <c r="CB10" s="3">
        <v>1.9600667059421539E-2</v>
      </c>
      <c r="CC10" s="3">
        <v>-1.2774288654327393E-2</v>
      </c>
      <c r="CD10" s="3">
        <v>-0.1313205361366272</v>
      </c>
      <c r="CE10" s="3">
        <v>-7.4844211339950562E-2</v>
      </c>
      <c r="CF10" s="3">
        <v>-8.5147127509117126E-2</v>
      </c>
      <c r="CG10" s="3">
        <v>-1.5432494692504406E-2</v>
      </c>
      <c r="CH10" s="3">
        <v>7.5220510363578796E-2</v>
      </c>
      <c r="CI10" s="3">
        <v>0.29071629047393799</v>
      </c>
      <c r="CJ10" s="3">
        <v>0.43475633859634399</v>
      </c>
      <c r="CK10" s="3">
        <v>-5.0721332430839539E-2</v>
      </c>
      <c r="CN10" s="25">
        <v>4</v>
      </c>
      <c r="CO10" s="3">
        <v>1.0805342197418213</v>
      </c>
      <c r="CP10" s="3">
        <v>7.9086432233452797E-3</v>
      </c>
      <c r="CR10" s="25">
        <v>4</v>
      </c>
      <c r="CS10" s="3">
        <v>0.24077038466930389</v>
      </c>
      <c r="CT10" s="3">
        <v>0.16696679592132568</v>
      </c>
      <c r="CU10" s="3">
        <v>3.4448120277374983E-3</v>
      </c>
      <c r="CV10" s="3">
        <v>7.2189219295978546E-2</v>
      </c>
      <c r="CW10" s="3">
        <v>-0.21026025712490082</v>
      </c>
      <c r="CX10" s="3">
        <v>-0.20427046716213226</v>
      </c>
      <c r="CY10" s="3">
        <v>-0.13725003600120544</v>
      </c>
      <c r="CZ10" s="3">
        <v>-0.23204851150512695</v>
      </c>
      <c r="DA10" s="3">
        <v>-5.9190500527620316E-2</v>
      </c>
      <c r="DB10" s="3">
        <v>2.6380466297268867E-2</v>
      </c>
      <c r="DC10" s="3">
        <v>0.14503343403339386</v>
      </c>
      <c r="DD10" s="3">
        <v>2.7765149250626564E-2</v>
      </c>
      <c r="DE10" s="3">
        <v>0.20663365721702576</v>
      </c>
      <c r="DF10" s="3">
        <v>0.21556849777698517</v>
      </c>
      <c r="DG10" s="3">
        <v>2.9555704444646835E-2</v>
      </c>
      <c r="DH10" s="3">
        <v>0.12522663176059723</v>
      </c>
      <c r="DI10" s="3">
        <v>-0.31430038809776306</v>
      </c>
      <c r="DK10" s="25">
        <v>4</v>
      </c>
      <c r="DL10" s="3">
        <v>-8.7826691567897797E-2</v>
      </c>
      <c r="DM10" s="3">
        <v>-0.20281459391117096</v>
      </c>
      <c r="DN10" s="3">
        <v>-3.9105724543333054E-2</v>
      </c>
      <c r="DO10" s="3">
        <v>-2.7928734198212624E-2</v>
      </c>
      <c r="DP10" s="3">
        <v>-0.16795016825199127</v>
      </c>
      <c r="DQ10" s="3">
        <v>1.1651861481368542E-2</v>
      </c>
      <c r="DR10" s="3">
        <v>-8.5470154881477356E-2</v>
      </c>
      <c r="DS10" s="3">
        <v>0.17452996969223022</v>
      </c>
      <c r="DT10" s="3">
        <v>0.21858173608779907</v>
      </c>
      <c r="DU10" s="3">
        <v>3.3563844859600067E-2</v>
      </c>
      <c r="DV10" s="3">
        <v>0.23544654250144958</v>
      </c>
      <c r="DW10" s="3">
        <v>9.9218443036079407E-2</v>
      </c>
      <c r="DX10" s="3">
        <v>0.12649689614772797</v>
      </c>
      <c r="DY10" s="3">
        <v>-4.7758929431438446E-2</v>
      </c>
      <c r="DZ10" s="3">
        <v>0.14279209077358246</v>
      </c>
      <c r="EA10" s="3">
        <v>-0.10871570557355881</v>
      </c>
      <c r="EB10" s="3">
        <v>0.12020324170589447</v>
      </c>
      <c r="EC10" s="3">
        <v>3.2114267349243164E-2</v>
      </c>
      <c r="ED10" s="3">
        <v>8.2575306296348572E-3</v>
      </c>
      <c r="EE10" s="3">
        <v>-5.5968042463064194E-2</v>
      </c>
      <c r="EF10" s="3">
        <v>-0.11712923645973206</v>
      </c>
      <c r="EG10" s="3">
        <v>-0.19129835069179535</v>
      </c>
      <c r="EH10" s="3">
        <v>-0.24504178762435913</v>
      </c>
      <c r="EI10" s="3">
        <v>3.8724236190319061E-2</v>
      </c>
      <c r="EJ10" s="3">
        <v>0.10327302664518356</v>
      </c>
      <c r="EK10" s="3">
        <v>-2.7706636115908623E-2</v>
      </c>
      <c r="EL10" s="3">
        <v>-1.0744659230113029E-2</v>
      </c>
      <c r="EM10" s="3">
        <v>-8.2902289927005768E-2</v>
      </c>
      <c r="EN10" s="3">
        <v>-5.9881139546632767E-2</v>
      </c>
      <c r="EO10" s="3">
        <v>0.26600882411003113</v>
      </c>
      <c r="EP10" s="3">
        <v>9.2342402786016464E-3</v>
      </c>
      <c r="EQ10" s="3">
        <v>1.115709263831377E-2</v>
      </c>
      <c r="ER10" s="3">
        <v>-9.0664111077785492E-2</v>
      </c>
      <c r="ES10" s="3">
        <v>0.16439998149871826</v>
      </c>
      <c r="ET10" s="3">
        <v>-0.18667376041412354</v>
      </c>
      <c r="EU10" s="3">
        <v>-0.22888989746570587</v>
      </c>
      <c r="EV10" s="3">
        <v>0.13331913948059082</v>
      </c>
      <c r="EW10" s="3">
        <v>0.13688479363918304</v>
      </c>
      <c r="EX10" s="3">
        <v>-4.2733311653137207E-2</v>
      </c>
      <c r="EY10" s="3">
        <v>9.5329448580741882E-2</v>
      </c>
      <c r="EZ10" s="3">
        <v>-2.9976176097989082E-2</v>
      </c>
      <c r="FA10" s="3">
        <v>0.13484001159667969</v>
      </c>
      <c r="FB10" s="3">
        <v>-0.25733956694602966</v>
      </c>
      <c r="FC10" s="3">
        <v>0.12149836122989655</v>
      </c>
      <c r="FD10" s="3">
        <v>-2.6403861120343208E-2</v>
      </c>
      <c r="FE10" s="3">
        <v>2.224012091755867E-2</v>
      </c>
      <c r="FF10" s="3">
        <v>0.22856777906417847</v>
      </c>
      <c r="FG10" s="3">
        <v>-3.1309157609939575E-2</v>
      </c>
      <c r="FH10" s="3">
        <v>8.0171748995780945E-2</v>
      </c>
      <c r="FI10" s="3">
        <v>0.1507253497838974</v>
      </c>
      <c r="FJ10" s="3">
        <v>0.18476492166519165</v>
      </c>
      <c r="FK10" s="3">
        <v>-8.9133106172084808E-2</v>
      </c>
      <c r="FL10" s="3">
        <v>3.7666883319616318E-2</v>
      </c>
      <c r="FM10" s="3">
        <v>-8.3856940269470215E-2</v>
      </c>
      <c r="FN10" s="3">
        <v>-0.14086326956748962</v>
      </c>
      <c r="FO10" s="3">
        <v>7.1053214371204376E-2</v>
      </c>
      <c r="FP10" s="3">
        <v>-4.5342601835727692E-2</v>
      </c>
      <c r="FQ10" s="3">
        <v>0.15804906189441681</v>
      </c>
      <c r="FR10" s="3">
        <v>0.10018987208604813</v>
      </c>
      <c r="FS10" s="3">
        <v>-1.082755159586668E-3</v>
      </c>
      <c r="FT10" s="3">
        <v>1.372202392667532E-2</v>
      </c>
      <c r="FU10" s="3">
        <v>0.13482914865016937</v>
      </c>
      <c r="FV10" s="3">
        <v>0.10856563597917557</v>
      </c>
      <c r="FW10" s="3">
        <v>-9.1095436364412308E-3</v>
      </c>
      <c r="FX10" s="3">
        <v>-4.9673754721879959E-2</v>
      </c>
    </row>
    <row r="11" spans="1:180">
      <c r="A11" s="25">
        <v>5</v>
      </c>
      <c r="B11" s="3">
        <v>0.18432487547397614</v>
      </c>
      <c r="C11" s="3">
        <v>5.2321277558803558E-2</v>
      </c>
      <c r="D11" s="3">
        <v>-0.29577293992042542</v>
      </c>
      <c r="E11" s="3">
        <v>0.10525951534509659</v>
      </c>
      <c r="F11" s="3">
        <v>-0.18308219313621521</v>
      </c>
      <c r="G11" s="3">
        <v>-3.0464055016636848E-2</v>
      </c>
      <c r="H11" s="3">
        <v>-0.24170376360416412</v>
      </c>
      <c r="I11" s="3">
        <v>-0.2288699746131897</v>
      </c>
      <c r="J11" s="3">
        <v>-0.2683311402797699</v>
      </c>
      <c r="K11" s="3">
        <v>8.2308493554592133E-2</v>
      </c>
      <c r="L11" s="3">
        <v>7.2201825678348541E-2</v>
      </c>
      <c r="M11" s="3">
        <v>-0.30324298143386841</v>
      </c>
      <c r="N11" s="3">
        <v>0.28017538785934448</v>
      </c>
      <c r="O11" s="3">
        <v>3.04452795535326E-3</v>
      </c>
      <c r="P11" s="3">
        <v>-0.2014642208814621</v>
      </c>
      <c r="Q11" s="3">
        <v>-0.15235166251659393</v>
      </c>
      <c r="R11" s="3">
        <v>-8.1719830632209778E-3</v>
      </c>
      <c r="U11" s="3"/>
      <c r="V11" s="1">
        <v>5</v>
      </c>
      <c r="W11" s="3">
        <v>1.0326796699639893</v>
      </c>
      <c r="Y11" s="25">
        <v>5</v>
      </c>
      <c r="Z11" s="3">
        <v>-0.18693679571151733</v>
      </c>
      <c r="AA11" s="3">
        <v>9.4423748552799225E-2</v>
      </c>
      <c r="AB11" s="3">
        <v>-6.9446757435798645E-2</v>
      </c>
      <c r="AC11" s="3">
        <v>-3.4532304853200912E-2</v>
      </c>
      <c r="AD11" s="3">
        <v>-4.6038117259740829E-2</v>
      </c>
      <c r="AE11" s="3">
        <v>-4.528924822807312E-2</v>
      </c>
      <c r="AF11" s="3">
        <v>8.0267414450645447E-2</v>
      </c>
      <c r="AG11" s="3">
        <v>8.9893989264965057E-2</v>
      </c>
      <c r="AH11" s="3">
        <v>0.1009199470281601</v>
      </c>
      <c r="AI11" s="3">
        <v>-0.21965458989143372</v>
      </c>
      <c r="AJ11" s="3">
        <v>0.22590824961662292</v>
      </c>
      <c r="AK11" s="3">
        <v>-2.3170452564954758E-2</v>
      </c>
      <c r="AL11" s="3">
        <v>-8.7149955332279205E-2</v>
      </c>
      <c r="AM11" s="3">
        <v>8.6065664887428284E-2</v>
      </c>
      <c r="AN11" s="3">
        <v>2.5651620700955391E-2</v>
      </c>
      <c r="AO11" s="3">
        <v>-6.5182633697986603E-2</v>
      </c>
      <c r="AP11" s="3">
        <v>-0.10899561643600464</v>
      </c>
      <c r="AS11" s="25">
        <v>5</v>
      </c>
      <c r="AT11" s="3">
        <v>0.16198866069316864</v>
      </c>
      <c r="AU11" s="3">
        <v>0.19702933728694916</v>
      </c>
      <c r="AV11" s="3">
        <v>0.25544926524162292</v>
      </c>
      <c r="AW11" s="3">
        <v>0.42465442419052124</v>
      </c>
      <c r="AX11" s="3">
        <v>-0.11919714510440826</v>
      </c>
      <c r="AY11" s="3">
        <v>-7.3485396802425385E-2</v>
      </c>
      <c r="AZ11" s="3">
        <v>5.6474145501852036E-2</v>
      </c>
      <c r="BA11" s="3">
        <v>0.1567239910364151</v>
      </c>
      <c r="BB11" s="3">
        <v>-0.28210487961769104</v>
      </c>
      <c r="BC11" s="3">
        <v>-0.19382660090923309</v>
      </c>
      <c r="BD11" s="3">
        <v>-3.3086188137531281E-2</v>
      </c>
      <c r="BE11" s="3">
        <v>6.5124459564685822E-2</v>
      </c>
      <c r="BF11" s="3">
        <v>-0.38473334908485413</v>
      </c>
      <c r="BG11" s="3">
        <v>-0.26961219310760498</v>
      </c>
      <c r="BH11" s="3">
        <v>0.34862241148948669</v>
      </c>
      <c r="BI11" s="3">
        <v>-1.7852531746029854E-3</v>
      </c>
      <c r="BJ11" s="3">
        <v>0.48375418782234192</v>
      </c>
      <c r="BL11" s="3"/>
      <c r="BM11" s="1">
        <v>5</v>
      </c>
      <c r="BN11" s="3"/>
      <c r="BO11" s="3"/>
      <c r="BP11" s="3"/>
      <c r="BQ11" s="3"/>
      <c r="BR11" s="3">
        <v>0.22229800874611416</v>
      </c>
      <c r="BT11" s="25">
        <v>5</v>
      </c>
      <c r="BU11" s="3">
        <v>0.31211432814598083</v>
      </c>
      <c r="BV11" s="3">
        <v>0.1658051609992981</v>
      </c>
      <c r="BW11" s="3">
        <v>-0.12487860769033432</v>
      </c>
      <c r="BX11" s="3">
        <v>0.21386279165744781</v>
      </c>
      <c r="BY11" s="3">
        <v>-3.6785027477890253E-3</v>
      </c>
      <c r="BZ11" s="3">
        <v>9.0773738920688629E-2</v>
      </c>
      <c r="CA11" s="3">
        <v>-0.29769429564476013</v>
      </c>
      <c r="CB11" s="3">
        <v>-0.59956842660903931</v>
      </c>
      <c r="CC11" s="3">
        <v>0.26354396343231201</v>
      </c>
      <c r="CD11" s="3">
        <v>-0.14875566959381104</v>
      </c>
      <c r="CE11" s="3">
        <v>1.8505968153476715E-2</v>
      </c>
      <c r="CF11" s="3">
        <v>-0.1382385641336441</v>
      </c>
      <c r="CG11" s="3">
        <v>-1.6834491863846779E-2</v>
      </c>
      <c r="CH11" s="3">
        <v>0.42817676067352295</v>
      </c>
      <c r="CI11" s="3">
        <v>2.5598478969186544E-3</v>
      </c>
      <c r="CJ11" s="3">
        <v>0.14147654175758362</v>
      </c>
      <c r="CK11" s="3">
        <v>-1.2467799708247185E-2</v>
      </c>
      <c r="CN11" s="25">
        <v>5</v>
      </c>
      <c r="CO11" s="3">
        <v>0.90418958663940441</v>
      </c>
      <c r="CP11" s="3">
        <v>-0.11073813587427141</v>
      </c>
      <c r="CR11" s="25">
        <v>5</v>
      </c>
      <c r="CS11" s="3">
        <v>-9.2762395739555359E-2</v>
      </c>
      <c r="CT11" s="3">
        <v>-0.15109221637248993</v>
      </c>
      <c r="CU11" s="3">
        <v>1.9500370835885406E-3</v>
      </c>
      <c r="CV11" s="3">
        <v>0.17274270951747894</v>
      </c>
      <c r="CW11" s="3">
        <v>-7.3116399347782135E-2</v>
      </c>
      <c r="CX11" s="3">
        <v>2.5287168100476265E-2</v>
      </c>
      <c r="CY11" s="3">
        <v>-0.15721295773983002</v>
      </c>
      <c r="CZ11" s="3">
        <v>7.3985397815704346E-2</v>
      </c>
      <c r="DA11" s="3">
        <v>0.21998615562915802</v>
      </c>
      <c r="DB11" s="3">
        <v>-0.3024018406867981</v>
      </c>
      <c r="DC11" s="3">
        <v>-0.32127615809440613</v>
      </c>
      <c r="DD11" s="3">
        <v>-9.5992192625999451E-2</v>
      </c>
      <c r="DE11" s="3">
        <v>8.7143130600452423E-2</v>
      </c>
      <c r="DF11" s="3">
        <v>0.1558595597743988</v>
      </c>
      <c r="DG11" s="3">
        <v>-0.25953760743141174</v>
      </c>
      <c r="DH11" s="3">
        <v>0.15953345596790314</v>
      </c>
      <c r="DI11" s="3">
        <v>-0.17186436057090759</v>
      </c>
      <c r="DK11" s="25">
        <v>5</v>
      </c>
      <c r="DL11" s="3">
        <v>-0.1424853503704071</v>
      </c>
      <c r="DM11" s="3">
        <v>9.5313012599945068E-2</v>
      </c>
      <c r="DN11" s="3">
        <v>8.6014695465564728E-2</v>
      </c>
      <c r="DO11" s="3">
        <v>5.3348071873188019E-2</v>
      </c>
      <c r="DP11" s="3">
        <v>-4.8140544444322586E-2</v>
      </c>
      <c r="DQ11" s="3">
        <v>0.17927053570747375</v>
      </c>
      <c r="DR11" s="3">
        <v>-5.7904548943042755E-2</v>
      </c>
      <c r="DS11" s="3">
        <v>1.1377672664821148E-2</v>
      </c>
      <c r="DT11" s="3">
        <v>-2.2883238270878792E-2</v>
      </c>
      <c r="DU11" s="3">
        <v>7.3291890323162079E-2</v>
      </c>
      <c r="DV11" s="3">
        <v>4.1529100388288498E-2</v>
      </c>
      <c r="DW11" s="3">
        <v>7.2440303862094879E-2</v>
      </c>
      <c r="DX11" s="3">
        <v>7.5958468951284885E-3</v>
      </c>
      <c r="DY11" s="3">
        <v>-0.17091108858585358</v>
      </c>
      <c r="DZ11" s="3">
        <v>-2.1117517724633217E-2</v>
      </c>
      <c r="EA11" s="3">
        <v>0.17600101232528687</v>
      </c>
      <c r="EB11" s="3">
        <v>6.3404344022274017E-2</v>
      </c>
      <c r="EC11" s="3">
        <v>-1.1989002116024494E-2</v>
      </c>
      <c r="ED11" s="3">
        <v>0.23620244860649109</v>
      </c>
      <c r="EE11" s="3">
        <v>9.7043097019195557E-2</v>
      </c>
      <c r="EF11" s="3">
        <v>-2.0044488832354546E-2</v>
      </c>
      <c r="EG11" s="3">
        <v>-7.9459860920906067E-2</v>
      </c>
      <c r="EH11" s="3">
        <v>-2.9450006783008575E-2</v>
      </c>
      <c r="EI11" s="3">
        <v>0.24851433932781219</v>
      </c>
      <c r="EJ11" s="3">
        <v>3.9270490407943726E-2</v>
      </c>
      <c r="EK11" s="3">
        <v>5.4748754948377609E-2</v>
      </c>
      <c r="EL11" s="3">
        <v>6.4632343128323555E-3</v>
      </c>
      <c r="EM11" s="3">
        <v>0.16548702120780945</v>
      </c>
      <c r="EN11" s="3">
        <v>-0.18158237636089325</v>
      </c>
      <c r="EO11" s="3">
        <v>9.1755032539367676E-2</v>
      </c>
      <c r="EP11" s="3">
        <v>0.31170779466629028</v>
      </c>
      <c r="EQ11" s="3">
        <v>-3.4926272928714752E-2</v>
      </c>
      <c r="ER11" s="3">
        <v>5.7250011712312698E-2</v>
      </c>
      <c r="ES11" s="3">
        <v>1.2438048608601093E-2</v>
      </c>
      <c r="ET11" s="3">
        <v>1.1735290754586458E-3</v>
      </c>
      <c r="EU11" s="3">
        <v>6.1205267906188965E-2</v>
      </c>
      <c r="EV11" s="3">
        <v>-0.16189371049404144</v>
      </c>
      <c r="EW11" s="3">
        <v>-1.132775004953146E-2</v>
      </c>
      <c r="EX11" s="3">
        <v>6.0229793190956116E-2</v>
      </c>
      <c r="EY11" s="3">
        <v>0.31025370955467224</v>
      </c>
      <c r="EZ11" s="3">
        <v>7.9444944858551025E-2</v>
      </c>
      <c r="FA11" s="3">
        <v>-8.6301133036613464E-2</v>
      </c>
      <c r="FB11" s="3">
        <v>0.15624386072158813</v>
      </c>
      <c r="FC11" s="3">
        <v>-0.28700774908065796</v>
      </c>
      <c r="FD11" s="3">
        <v>0.14790229499340057</v>
      </c>
      <c r="FE11" s="3">
        <v>-0.46373453736305237</v>
      </c>
      <c r="FF11" s="3">
        <v>0.25983527302742004</v>
      </c>
      <c r="FG11" s="3">
        <v>-5.888660904020071E-3</v>
      </c>
      <c r="FH11" s="3">
        <v>2.0313592627644539E-2</v>
      </c>
      <c r="FI11" s="3">
        <v>0.11675055325031281</v>
      </c>
      <c r="FJ11" s="3">
        <v>0.14826469123363495</v>
      </c>
      <c r="FK11" s="3">
        <v>0.22008456289768219</v>
      </c>
      <c r="FL11" s="3">
        <v>-0.31828543543815613</v>
      </c>
      <c r="FM11" s="3">
        <v>4.2490925639867783E-2</v>
      </c>
      <c r="FN11" s="3">
        <v>0.13413731753826141</v>
      </c>
      <c r="FO11" s="3">
        <v>0.21452420949935913</v>
      </c>
      <c r="FP11" s="3">
        <v>5.5688906461000443E-2</v>
      </c>
      <c r="FQ11" s="3">
        <v>-7.1950770914554596E-2</v>
      </c>
      <c r="FR11" s="3">
        <v>0.34222111105918884</v>
      </c>
      <c r="FS11" s="3">
        <v>-0.16792809963226318</v>
      </c>
      <c r="FT11" s="3">
        <v>2.8273051604628563E-2</v>
      </c>
      <c r="FU11" s="3">
        <v>-0.10543540120124817</v>
      </c>
      <c r="FV11" s="3">
        <v>8.8520772755146027E-2</v>
      </c>
      <c r="FW11" s="3">
        <v>-5.1638572476804256E-3</v>
      </c>
      <c r="FX11" s="3">
        <v>-2.5012844707816839E-3</v>
      </c>
    </row>
    <row r="12" spans="1:180">
      <c r="A12" s="25">
        <v>6</v>
      </c>
      <c r="B12" s="3">
        <v>-0.17260779440402985</v>
      </c>
      <c r="C12" s="3">
        <v>-0.20399782061576843</v>
      </c>
      <c r="D12" s="3">
        <v>-0.2133646160364151</v>
      </c>
      <c r="E12" s="3">
        <v>-6.1646591871976852E-2</v>
      </c>
      <c r="F12" s="3">
        <v>0.23155391216278076</v>
      </c>
      <c r="G12" s="3">
        <v>0.11168237775564194</v>
      </c>
      <c r="H12" s="3">
        <v>-0.11050868034362793</v>
      </c>
      <c r="I12" s="3">
        <v>0.29350060224533081</v>
      </c>
      <c r="J12" s="3">
        <v>-0.27165517210960388</v>
      </c>
      <c r="K12" s="3">
        <v>0.10835453867912292</v>
      </c>
      <c r="L12" s="3">
        <v>0.17737092077732086</v>
      </c>
      <c r="M12" s="3">
        <v>-0.16544325649738312</v>
      </c>
      <c r="N12" s="3">
        <v>-3.5984683781862259E-2</v>
      </c>
      <c r="O12" s="3">
        <v>-0.19646356999874115</v>
      </c>
      <c r="P12" s="3">
        <v>-0.26445171236991882</v>
      </c>
      <c r="Q12" s="3">
        <v>-4.4657249003648758E-2</v>
      </c>
      <c r="R12" s="3">
        <v>1.5132728731259704E-3</v>
      </c>
      <c r="U12" s="3"/>
      <c r="V12" s="1">
        <v>6</v>
      </c>
      <c r="W12" s="3">
        <v>-0.99313371310528653</v>
      </c>
      <c r="Y12" s="25">
        <v>6</v>
      </c>
      <c r="Z12" s="3">
        <v>-5.6514386087656021E-2</v>
      </c>
      <c r="AA12" s="3">
        <v>0.11192294955253601</v>
      </c>
      <c r="AB12" s="3">
        <v>-5.0955396145582199E-2</v>
      </c>
      <c r="AC12" s="3">
        <v>-0.19792842864990234</v>
      </c>
      <c r="AD12" s="3">
        <v>3.5655748099088669E-2</v>
      </c>
      <c r="AE12" s="3">
        <v>0.17244885861873627</v>
      </c>
      <c r="AF12" s="3">
        <v>3.3010039478540421E-2</v>
      </c>
      <c r="AG12" s="3">
        <v>7.9852037131786346E-2</v>
      </c>
      <c r="AH12" s="3">
        <v>8.5178174078464508E-2</v>
      </c>
      <c r="AI12" s="3">
        <v>-0.14647452533245087</v>
      </c>
      <c r="AJ12" s="3">
        <v>0.14025931060314178</v>
      </c>
      <c r="AK12" s="3">
        <v>0.16970670223236084</v>
      </c>
      <c r="AL12" s="3">
        <v>-0.12377917766571045</v>
      </c>
      <c r="AM12" s="3">
        <v>8.8529378175735474E-2</v>
      </c>
      <c r="AN12" s="3">
        <v>0.23687304556369781</v>
      </c>
      <c r="AO12" s="3">
        <v>-7.7270723879337311E-2</v>
      </c>
      <c r="AP12" s="3">
        <v>-4.1805781424045563E-2</v>
      </c>
      <c r="AS12" s="25">
        <v>6</v>
      </c>
      <c r="AT12" s="3">
        <v>0.49894481897354126</v>
      </c>
      <c r="AU12" s="3">
        <v>-3.1885545700788498E-2</v>
      </c>
      <c r="AV12" s="3">
        <v>-1.1933622881770134E-3</v>
      </c>
      <c r="AW12" s="3">
        <v>-0.4361456036567688</v>
      </c>
      <c r="AX12" s="3">
        <v>5.1255583763122559E-2</v>
      </c>
      <c r="AY12" s="3">
        <v>0.2095923125743866</v>
      </c>
      <c r="AZ12" s="3">
        <v>0.24795408546924591</v>
      </c>
      <c r="BA12" s="3">
        <v>-0.4013293981552124</v>
      </c>
      <c r="BB12" s="3">
        <v>0.14076514542102814</v>
      </c>
      <c r="BC12" s="3">
        <v>-4.7827097587287426E-3</v>
      </c>
      <c r="BD12" s="3">
        <v>0.19750773906707764</v>
      </c>
      <c r="BE12" s="3">
        <v>-8.3343200385570526E-2</v>
      </c>
      <c r="BF12" s="3">
        <v>-0.19650724530220032</v>
      </c>
      <c r="BG12" s="3">
        <v>0.38664659857749939</v>
      </c>
      <c r="BH12" s="3">
        <v>-0.20522472262382507</v>
      </c>
      <c r="BI12" s="3">
        <v>-7.0620603859424591E-2</v>
      </c>
      <c r="BJ12" s="3">
        <v>-0.17998668551445007</v>
      </c>
      <c r="BL12" s="3"/>
      <c r="BM12" s="1">
        <v>6</v>
      </c>
      <c r="BN12" s="3"/>
      <c r="BO12" s="3"/>
      <c r="BP12" s="3"/>
      <c r="BQ12" s="3"/>
      <c r="BR12" s="3">
        <v>1.0545040707783897</v>
      </c>
      <c r="BT12" s="25">
        <v>6</v>
      </c>
      <c r="BU12" s="3">
        <v>-0.2012844979763031</v>
      </c>
      <c r="BV12" s="3">
        <v>-1.3966840691864491E-2</v>
      </c>
      <c r="BW12" s="3">
        <v>-0.59512937068939209</v>
      </c>
      <c r="BX12" s="3">
        <v>0.16913425922393799</v>
      </c>
      <c r="BY12" s="3">
        <v>0.21208482980728149</v>
      </c>
      <c r="BZ12" s="3">
        <v>-1.7427090555429459E-2</v>
      </c>
      <c r="CA12" s="3">
        <v>-8.3037324249744415E-2</v>
      </c>
      <c r="CB12" s="3">
        <v>5.0057213753461838E-2</v>
      </c>
      <c r="CC12" s="3">
        <v>-0.22530832886695862</v>
      </c>
      <c r="CD12" s="3">
        <v>0.25912201404571533</v>
      </c>
      <c r="CE12" s="3">
        <v>-0.25946199893951416</v>
      </c>
      <c r="CF12" s="3">
        <v>-0.1603752076625824</v>
      </c>
      <c r="CG12" s="3">
        <v>0.26121032238006592</v>
      </c>
      <c r="CH12" s="3">
        <v>-0.19377428293228149</v>
      </c>
      <c r="CI12" s="3">
        <v>0.1785673052072525</v>
      </c>
      <c r="CJ12" s="3">
        <v>-0.22586441040039063</v>
      </c>
      <c r="CK12" s="3">
        <v>-1.2197598814964294E-2</v>
      </c>
      <c r="CN12" s="25">
        <v>6</v>
      </c>
      <c r="CO12" s="3">
        <v>0.99066901206970204</v>
      </c>
      <c r="CP12" s="3">
        <v>-0.10490937530994417</v>
      </c>
      <c r="CR12" s="25">
        <v>6</v>
      </c>
      <c r="CS12" s="3">
        <v>-5.8410228230059147E-3</v>
      </c>
      <c r="CT12" s="3">
        <v>-3.1971998512744904E-2</v>
      </c>
      <c r="CU12" s="3">
        <v>-0.24436503648757935</v>
      </c>
      <c r="CV12" s="3">
        <v>-3.9871152490377426E-2</v>
      </c>
      <c r="CW12" s="3">
        <v>0.12956994771957397</v>
      </c>
      <c r="CX12" s="3">
        <v>8.020416647195816E-2</v>
      </c>
      <c r="CY12" s="3">
        <v>6.0607701539993286E-2</v>
      </c>
      <c r="CZ12" s="3">
        <v>-0.13381339609622955</v>
      </c>
      <c r="DA12" s="3">
        <v>2.6271503418684006E-2</v>
      </c>
      <c r="DB12" s="3">
        <v>0.11480303853750229</v>
      </c>
      <c r="DC12" s="3">
        <v>7.4340499937534332E-2</v>
      </c>
      <c r="DD12" s="3">
        <v>-0.28599011898040771</v>
      </c>
      <c r="DE12" s="3">
        <v>5.8984801173210144E-2</v>
      </c>
      <c r="DF12" s="3">
        <v>1.7440950497984886E-2</v>
      </c>
      <c r="DG12" s="3">
        <v>7.2896063327789307E-2</v>
      </c>
      <c r="DH12" s="3">
        <v>-0.17404289543628693</v>
      </c>
      <c r="DI12" s="3">
        <v>-0.37927302718162537</v>
      </c>
      <c r="DK12" s="25">
        <v>6</v>
      </c>
      <c r="DL12" s="3">
        <v>7.0472054183483124E-2</v>
      </c>
      <c r="DM12" s="3">
        <v>3.5830486565828323E-2</v>
      </c>
      <c r="DN12" s="3">
        <v>-0.11032985895872116</v>
      </c>
      <c r="DO12" s="3">
        <v>0.25635254383087158</v>
      </c>
      <c r="DP12" s="3">
        <v>0.29576286673545837</v>
      </c>
      <c r="DQ12" s="3">
        <v>4.170588031411171E-2</v>
      </c>
      <c r="DR12" s="3">
        <v>-7.4250824749469757E-2</v>
      </c>
      <c r="DS12" s="3">
        <v>0.48238247632980347</v>
      </c>
      <c r="DT12" s="3">
        <v>2.7717448770999908E-2</v>
      </c>
      <c r="DU12" s="3">
        <v>8.9999623596668243E-2</v>
      </c>
      <c r="DV12" s="3">
        <v>-0.13596758246421814</v>
      </c>
      <c r="DW12" s="3">
        <v>0.10837452113628387</v>
      </c>
      <c r="DX12" s="3">
        <v>-9.8996318876743317E-2</v>
      </c>
      <c r="DY12" s="3">
        <v>-0.20684522390365601</v>
      </c>
      <c r="DZ12" s="3">
        <v>0.2626042366027832</v>
      </c>
      <c r="EA12" s="3">
        <v>-0.16929720342159271</v>
      </c>
      <c r="EB12" s="3">
        <v>2.946305088698864E-2</v>
      </c>
      <c r="EC12" s="3">
        <v>7.101035863161087E-2</v>
      </c>
      <c r="ED12" s="3">
        <v>0.25217050313949585</v>
      </c>
      <c r="EE12" s="3">
        <v>-0.32522180676460266</v>
      </c>
      <c r="EF12" s="3">
        <v>4.890795424580574E-2</v>
      </c>
      <c r="EG12" s="3">
        <v>-0.17416134476661682</v>
      </c>
      <c r="EH12" s="3">
        <v>8.3404943346977234E-2</v>
      </c>
      <c r="EI12" s="3">
        <v>9.3788743019104004E-2</v>
      </c>
      <c r="EJ12" s="3">
        <v>0.25752902030944824</v>
      </c>
      <c r="EK12" s="3">
        <v>-0.10581581294536591</v>
      </c>
      <c r="EL12" s="3">
        <v>-0.12882758677005768</v>
      </c>
      <c r="EM12" s="3">
        <v>0.13057227432727814</v>
      </c>
      <c r="EN12" s="3">
        <v>-0.22490470111370087</v>
      </c>
      <c r="EO12" s="3">
        <v>0.28161618113517761</v>
      </c>
      <c r="EP12" s="3">
        <v>-6.8251952528953552E-2</v>
      </c>
      <c r="EQ12" s="3">
        <v>-0.10165117681026459</v>
      </c>
      <c r="ER12" s="3">
        <v>0.26740488409996033</v>
      </c>
      <c r="ES12" s="3">
        <v>-5.5909357964992523E-2</v>
      </c>
      <c r="ET12" s="3">
        <v>8.291982114315033E-2</v>
      </c>
      <c r="EU12" s="3">
        <v>9.7207561135292053E-2</v>
      </c>
      <c r="EV12" s="3">
        <v>0.22994416952133179</v>
      </c>
      <c r="EW12" s="3">
        <v>4.4577997177839279E-2</v>
      </c>
      <c r="EX12" s="3">
        <v>-8.7533192709088326E-4</v>
      </c>
      <c r="EY12" s="3">
        <v>0.37400355935096741</v>
      </c>
      <c r="EZ12" s="3">
        <v>-4.2961690574884415E-2</v>
      </c>
      <c r="FA12" s="3">
        <v>-4.2300425469875336E-2</v>
      </c>
      <c r="FB12" s="3">
        <v>-7.2508819401264191E-2</v>
      </c>
      <c r="FC12" s="3">
        <v>-0.19003684818744659</v>
      </c>
      <c r="FD12" s="3">
        <v>0.20554623007774353</v>
      </c>
      <c r="FE12" s="3">
        <v>0.29923588037490845</v>
      </c>
      <c r="FF12" s="3">
        <v>0.41601565480232239</v>
      </c>
      <c r="FG12" s="3">
        <v>4.6135935932397842E-2</v>
      </c>
      <c r="FH12" s="3">
        <v>-0.20252016186714172</v>
      </c>
      <c r="FI12" s="3">
        <v>0.26078441739082336</v>
      </c>
      <c r="FJ12" s="3">
        <v>-0.29713988304138184</v>
      </c>
      <c r="FK12" s="3">
        <v>-1.823766715824604E-2</v>
      </c>
      <c r="FL12" s="3">
        <v>0.22761045396327972</v>
      </c>
      <c r="FM12" s="3">
        <v>-0.10832013934850693</v>
      </c>
      <c r="FN12" s="3">
        <v>-0.13551458716392517</v>
      </c>
      <c r="FO12" s="3">
        <v>-0.16415736079216003</v>
      </c>
      <c r="FP12" s="3">
        <v>8.3359658718109131E-2</v>
      </c>
      <c r="FQ12" s="3">
        <v>4.2984966188669205E-2</v>
      </c>
      <c r="FR12" s="3">
        <v>-9.7682289779186249E-2</v>
      </c>
      <c r="FS12" s="3">
        <v>0.16944347321987152</v>
      </c>
      <c r="FT12" s="3">
        <v>7.9552419483661652E-2</v>
      </c>
      <c r="FU12" s="3">
        <v>-2.2222841158509254E-2</v>
      </c>
      <c r="FV12" s="3">
        <v>-1.9119046628475189E-3</v>
      </c>
      <c r="FW12" s="3">
        <v>-1.8535811454057693E-2</v>
      </c>
      <c r="FX12" s="3">
        <v>-3.8983535021543503E-2</v>
      </c>
    </row>
    <row r="13" spans="1:180">
      <c r="A13" s="25">
        <v>7</v>
      </c>
      <c r="B13" s="3">
        <v>8.4892928600311279E-2</v>
      </c>
      <c r="C13" s="3">
        <v>-5.8506064116954803E-2</v>
      </c>
      <c r="D13" s="3">
        <v>-0.17965005338191986</v>
      </c>
      <c r="E13" s="3">
        <v>4.5194238424301147E-2</v>
      </c>
      <c r="F13" s="3">
        <v>0.25306671857833862</v>
      </c>
      <c r="G13" s="3">
        <v>0.29094868898391724</v>
      </c>
      <c r="H13" s="3">
        <v>-1.9074657931923866E-2</v>
      </c>
      <c r="I13" s="3">
        <v>-1.8534066155552864E-2</v>
      </c>
      <c r="J13" s="3">
        <v>0.23521211743354797</v>
      </c>
      <c r="K13" s="3">
        <v>9.885849803686142E-2</v>
      </c>
      <c r="L13" s="3">
        <v>-0.23888778686523438</v>
      </c>
      <c r="M13" s="3">
        <v>0.20102804899215698</v>
      </c>
      <c r="N13" s="3">
        <v>-8.7099544703960419E-2</v>
      </c>
      <c r="O13" s="3">
        <v>-0.26484644412994385</v>
      </c>
      <c r="P13" s="3">
        <v>0.2504848837852478</v>
      </c>
      <c r="Q13" s="3">
        <v>-0.28865429759025574</v>
      </c>
      <c r="R13" s="3">
        <v>-3.1940392218530178E-3</v>
      </c>
      <c r="U13" s="3"/>
      <c r="V13" s="1">
        <v>7</v>
      </c>
      <c r="W13" s="3">
        <v>-0.48577474489502348</v>
      </c>
      <c r="Y13" s="25">
        <v>7</v>
      </c>
      <c r="Z13" s="3">
        <v>-0.24627408385276794</v>
      </c>
      <c r="AA13" s="3">
        <v>3.8876686245203018E-2</v>
      </c>
      <c r="AB13" s="3">
        <v>-0.16451561450958252</v>
      </c>
      <c r="AC13" s="3">
        <v>-7.6914943754673004E-2</v>
      </c>
      <c r="AD13" s="3">
        <v>-4.9583975225687027E-2</v>
      </c>
      <c r="AE13" s="3">
        <v>0.21335433423519135</v>
      </c>
      <c r="AF13" s="3">
        <v>6.977216899394989E-2</v>
      </c>
      <c r="AG13" s="3">
        <v>-8.145759254693985E-2</v>
      </c>
      <c r="AH13" s="3">
        <v>-3.0301246792078018E-2</v>
      </c>
      <c r="AI13" s="3">
        <v>-5.255410447716713E-2</v>
      </c>
      <c r="AJ13" s="3">
        <v>-3.4300591796636581E-2</v>
      </c>
      <c r="AK13" s="3">
        <v>0.20465485751628876</v>
      </c>
      <c r="AL13" s="3">
        <v>-0.15175566077232361</v>
      </c>
      <c r="AM13" s="3">
        <v>9.1112561523914337E-2</v>
      </c>
      <c r="AN13" s="3">
        <v>0.30099058151245117</v>
      </c>
      <c r="AO13" s="3">
        <v>0.10119857639074326</v>
      </c>
      <c r="AP13" s="3">
        <v>6.1753913760185242E-2</v>
      </c>
      <c r="AS13" s="25">
        <v>7</v>
      </c>
      <c r="AT13" s="3">
        <v>-5.1733870059251785E-2</v>
      </c>
      <c r="AU13" s="3">
        <v>-0.18152962625026703</v>
      </c>
      <c r="AV13" s="3">
        <v>-0.24989965558052063</v>
      </c>
      <c r="AW13" s="3">
        <v>-0.11528993397951126</v>
      </c>
      <c r="AX13" s="3">
        <v>1.6978085041046143E-2</v>
      </c>
      <c r="AY13" s="3">
        <v>9.2636443674564362E-2</v>
      </c>
      <c r="AZ13" s="3">
        <v>0.19493016600608826</v>
      </c>
      <c r="BA13" s="3">
        <v>-0.15855513513088226</v>
      </c>
      <c r="BB13" s="3">
        <v>-0.2746395468711853</v>
      </c>
      <c r="BC13" s="3">
        <v>-2.7472738176584244E-2</v>
      </c>
      <c r="BD13" s="3">
        <v>0.17842929065227509</v>
      </c>
      <c r="BE13" s="3">
        <v>3.4583251923322678E-2</v>
      </c>
      <c r="BF13" s="3">
        <v>-0.13421839475631714</v>
      </c>
      <c r="BG13" s="3">
        <v>-0.53433334827423096</v>
      </c>
      <c r="BH13" s="3">
        <v>-0.14774413406848907</v>
      </c>
      <c r="BI13" s="3">
        <v>0.34323102235794067</v>
      </c>
      <c r="BJ13" s="3">
        <v>0.43523195385932922</v>
      </c>
      <c r="BL13" s="3"/>
      <c r="BM13" s="1">
        <v>7</v>
      </c>
      <c r="BN13" s="3"/>
      <c r="BO13" s="3"/>
      <c r="BP13" s="3"/>
      <c r="BQ13" s="3"/>
      <c r="BR13" s="3">
        <v>1.4900458675213062</v>
      </c>
      <c r="BT13" s="25">
        <v>7</v>
      </c>
      <c r="BU13" s="3">
        <v>-2.2901598364114761E-2</v>
      </c>
      <c r="BV13" s="3">
        <v>-0.15132132172584534</v>
      </c>
      <c r="BW13" s="3">
        <v>0.25730708241462708</v>
      </c>
      <c r="BX13" s="3">
        <v>-0.28321397304534912</v>
      </c>
      <c r="BY13" s="3">
        <v>-4.5688748359680176E-2</v>
      </c>
      <c r="BZ13" s="3">
        <v>0.15717263519763947</v>
      </c>
      <c r="CA13" s="3">
        <v>0.14773392677307129</v>
      </c>
      <c r="CB13" s="3">
        <v>6.4835794270038605E-2</v>
      </c>
      <c r="CC13" s="3">
        <v>-0.3018399178981781</v>
      </c>
      <c r="CD13" s="3">
        <v>-0.13279978930950165</v>
      </c>
      <c r="CE13" s="3">
        <v>0.31183281540870667</v>
      </c>
      <c r="CF13" s="3">
        <v>-6.2970474362373352E-2</v>
      </c>
      <c r="CG13" s="3">
        <v>-0.17157585918903351</v>
      </c>
      <c r="CH13" s="3">
        <v>0.16492569446563721</v>
      </c>
      <c r="CI13" s="3">
        <v>-0.15065558254718781</v>
      </c>
      <c r="CJ13" s="3">
        <v>-0.12547363340854645</v>
      </c>
      <c r="CK13" s="3">
        <v>-2.3330120369791985E-2</v>
      </c>
      <c r="CN13" s="25">
        <v>7</v>
      </c>
      <c r="CO13" s="3">
        <v>1.0885902643203735</v>
      </c>
      <c r="CP13" s="3">
        <v>-1.8005756661295891E-2</v>
      </c>
      <c r="CR13" s="25">
        <v>7</v>
      </c>
      <c r="CS13" s="3">
        <v>0.33147400617599487</v>
      </c>
      <c r="CT13" s="3">
        <v>6.1970539391040802E-3</v>
      </c>
      <c r="CU13" s="3">
        <v>-1.5340322628617287E-2</v>
      </c>
      <c r="CV13" s="3">
        <v>-0.27773386240005493</v>
      </c>
      <c r="CW13" s="3">
        <v>8.5545375943183899E-2</v>
      </c>
      <c r="CX13" s="3">
        <v>0.71284025907516479</v>
      </c>
      <c r="CY13" s="3">
        <v>0.16887141764163971</v>
      </c>
      <c r="CZ13" s="3">
        <v>-0.13605982065200806</v>
      </c>
      <c r="DA13" s="3">
        <v>4.7815944999456406E-2</v>
      </c>
      <c r="DB13" s="3">
        <v>0.24297189712524414</v>
      </c>
      <c r="DC13" s="3">
        <v>-0.15341195464134216</v>
      </c>
      <c r="DD13" s="3">
        <v>-2.9276968911290169E-2</v>
      </c>
      <c r="DE13" s="3">
        <v>-0.18225140869617462</v>
      </c>
      <c r="DF13" s="3">
        <v>0.17587645351886749</v>
      </c>
      <c r="DG13" s="3">
        <v>-1.5826115384697914E-2</v>
      </c>
      <c r="DH13" s="3">
        <v>-0.19493643939495087</v>
      </c>
      <c r="DI13" s="3">
        <v>-0.40594771504402161</v>
      </c>
      <c r="DK13" s="25">
        <v>7</v>
      </c>
      <c r="DL13" s="3">
        <v>8.0904021859169006E-2</v>
      </c>
      <c r="DM13" s="3">
        <v>2.6480652391910553E-2</v>
      </c>
      <c r="DN13" s="3">
        <v>0.14110644161701202</v>
      </c>
      <c r="DO13" s="3">
        <v>0.46552532911300659</v>
      </c>
      <c r="DP13" s="3">
        <v>-3.9400871843099594E-2</v>
      </c>
      <c r="DQ13" s="3">
        <v>5.79393170773983E-2</v>
      </c>
      <c r="DR13" s="3">
        <v>-6.6183552145957947E-2</v>
      </c>
      <c r="DS13" s="3">
        <v>-0.14952091872692108</v>
      </c>
      <c r="DT13" s="3">
        <v>0.19369259476661682</v>
      </c>
      <c r="DU13" s="3">
        <v>0.17191489040851593</v>
      </c>
      <c r="DV13" s="3">
        <v>-0.10498330742120743</v>
      </c>
      <c r="DW13" s="3">
        <v>0.22399535775184631</v>
      </c>
      <c r="DX13" s="3">
        <v>3.6756943911314011E-2</v>
      </c>
      <c r="DY13" s="3">
        <v>0.13413560390472412</v>
      </c>
      <c r="DZ13" s="3">
        <v>-9.5222771167755127E-2</v>
      </c>
      <c r="EA13" s="3">
        <v>-2.595866285264492E-2</v>
      </c>
      <c r="EB13" s="3">
        <v>0.12342291325330734</v>
      </c>
      <c r="EC13" s="3">
        <v>8.1087678670883179E-2</v>
      </c>
      <c r="ED13" s="3">
        <v>0.1635383665561676</v>
      </c>
      <c r="EE13" s="3">
        <v>8.7755648419260979E-3</v>
      </c>
      <c r="EF13" s="3">
        <v>-0.15123316645622253</v>
      </c>
      <c r="EG13" s="3">
        <v>2.2217139601707458E-2</v>
      </c>
      <c r="EH13" s="3">
        <v>0.22339849174022675</v>
      </c>
      <c r="EI13" s="3">
        <v>-2.3626221343874931E-2</v>
      </c>
      <c r="EJ13" s="3">
        <v>-0.28601789474487305</v>
      </c>
      <c r="EK13" s="3">
        <v>-3.3950479701161385E-3</v>
      </c>
      <c r="EL13" s="3">
        <v>0.12326613813638687</v>
      </c>
      <c r="EM13" s="3">
        <v>-7.8869806602597237E-3</v>
      </c>
      <c r="EN13" s="3">
        <v>4.8444170504808426E-2</v>
      </c>
      <c r="EO13" s="3">
        <v>0.32315137982368469</v>
      </c>
      <c r="EP13" s="3">
        <v>-0.13553254306316376</v>
      </c>
      <c r="EQ13" s="3">
        <v>-6.1253152787685394E-2</v>
      </c>
      <c r="ER13" s="3">
        <v>1.7012624070048332E-2</v>
      </c>
      <c r="ES13" s="3">
        <v>0.1013377383351326</v>
      </c>
      <c r="ET13" s="3">
        <v>0.51971197128295898</v>
      </c>
      <c r="EU13" s="3">
        <v>-9.8490461707115173E-2</v>
      </c>
      <c r="EV13" s="3">
        <v>0.19532077014446259</v>
      </c>
      <c r="EW13" s="3">
        <v>-0.10796433687210083</v>
      </c>
      <c r="EX13" s="3">
        <v>-0.11252930760383606</v>
      </c>
      <c r="EY13" s="3">
        <v>-0.18534348905086517</v>
      </c>
      <c r="EZ13" s="3">
        <v>0.14862853288650513</v>
      </c>
      <c r="FA13" s="3">
        <v>-9.5833040773868561E-2</v>
      </c>
      <c r="FB13" s="3">
        <v>1.3220692053437233E-2</v>
      </c>
      <c r="FC13" s="3">
        <v>-0.23219376802444458</v>
      </c>
      <c r="FD13" s="3">
        <v>4.5281560160219669E-3</v>
      </c>
      <c r="FE13" s="3">
        <v>1.8205532804131508E-2</v>
      </c>
      <c r="FF13" s="3">
        <v>-0.399333655834198</v>
      </c>
      <c r="FG13" s="3">
        <v>0.19629302620887756</v>
      </c>
      <c r="FH13" s="3">
        <v>-9.2159979976713657E-4</v>
      </c>
      <c r="FI13" s="3">
        <v>-0.21943584084510803</v>
      </c>
      <c r="FJ13" s="3">
        <v>-0.20983032882213593</v>
      </c>
      <c r="FK13" s="3">
        <v>-0.10492527484893799</v>
      </c>
      <c r="FL13" s="3">
        <v>-7.9921141266822815E-2</v>
      </c>
      <c r="FM13" s="3">
        <v>-0.11977210640907288</v>
      </c>
      <c r="FN13" s="3">
        <v>-1.2597880326211452E-2</v>
      </c>
      <c r="FO13" s="3">
        <v>-4.6489767730236053E-2</v>
      </c>
      <c r="FP13" s="3">
        <v>-0.1678919643163681</v>
      </c>
      <c r="FQ13" s="3">
        <v>-0.12447812408208847</v>
      </c>
      <c r="FR13" s="3">
        <v>8.071368932723999E-2</v>
      </c>
      <c r="FS13" s="3">
        <v>2.546350471675396E-2</v>
      </c>
      <c r="FT13" s="3">
        <v>-0.10055593401193619</v>
      </c>
      <c r="FU13" s="3">
        <v>-0.16924232244491577</v>
      </c>
      <c r="FV13" s="3">
        <v>0.22041714191436768</v>
      </c>
      <c r="FW13" s="3">
        <v>0.62778818607330322</v>
      </c>
      <c r="FX13" s="3">
        <v>-4.9264952540397651E-2</v>
      </c>
    </row>
    <row r="14" spans="1:180">
      <c r="A14" s="25">
        <v>8</v>
      </c>
      <c r="B14" s="3">
        <v>-8.8717276230454445E-3</v>
      </c>
      <c r="C14" s="3">
        <v>-0.2765217125415802</v>
      </c>
      <c r="D14" s="3">
        <v>4.7473233193159103E-2</v>
      </c>
      <c r="E14" s="3">
        <v>0.12468220293521881</v>
      </c>
      <c r="F14" s="3">
        <v>0.14662687480449677</v>
      </c>
      <c r="G14" s="3">
        <v>0.11572198569774628</v>
      </c>
      <c r="H14" s="3">
        <v>-0.17041347920894623</v>
      </c>
      <c r="I14" s="3">
        <v>0.30891847610473633</v>
      </c>
      <c r="J14" s="3">
        <v>-0.1912475973367691</v>
      </c>
      <c r="K14" s="3">
        <v>-4.8015724867582321E-2</v>
      </c>
      <c r="L14" s="3">
        <v>0.19072623550891876</v>
      </c>
      <c r="M14" s="3">
        <v>-0.20266442000865936</v>
      </c>
      <c r="N14" s="3">
        <v>-0.20671671628952026</v>
      </c>
      <c r="O14" s="3">
        <v>0.28738141059875488</v>
      </c>
      <c r="P14" s="3">
        <v>-0.18745309114456177</v>
      </c>
      <c r="Q14" s="3">
        <v>0.16441793739795685</v>
      </c>
      <c r="R14" s="3">
        <v>4.4052843004465103E-3</v>
      </c>
      <c r="U14" s="3"/>
      <c r="V14" s="1">
        <v>8</v>
      </c>
      <c r="W14" s="3">
        <v>-1.1739275873997448</v>
      </c>
      <c r="Y14" s="25">
        <v>8</v>
      </c>
      <c r="Z14" s="3">
        <v>-5.2005304023623466E-3</v>
      </c>
      <c r="AA14" s="3">
        <v>7.2459816932678223E-2</v>
      </c>
      <c r="AB14" s="3">
        <v>4.1840723133645952E-4</v>
      </c>
      <c r="AC14" s="3">
        <v>-2.9447898268699646E-2</v>
      </c>
      <c r="AD14" s="3">
        <v>-0.14712168276309967</v>
      </c>
      <c r="AE14" s="3">
        <v>7.5639933347702026E-3</v>
      </c>
      <c r="AF14" s="3">
        <v>-0.11093584448099136</v>
      </c>
      <c r="AG14" s="3">
        <v>-1.3895523734390736E-2</v>
      </c>
      <c r="AH14" s="3">
        <v>-9.0035498142242432E-2</v>
      </c>
      <c r="AI14" s="3">
        <v>0.113437719643116</v>
      </c>
      <c r="AJ14" s="3">
        <v>0.10876775532960892</v>
      </c>
      <c r="AK14" s="3">
        <v>-0.18264150619506836</v>
      </c>
      <c r="AL14" s="3">
        <v>9.5388412475585938E-2</v>
      </c>
      <c r="AM14" s="3">
        <v>0.19503748416900635</v>
      </c>
      <c r="AN14" s="3">
        <v>3.8176707923412323E-2</v>
      </c>
      <c r="AO14" s="3">
        <v>-2.5391004979610443E-2</v>
      </c>
      <c r="AP14" s="3">
        <v>-0.11576119065284728</v>
      </c>
      <c r="AS14" s="25">
        <v>8</v>
      </c>
      <c r="AT14" s="3">
        <v>-0.44846692681312561</v>
      </c>
      <c r="AU14" s="3">
        <v>-0.34661439061164856</v>
      </c>
      <c r="AV14" s="3">
        <v>2.4450747296214104E-2</v>
      </c>
      <c r="AW14" s="3">
        <v>0.43313217163085938</v>
      </c>
      <c r="AX14" s="3">
        <v>-2.9068277217447758E-3</v>
      </c>
      <c r="AY14" s="3">
        <v>-0.23815463483333588</v>
      </c>
      <c r="AZ14" s="3">
        <v>0.23247471451759338</v>
      </c>
      <c r="BA14" s="3">
        <v>8.1826344132423401E-2</v>
      </c>
      <c r="BB14" s="3">
        <v>0.1445033997297287</v>
      </c>
      <c r="BC14" s="3">
        <v>4.2650025337934494E-2</v>
      </c>
      <c r="BD14" s="3">
        <v>0.10087580233812332</v>
      </c>
      <c r="BE14" s="3">
        <v>0.27346974611282349</v>
      </c>
      <c r="BF14" s="3">
        <v>-0.26549914479255676</v>
      </c>
      <c r="BG14" s="3">
        <v>-5.6633707135915756E-3</v>
      </c>
      <c r="BH14" s="3">
        <v>0.25712308287620544</v>
      </c>
      <c r="BI14" s="3">
        <v>-0.14491036534309387</v>
      </c>
      <c r="BJ14" s="3">
        <v>-7.9016052186489105E-3</v>
      </c>
      <c r="BL14" s="3"/>
      <c r="BM14" s="1">
        <v>8</v>
      </c>
      <c r="BN14" s="3"/>
      <c r="BO14" s="3"/>
      <c r="BP14" s="3"/>
      <c r="BQ14" s="3"/>
      <c r="BR14" s="3">
        <v>-0.8170533160588036</v>
      </c>
      <c r="BT14" s="25">
        <v>8</v>
      </c>
      <c r="BU14" s="3">
        <v>-0.25145813822746277</v>
      </c>
      <c r="BV14" s="3">
        <v>0.33662590384483337</v>
      </c>
      <c r="BW14" s="3">
        <v>0.43625843524932861</v>
      </c>
      <c r="BX14" s="3">
        <v>-0.24778270721435547</v>
      </c>
      <c r="BY14" s="3">
        <v>0.19234907627105713</v>
      </c>
      <c r="BZ14" s="3">
        <v>-4.1124787181615829E-2</v>
      </c>
      <c r="CA14" s="3">
        <v>-0.43162453174591064</v>
      </c>
      <c r="CB14" s="3">
        <v>-4.0598288178443909E-2</v>
      </c>
      <c r="CC14" s="3">
        <v>1.2444128282368183E-2</v>
      </c>
      <c r="CD14" s="3">
        <v>0.33670741319656372</v>
      </c>
      <c r="CE14" s="3">
        <v>2.7398083359003067E-2</v>
      </c>
      <c r="CF14" s="3">
        <v>0.25455698370933533</v>
      </c>
      <c r="CG14" s="3">
        <v>0.16540886461734772</v>
      </c>
      <c r="CH14" s="3">
        <v>-0.10810486227273941</v>
      </c>
      <c r="CI14" s="3">
        <v>0.24735401570796967</v>
      </c>
      <c r="CJ14" s="3">
        <v>-0.21395298838615417</v>
      </c>
      <c r="CK14" s="3">
        <v>2.2461347281932831E-2</v>
      </c>
      <c r="CN14" s="25">
        <v>8</v>
      </c>
      <c r="CO14" s="3">
        <v>0.97545140981674205</v>
      </c>
      <c r="CP14" s="3">
        <v>-0.1078532338142395</v>
      </c>
      <c r="CR14" s="25">
        <v>8</v>
      </c>
      <c r="CS14" s="3">
        <v>-0.13399744033813477</v>
      </c>
      <c r="CT14" s="3">
        <v>-1.8795569194480777E-3</v>
      </c>
      <c r="CU14" s="3">
        <v>0.14385160803794861</v>
      </c>
      <c r="CV14" s="3">
        <v>0.12099015712738037</v>
      </c>
      <c r="CW14" s="3">
        <v>7.4131928384304047E-2</v>
      </c>
      <c r="CX14" s="3">
        <v>0.28270763158798218</v>
      </c>
      <c r="CY14" s="3">
        <v>-7.4451342225074768E-2</v>
      </c>
      <c r="CZ14" s="3">
        <v>-1.2865792028605938E-2</v>
      </c>
      <c r="DA14" s="3">
        <v>-8.7068744003772736E-2</v>
      </c>
      <c r="DB14" s="3">
        <v>-0.1346069723367691</v>
      </c>
      <c r="DC14" s="3">
        <v>0.36305493116378784</v>
      </c>
      <c r="DD14" s="3">
        <v>-0.39158919453620911</v>
      </c>
      <c r="DE14" s="3">
        <v>-0.27679038047790527</v>
      </c>
      <c r="DF14" s="3">
        <v>-2.0201371982693672E-2</v>
      </c>
      <c r="DG14" s="3">
        <v>0.21182803809642792</v>
      </c>
      <c r="DH14" s="3">
        <v>0.17472492158412933</v>
      </c>
      <c r="DI14" s="3">
        <v>-0.36088573932647705</v>
      </c>
      <c r="DK14" s="25">
        <v>8</v>
      </c>
      <c r="DL14" s="3">
        <v>9.6834339201450348E-2</v>
      </c>
      <c r="DM14" s="3">
        <v>0.28717845678329468</v>
      </c>
      <c r="DN14" s="3">
        <v>-5.112476646900177E-2</v>
      </c>
      <c r="DO14" s="3">
        <v>-0.10798062384128571</v>
      </c>
      <c r="DP14" s="3">
        <v>1.1354128830134869E-2</v>
      </c>
      <c r="DQ14" s="3">
        <v>8.4031462669372559E-2</v>
      </c>
      <c r="DR14" s="3">
        <v>-0.10975869745016098</v>
      </c>
      <c r="DS14" s="3">
        <v>-6.5855443477630615E-2</v>
      </c>
      <c r="DT14" s="3">
        <v>-0.13527014851570129</v>
      </c>
      <c r="DU14" s="3">
        <v>5.4737139493227005E-2</v>
      </c>
      <c r="DV14" s="3">
        <v>-4.01458740234375E-2</v>
      </c>
      <c r="DW14" s="3">
        <v>0.13594375550746918</v>
      </c>
      <c r="DX14" s="3">
        <v>-7.7758416533470154E-2</v>
      </c>
      <c r="DY14" s="3">
        <v>0.16973373293876648</v>
      </c>
      <c r="DZ14" s="3">
        <v>0.45282846689224243</v>
      </c>
      <c r="EA14" s="3">
        <v>-0.10205099731683731</v>
      </c>
      <c r="EB14" s="3">
        <v>-0.33975914120674133</v>
      </c>
      <c r="EC14" s="3">
        <v>2.1050862967967987E-2</v>
      </c>
      <c r="ED14" s="3">
        <v>-1.4397956430912018E-2</v>
      </c>
      <c r="EE14" s="3">
        <v>1.6548771411180496E-2</v>
      </c>
      <c r="EF14" s="3">
        <v>-0.17661713063716888</v>
      </c>
      <c r="EG14" s="3">
        <v>0.13232548534870148</v>
      </c>
      <c r="EH14" s="3">
        <v>-0.27137389779090881</v>
      </c>
      <c r="EI14" s="3">
        <v>-6.6647805273532867E-2</v>
      </c>
      <c r="EJ14" s="3">
        <v>-3.6351203918457031E-2</v>
      </c>
      <c r="EK14" s="3">
        <v>0.17928259074687958</v>
      </c>
      <c r="EL14" s="3">
        <v>6.0474138706922531E-2</v>
      </c>
      <c r="EM14" s="3">
        <v>8.5569918155670166E-2</v>
      </c>
      <c r="EN14" s="3">
        <v>0.1796865314245224</v>
      </c>
      <c r="EO14" s="3">
        <v>0.11689373105764389</v>
      </c>
      <c r="EP14" s="3">
        <v>0.15499532222747803</v>
      </c>
      <c r="EQ14" s="3">
        <v>0.2942851185798645</v>
      </c>
      <c r="ER14" s="3">
        <v>2.9408656060695648E-2</v>
      </c>
      <c r="ES14" s="3">
        <v>-6.4967148005962372E-2</v>
      </c>
      <c r="ET14" s="3">
        <v>-8.9977256953716278E-2</v>
      </c>
      <c r="EU14" s="3">
        <v>0.10855133831501007</v>
      </c>
      <c r="EV14" s="3">
        <v>0.20168855786323547</v>
      </c>
      <c r="EW14" s="3">
        <v>8.8022857904434204E-2</v>
      </c>
      <c r="EX14" s="3">
        <v>5.4110068827867508E-2</v>
      </c>
      <c r="EY14" s="3">
        <v>-0.12478744238615036</v>
      </c>
      <c r="EZ14" s="3">
        <v>-2.3582125082612038E-2</v>
      </c>
      <c r="FA14" s="3">
        <v>0.20305630564689636</v>
      </c>
      <c r="FB14" s="3">
        <v>-0.41958817839622498</v>
      </c>
      <c r="FC14" s="3">
        <v>-0.12026884406805038</v>
      </c>
      <c r="FD14" s="3">
        <v>-9.2848941683769226E-2</v>
      </c>
      <c r="FE14" s="3">
        <v>2.4626279249787331E-2</v>
      </c>
      <c r="FF14" s="3">
        <v>0.10992010682821274</v>
      </c>
      <c r="FG14" s="3">
        <v>9.0221293270587921E-2</v>
      </c>
      <c r="FH14" s="3">
        <v>-0.32189774513244629</v>
      </c>
      <c r="FI14" s="3">
        <v>0.12455987930297852</v>
      </c>
      <c r="FJ14" s="3">
        <v>-7.6406538486480713E-2</v>
      </c>
      <c r="FK14" s="3">
        <v>-0.16730739176273346</v>
      </c>
      <c r="FL14" s="3">
        <v>0.16799843311309814</v>
      </c>
      <c r="FM14" s="3">
        <v>3.4801352769136429E-2</v>
      </c>
      <c r="FN14" s="3">
        <v>9.8434492945671082E-2</v>
      </c>
      <c r="FO14" s="3">
        <v>-0.11142235994338989</v>
      </c>
      <c r="FP14" s="3">
        <v>0.12900453805923462</v>
      </c>
      <c r="FQ14" s="3">
        <v>0.11232276260852814</v>
      </c>
      <c r="FR14" s="3">
        <v>-0.21969284117221832</v>
      </c>
      <c r="FS14" s="3">
        <v>0.12459197640419006</v>
      </c>
      <c r="FT14" s="3">
        <v>2.964094839990139E-2</v>
      </c>
      <c r="FU14" s="3">
        <v>3.5996329039335251E-2</v>
      </c>
      <c r="FV14" s="3">
        <v>-4.7396957874298096E-2</v>
      </c>
      <c r="FW14" s="3">
        <v>-1.7175551503896713E-2</v>
      </c>
      <c r="FX14" s="3">
        <v>8.730662614107132E-2</v>
      </c>
    </row>
    <row r="15" spans="1:180">
      <c r="A15" s="25">
        <v>9</v>
      </c>
      <c r="B15" s="3">
        <v>-0.16205234825611115</v>
      </c>
      <c r="C15" s="3">
        <v>0.19506314396858215</v>
      </c>
      <c r="D15" s="3">
        <v>-0.21840584278106689</v>
      </c>
      <c r="E15" s="3">
        <v>6.785573810338974E-2</v>
      </c>
      <c r="F15" s="3">
        <v>2.7539888396859169E-2</v>
      </c>
      <c r="G15" s="3">
        <v>-7.5199879705905914E-2</v>
      </c>
      <c r="H15" s="3">
        <v>0.10163550078868866</v>
      </c>
      <c r="I15" s="3">
        <v>0.2993733286857605</v>
      </c>
      <c r="J15" s="3">
        <v>-0.26064410805702209</v>
      </c>
      <c r="K15" s="3">
        <v>-0.20643183588981628</v>
      </c>
      <c r="L15" s="3">
        <v>8.9500114321708679E-2</v>
      </c>
      <c r="M15" s="3">
        <v>0.26820886135101318</v>
      </c>
      <c r="N15" s="3">
        <v>3.103429451584816E-2</v>
      </c>
      <c r="O15" s="3">
        <v>-2.8227213770151138E-2</v>
      </c>
      <c r="P15" s="3">
        <v>1.5395049005746841E-2</v>
      </c>
      <c r="Q15" s="3">
        <v>-0.13739649951457977</v>
      </c>
      <c r="R15" s="3">
        <v>1.3515518512576818E-3</v>
      </c>
      <c r="U15" s="3"/>
      <c r="V15" s="1">
        <v>9</v>
      </c>
      <c r="W15" s="3">
        <v>0.32151431327617519</v>
      </c>
      <c r="Y15" s="25">
        <v>9</v>
      </c>
      <c r="Z15" s="3">
        <v>0.11151698976755142</v>
      </c>
      <c r="AA15" s="3">
        <v>-1.6089173732325435E-3</v>
      </c>
      <c r="AB15" s="3">
        <v>-6.7233778536319733E-3</v>
      </c>
      <c r="AC15" s="3">
        <v>-6.1094168573617935E-2</v>
      </c>
      <c r="AD15" s="3">
        <v>-0.2487579733133316</v>
      </c>
      <c r="AE15" s="3">
        <v>2.6698185130953789E-2</v>
      </c>
      <c r="AF15" s="3">
        <v>-4.6754229813814163E-2</v>
      </c>
      <c r="AG15" s="3">
        <v>2.0771704614162445E-2</v>
      </c>
      <c r="AH15" s="3">
        <v>-6.9023072719573975E-2</v>
      </c>
      <c r="AI15" s="3">
        <v>0.10731082409620285</v>
      </c>
      <c r="AJ15" s="3">
        <v>-4.2321532964706421E-2</v>
      </c>
      <c r="AK15" s="3">
        <v>7.8928038477897644E-2</v>
      </c>
      <c r="AL15" s="3">
        <v>-3.3077985048294067E-2</v>
      </c>
      <c r="AM15" s="3">
        <v>-0.11725673079490662</v>
      </c>
      <c r="AN15" s="3">
        <v>-0.14744949340820313</v>
      </c>
      <c r="AO15" s="3">
        <v>-8.626905083656311E-2</v>
      </c>
      <c r="AP15" s="3">
        <v>-5.8751501142978668E-2</v>
      </c>
      <c r="AS15" s="25">
        <v>9</v>
      </c>
      <c r="AT15" s="3">
        <v>0.12302864342927933</v>
      </c>
      <c r="AU15" s="3">
        <v>-0.11958088725805283</v>
      </c>
      <c r="AV15" s="3">
        <v>0.10043969750404358</v>
      </c>
      <c r="AW15" s="3">
        <v>0.1159413754940033</v>
      </c>
      <c r="AX15" s="3">
        <v>0.23280444741249084</v>
      </c>
      <c r="AY15" s="3">
        <v>0.18386463820934296</v>
      </c>
      <c r="AZ15" s="3">
        <v>-2.8356021270155907E-2</v>
      </c>
      <c r="BA15" s="3">
        <v>3.3910772763192654E-3</v>
      </c>
      <c r="BB15" s="3">
        <v>6.3770949840545654E-2</v>
      </c>
      <c r="BC15" s="3">
        <v>-0.11858716607093811</v>
      </c>
      <c r="BD15" s="3">
        <v>0.22998993098735809</v>
      </c>
      <c r="BE15" s="3">
        <v>0.25528433918952942</v>
      </c>
      <c r="BF15" s="3">
        <v>-0.2007252424955368</v>
      </c>
      <c r="BG15" s="3">
        <v>-0.26022469997406006</v>
      </c>
      <c r="BH15" s="3">
        <v>-0.20862673223018646</v>
      </c>
      <c r="BI15" s="3">
        <v>-0.37264987826347351</v>
      </c>
      <c r="BJ15" s="3">
        <v>0.35564577579498291</v>
      </c>
      <c r="BL15" s="3"/>
      <c r="BM15" s="1">
        <v>9</v>
      </c>
      <c r="BN15" s="3"/>
      <c r="BO15" s="3"/>
      <c r="BP15" s="3"/>
      <c r="BQ15" s="3"/>
      <c r="BR15" s="3">
        <v>0.67581870056807791</v>
      </c>
      <c r="BT15" s="25">
        <v>9</v>
      </c>
      <c r="BU15" s="3">
        <v>-0.12737926840782166</v>
      </c>
      <c r="BV15" s="3">
        <v>1.0061126202344894E-2</v>
      </c>
      <c r="BW15" s="3">
        <v>-0.28862407803535461</v>
      </c>
      <c r="BX15" s="3">
        <v>3.4473799169063568E-2</v>
      </c>
      <c r="BY15" s="3">
        <v>-0.45564377307891846</v>
      </c>
      <c r="BZ15" s="3">
        <v>0.34402057528495789</v>
      </c>
      <c r="CA15" s="3">
        <v>-8.5758194327354431E-2</v>
      </c>
      <c r="CB15" s="3">
        <v>-9.3522332608699799E-2</v>
      </c>
      <c r="CC15" s="3">
        <v>-0.25905665755271912</v>
      </c>
      <c r="CD15" s="3">
        <v>-6.4819343388080597E-2</v>
      </c>
      <c r="CE15" s="3">
        <v>7.0293895900249481E-2</v>
      </c>
      <c r="CF15" s="3">
        <v>-0.26461836695671082</v>
      </c>
      <c r="CG15" s="3">
        <v>-0.10705152153968811</v>
      </c>
      <c r="CH15" s="3">
        <v>-0.1296142190694809</v>
      </c>
      <c r="CI15" s="3">
        <v>-0.20230373740196228</v>
      </c>
      <c r="CJ15" s="3">
        <v>7.9005919396877289E-2</v>
      </c>
      <c r="CK15" s="3">
        <v>-0.151502326130867</v>
      </c>
      <c r="CN15" s="25">
        <v>9</v>
      </c>
      <c r="CO15" s="3">
        <v>1.0762250423431396</v>
      </c>
      <c r="CP15" s="3">
        <v>-3.8295622915029526E-2</v>
      </c>
      <c r="CR15" s="25">
        <v>9</v>
      </c>
      <c r="CS15" s="3">
        <v>1.946549117565155E-2</v>
      </c>
      <c r="CT15" s="3">
        <v>-5.5892474949359894E-2</v>
      </c>
      <c r="CU15" s="3">
        <v>8.3066493272781372E-2</v>
      </c>
      <c r="CV15" s="3">
        <v>-7.1958743035793304E-2</v>
      </c>
      <c r="CW15" s="3">
        <v>-5.699533224105835E-2</v>
      </c>
      <c r="CX15" s="3">
        <v>0.20592685043811798</v>
      </c>
      <c r="CY15" s="3">
        <v>-1.548171229660511E-2</v>
      </c>
      <c r="CZ15" s="3">
        <v>-4.366593062877655E-2</v>
      </c>
      <c r="DA15" s="3">
        <v>4.6195231378078461E-2</v>
      </c>
      <c r="DB15" s="3">
        <v>-3.8632720708847046E-2</v>
      </c>
      <c r="DC15" s="3">
        <v>0.10021620243787766</v>
      </c>
      <c r="DD15" s="3">
        <v>-4.4018182903528214E-2</v>
      </c>
      <c r="DE15" s="3">
        <v>-0.10237729549407959</v>
      </c>
      <c r="DF15" s="3">
        <v>8.1788130104541779E-2</v>
      </c>
      <c r="DG15" s="3">
        <v>5.6340865790843964E-2</v>
      </c>
      <c r="DH15" s="3">
        <v>0.17213140428066254</v>
      </c>
      <c r="DI15" s="3">
        <v>-0.42251616716384888</v>
      </c>
      <c r="DK15" s="25">
        <v>9</v>
      </c>
      <c r="DL15" s="3">
        <v>-3.8729432970285416E-2</v>
      </c>
      <c r="DM15" s="3">
        <v>8.9874647557735443E-2</v>
      </c>
      <c r="DN15" s="3">
        <v>0.21651475131511688</v>
      </c>
      <c r="DO15" s="3">
        <v>5.2666883915662766E-2</v>
      </c>
      <c r="DP15" s="3">
        <v>-8.4944576025009155E-2</v>
      </c>
      <c r="DQ15" s="3">
        <v>1.7159765586256981E-2</v>
      </c>
      <c r="DR15" s="3">
        <v>-0.16550220549106598</v>
      </c>
      <c r="DS15" s="3">
        <v>-2.5981971994042397E-2</v>
      </c>
      <c r="DT15" s="3">
        <v>-0.12946590781211853</v>
      </c>
      <c r="DU15" s="3">
        <v>-3.2020658254623413E-2</v>
      </c>
      <c r="DV15" s="3">
        <v>-6.5447114408016205E-2</v>
      </c>
      <c r="DW15" s="3">
        <v>-2.1672133356332779E-2</v>
      </c>
      <c r="DX15" s="3">
        <v>-0.16005414724349976</v>
      </c>
      <c r="DY15" s="3">
        <v>-9.6434906125068665E-2</v>
      </c>
      <c r="DZ15" s="3">
        <v>-0.40184956789016724</v>
      </c>
      <c r="EA15" s="3">
        <v>7.8418992459774017E-2</v>
      </c>
      <c r="EB15" s="3">
        <v>0.19876906275749207</v>
      </c>
      <c r="EC15" s="3">
        <v>0.14055919647216797</v>
      </c>
      <c r="ED15" s="3">
        <v>-1.3235417194664478E-2</v>
      </c>
      <c r="EE15" s="3">
        <v>8.2694448530673981E-2</v>
      </c>
      <c r="EF15" s="3">
        <v>0.13933341205120087</v>
      </c>
      <c r="EG15" s="3">
        <v>5.2475817501544952E-2</v>
      </c>
      <c r="EH15" s="3">
        <v>-1.9008707255125046E-2</v>
      </c>
      <c r="EI15" s="3">
        <v>-0.13449625670909882</v>
      </c>
      <c r="EJ15" s="3">
        <v>0.10560890287160873</v>
      </c>
      <c r="EK15" s="3">
        <v>-7.6675407588481903E-2</v>
      </c>
      <c r="EL15" s="3">
        <v>-2.7033168822526932E-2</v>
      </c>
      <c r="EM15" s="3">
        <v>0.36704939603805542</v>
      </c>
      <c r="EN15" s="3">
        <v>-5.1115486770868301E-2</v>
      </c>
      <c r="EO15" s="3">
        <v>-7.6579160988330841E-2</v>
      </c>
      <c r="EP15" s="3">
        <v>0.2020590603351593</v>
      </c>
      <c r="EQ15" s="3">
        <v>-0.18467369675636292</v>
      </c>
      <c r="ER15" s="3">
        <v>0.30249103903770447</v>
      </c>
      <c r="ES15" s="3">
        <v>0.33118247985839844</v>
      </c>
      <c r="ET15" s="3">
        <v>0.19791938364505768</v>
      </c>
      <c r="EU15" s="3">
        <v>-0.12406454235315323</v>
      </c>
      <c r="EV15" s="3">
        <v>-6.1029691249132156E-2</v>
      </c>
      <c r="EW15" s="3">
        <v>-7.0351898670196533E-2</v>
      </c>
      <c r="EX15" s="3">
        <v>8.9486457407474518E-2</v>
      </c>
      <c r="EY15" s="3">
        <v>-9.572899341583252E-2</v>
      </c>
      <c r="EZ15" s="3">
        <v>5.1882877945899963E-2</v>
      </c>
      <c r="FA15" s="3">
        <v>-0.13291031122207642</v>
      </c>
      <c r="FB15" s="3">
        <v>0.1568397581577301</v>
      </c>
      <c r="FC15" s="3">
        <v>0.28191640973091125</v>
      </c>
      <c r="FD15" s="3">
        <v>-0.14544403553009033</v>
      </c>
      <c r="FE15" s="3">
        <v>-0.14784322679042816</v>
      </c>
      <c r="FF15" s="3">
        <v>-6.7222900688648224E-2</v>
      </c>
      <c r="FG15" s="3">
        <v>-0.22796757519245148</v>
      </c>
      <c r="FH15" s="3">
        <v>0.11115101724863052</v>
      </c>
      <c r="FI15" s="3">
        <v>-0.14243870973587036</v>
      </c>
      <c r="FJ15" s="3">
        <v>1.0179138742387295E-2</v>
      </c>
      <c r="FK15" s="3">
        <v>-1.4884852804243565E-2</v>
      </c>
      <c r="FL15" s="3">
        <v>-0.10981271415948868</v>
      </c>
      <c r="FM15" s="3">
        <v>0.32091566920280457</v>
      </c>
      <c r="FN15" s="3">
        <v>0.17939174175262451</v>
      </c>
      <c r="FO15" s="3">
        <v>4.1273508220911026E-2</v>
      </c>
      <c r="FP15" s="3">
        <v>-6.7821875214576721E-2</v>
      </c>
      <c r="FQ15" s="3">
        <v>-0.29354694485664368</v>
      </c>
      <c r="FR15" s="3">
        <v>5.8752991259098053E-2</v>
      </c>
      <c r="FS15" s="3">
        <v>-4.2413648217916489E-2</v>
      </c>
      <c r="FT15" s="3">
        <v>-0.14343728125095367</v>
      </c>
      <c r="FU15" s="3">
        <v>-0.17452915012836456</v>
      </c>
      <c r="FV15" s="3">
        <v>-5.0851903855800629E-2</v>
      </c>
      <c r="FW15" s="3">
        <v>3.3234771341085434E-2</v>
      </c>
      <c r="FX15" s="3">
        <v>-4.7782842069864273E-2</v>
      </c>
    </row>
    <row r="16" spans="1:180">
      <c r="A16" s="25">
        <v>10</v>
      </c>
      <c r="B16" s="3">
        <v>-8.3935849368572235E-2</v>
      </c>
      <c r="C16" s="3">
        <v>-0.28415727615356445</v>
      </c>
      <c r="D16" s="3">
        <v>0.16352653503417969</v>
      </c>
      <c r="E16" s="3">
        <v>0.16617071628570557</v>
      </c>
      <c r="F16" s="3">
        <v>-5.1207002252340317E-2</v>
      </c>
      <c r="G16" s="3">
        <v>0.27183380722999573</v>
      </c>
      <c r="H16" s="3">
        <v>3.856938797980547E-3</v>
      </c>
      <c r="I16" s="3">
        <v>0.19206948578357697</v>
      </c>
      <c r="J16" s="3">
        <v>-0.24373047053813934</v>
      </c>
      <c r="K16" s="3">
        <v>-0.22934754192829132</v>
      </c>
      <c r="L16" s="3">
        <v>-0.27185657620429993</v>
      </c>
      <c r="M16" s="3">
        <v>-0.12829984724521637</v>
      </c>
      <c r="N16" s="3">
        <v>-0.13508763909339905</v>
      </c>
      <c r="O16" s="3">
        <v>0.22416771948337555</v>
      </c>
      <c r="P16" s="3">
        <v>0.27507093548774719</v>
      </c>
      <c r="Q16" s="3">
        <v>0.14586938917636871</v>
      </c>
      <c r="R16" s="3">
        <v>5.2286330610513687E-3</v>
      </c>
      <c r="U16" s="3"/>
      <c r="V16" s="1">
        <v>10</v>
      </c>
      <c r="W16" s="3">
        <v>-1.6331824682830702</v>
      </c>
      <c r="Y16" s="25">
        <v>10</v>
      </c>
      <c r="Z16" s="3">
        <v>-6.304188072681427E-2</v>
      </c>
      <c r="AA16" s="3">
        <v>-3.9432823657989502E-2</v>
      </c>
      <c r="AB16" s="3">
        <v>0.17772619426250458</v>
      </c>
      <c r="AC16" s="3">
        <v>-2.1274788305163383E-2</v>
      </c>
      <c r="AD16" s="3">
        <v>-0.10783591121435165</v>
      </c>
      <c r="AE16" s="3">
        <v>3.4234955906867981E-2</v>
      </c>
      <c r="AF16" s="3">
        <v>8.2247294485569E-2</v>
      </c>
      <c r="AG16" s="3">
        <v>-6.7173734307289124E-2</v>
      </c>
      <c r="AH16" s="3">
        <v>-5.2669532597064972E-2</v>
      </c>
      <c r="AI16" s="3">
        <v>-0.18322595953941345</v>
      </c>
      <c r="AJ16" s="3">
        <v>-9.5234066247940063E-2</v>
      </c>
      <c r="AK16" s="3">
        <v>0.10893570631742477</v>
      </c>
      <c r="AL16" s="3">
        <v>-4.4904573587700725E-4</v>
      </c>
      <c r="AM16" s="3">
        <v>-0.19011780619621277</v>
      </c>
      <c r="AN16" s="3">
        <v>-1.4260635711252689E-2</v>
      </c>
      <c r="AO16" s="3">
        <v>-0.13060811161994934</v>
      </c>
      <c r="AP16" s="3">
        <v>8.5245873779058456E-3</v>
      </c>
      <c r="AS16" s="25">
        <v>10</v>
      </c>
      <c r="AT16" s="3">
        <v>0.18907685577869415</v>
      </c>
      <c r="AU16" s="3">
        <v>-4.1463598608970642E-2</v>
      </c>
      <c r="AV16" s="3">
        <v>-0.17475876212120056</v>
      </c>
      <c r="AW16" s="3">
        <v>6.4480215311050415E-2</v>
      </c>
      <c r="AX16" s="3">
        <v>-0.35172709822654724</v>
      </c>
      <c r="AY16" s="3">
        <v>-7.0651181042194366E-2</v>
      </c>
      <c r="AZ16" s="3">
        <v>-0.11745943129062653</v>
      </c>
      <c r="BA16" s="3">
        <v>-0.21393822133541107</v>
      </c>
      <c r="BB16" s="3">
        <v>-0.20792365074157715</v>
      </c>
      <c r="BC16" s="3">
        <v>8.8722638785839081E-2</v>
      </c>
      <c r="BD16" s="3">
        <v>8.5674941539764404E-2</v>
      </c>
      <c r="BE16" s="3">
        <v>0.34844890236854553</v>
      </c>
      <c r="BF16" s="3">
        <v>0.19775497913360596</v>
      </c>
      <c r="BG16" s="3">
        <v>-2.3391654714941978E-2</v>
      </c>
      <c r="BH16" s="3">
        <v>0.10074101388454437</v>
      </c>
      <c r="BI16" s="3">
        <v>0.26032230257987976</v>
      </c>
      <c r="BJ16" s="3">
        <v>0.34480017423629761</v>
      </c>
      <c r="BL16" s="3"/>
      <c r="BM16" s="1">
        <v>10</v>
      </c>
      <c r="BN16" s="3"/>
      <c r="BO16" s="3"/>
      <c r="BP16" s="3"/>
      <c r="BQ16" s="3"/>
      <c r="BR16" s="3">
        <v>2.0699356916391407</v>
      </c>
      <c r="BT16" s="25">
        <v>10</v>
      </c>
      <c r="BU16" s="3">
        <v>0.39231228828430176</v>
      </c>
      <c r="BV16" s="3">
        <v>6.6421173512935638E-2</v>
      </c>
      <c r="BW16" s="3">
        <v>0.41999465227127075</v>
      </c>
      <c r="BX16" s="3">
        <v>5.7110555469989777E-2</v>
      </c>
      <c r="BY16" s="3">
        <v>-0.16495734453201294</v>
      </c>
      <c r="BZ16" s="3">
        <v>-0.3723151683807373</v>
      </c>
      <c r="CA16" s="3">
        <v>-0.26099538803100586</v>
      </c>
      <c r="CB16" s="3">
        <v>0.40610316395759583</v>
      </c>
      <c r="CC16" s="3">
        <v>-0.40622276067733765</v>
      </c>
      <c r="CD16" s="3">
        <v>1.4308104291558266E-2</v>
      </c>
      <c r="CE16" s="3">
        <v>-0.32074832916259766</v>
      </c>
      <c r="CF16" s="3">
        <v>0.20256726443767548</v>
      </c>
      <c r="CG16" s="3">
        <v>5.5500458925962448E-2</v>
      </c>
      <c r="CH16" s="3">
        <v>-0.12518750131130219</v>
      </c>
      <c r="CI16" s="3">
        <v>-1.8324468284845352E-2</v>
      </c>
      <c r="CJ16" s="3">
        <v>0.15493655204772949</v>
      </c>
      <c r="CK16" s="3">
        <v>8.5618413984775543E-2</v>
      </c>
      <c r="CN16" s="25">
        <v>10</v>
      </c>
      <c r="CO16" s="3">
        <v>0.98771619796752919</v>
      </c>
      <c r="CP16" s="3">
        <v>-2.3964071646332741E-2</v>
      </c>
      <c r="CR16" s="25">
        <v>10</v>
      </c>
      <c r="CS16" s="3">
        <v>0.24345111846923828</v>
      </c>
      <c r="CT16" s="3">
        <v>0.32332351803779602</v>
      </c>
      <c r="CU16" s="3">
        <v>-6.3405528664588928E-2</v>
      </c>
      <c r="CV16" s="3">
        <v>-0.32416290044784546</v>
      </c>
      <c r="CW16" s="3">
        <v>-2.5556845590472221E-2</v>
      </c>
      <c r="CX16" s="3">
        <v>-0.10530213266611099</v>
      </c>
      <c r="CY16" s="3">
        <v>0.26970458030700684</v>
      </c>
      <c r="CZ16" s="3">
        <v>-0.24914833903312683</v>
      </c>
      <c r="DA16" s="3">
        <v>-5.0076572224497795E-3</v>
      </c>
      <c r="DB16" s="3">
        <v>2.6847094297409058E-2</v>
      </c>
      <c r="DC16" s="3">
        <v>0.12069998681545258</v>
      </c>
      <c r="DD16" s="3">
        <v>-0.17418526113033295</v>
      </c>
      <c r="DE16" s="3">
        <v>-0.18733623623847961</v>
      </c>
      <c r="DF16" s="3">
        <v>0.17844891548156738</v>
      </c>
      <c r="DG16" s="3">
        <v>-0.32038286328315735</v>
      </c>
      <c r="DH16" s="3">
        <v>0.23540987074375153</v>
      </c>
      <c r="DI16" s="3">
        <v>-0.20751604437828064</v>
      </c>
      <c r="DK16" s="25">
        <v>10</v>
      </c>
      <c r="DL16" s="3">
        <v>0.16870392858982086</v>
      </c>
      <c r="DM16" s="3">
        <v>0.10313452035188675</v>
      </c>
      <c r="DN16" s="3">
        <v>0.19570049643516541</v>
      </c>
      <c r="DO16" s="3">
        <v>-3.6646798253059387E-2</v>
      </c>
      <c r="DP16" s="3">
        <v>-0.1152508556842804</v>
      </c>
      <c r="DQ16" s="3">
        <v>-6.2969373539090157E-3</v>
      </c>
      <c r="DR16" s="3">
        <v>6.2850311398506165E-2</v>
      </c>
      <c r="DS16" s="3">
        <v>-0.17674554884433746</v>
      </c>
      <c r="DT16" s="3">
        <v>-1.9112845882773399E-2</v>
      </c>
      <c r="DU16" s="3">
        <v>-3.4117322415113449E-2</v>
      </c>
      <c r="DV16" s="3">
        <v>-7.0167481899261475E-2</v>
      </c>
      <c r="DW16" s="3">
        <v>0.31926631927490234</v>
      </c>
      <c r="DX16" s="3">
        <v>-0.17454266548156738</v>
      </c>
      <c r="DY16" s="3">
        <v>-0.17055793106555939</v>
      </c>
      <c r="DZ16" s="3">
        <v>-0.10257510095834732</v>
      </c>
      <c r="EA16" s="3">
        <v>4.8878099769353867E-2</v>
      </c>
      <c r="EB16" s="3">
        <v>9.2874988913536072E-2</v>
      </c>
      <c r="EC16" s="3">
        <v>9.6671871840953827E-2</v>
      </c>
      <c r="ED16" s="3">
        <v>-0.12812851369380951</v>
      </c>
      <c r="EE16" s="3">
        <v>-0.18733574450016022</v>
      </c>
      <c r="EF16" s="3">
        <v>0.26956570148468018</v>
      </c>
      <c r="EG16" s="3">
        <v>-8.144446462392807E-2</v>
      </c>
      <c r="EH16" s="3">
        <v>0.21034854650497437</v>
      </c>
      <c r="EI16" s="3">
        <v>2.4210358969867229E-3</v>
      </c>
      <c r="EJ16" s="3">
        <v>0.10375172644853592</v>
      </c>
      <c r="EK16" s="3">
        <v>3.5581190139055252E-2</v>
      </c>
      <c r="EL16" s="3">
        <v>7.4979431927204132E-2</v>
      </c>
      <c r="EM16" s="3">
        <v>-1.3054968789219856E-2</v>
      </c>
      <c r="EN16" s="3">
        <v>3.262995183467865E-2</v>
      </c>
      <c r="EO16" s="3">
        <v>-0.29122614860534668</v>
      </c>
      <c r="EP16" s="3">
        <v>0.27572250366210938</v>
      </c>
      <c r="EQ16" s="3">
        <v>-0.20314283668994904</v>
      </c>
      <c r="ER16" s="3">
        <v>-8.354322612285614E-2</v>
      </c>
      <c r="ES16" s="3">
        <v>0.12594540417194366</v>
      </c>
      <c r="ET16" s="3">
        <v>-9.4234086573123932E-3</v>
      </c>
      <c r="EU16" s="3">
        <v>0.1307540237903595</v>
      </c>
      <c r="EV16" s="3">
        <v>2.8663011267781258E-2</v>
      </c>
      <c r="EW16" s="3">
        <v>-0.12820099294185638</v>
      </c>
      <c r="EX16" s="3">
        <v>-3.2756168395280838E-2</v>
      </c>
      <c r="EY16" s="3">
        <v>-0.13637176156044006</v>
      </c>
      <c r="EZ16" s="3">
        <v>-0.14999864995479584</v>
      </c>
      <c r="FA16" s="3">
        <v>-0.19464437663555145</v>
      </c>
      <c r="FB16" s="3">
        <v>0.22512824833393097</v>
      </c>
      <c r="FC16" s="3">
        <v>0.37712687253952026</v>
      </c>
      <c r="FD16" s="3">
        <v>3.0365344136953354E-2</v>
      </c>
      <c r="FE16" s="3">
        <v>0.31988027691841125</v>
      </c>
      <c r="FF16" s="3">
        <v>-0.12990716099739075</v>
      </c>
      <c r="FG16" s="3">
        <v>-0.15439751744270325</v>
      </c>
      <c r="FH16" s="3">
        <v>7.2922058403491974E-2</v>
      </c>
      <c r="FI16" s="3">
        <v>5.2940435707569122E-3</v>
      </c>
      <c r="FJ16" s="3">
        <v>0.11951766163110733</v>
      </c>
      <c r="FK16" s="3">
        <v>-0.216563880443573</v>
      </c>
      <c r="FL16" s="3">
        <v>8.7749749422073364E-2</v>
      </c>
      <c r="FM16" s="3">
        <v>-0.16339476406574249</v>
      </c>
      <c r="FN16" s="3">
        <v>6.6262274980545044E-2</v>
      </c>
      <c r="FO16" s="3">
        <v>0.34634622931480408</v>
      </c>
      <c r="FP16" s="3">
        <v>-5.4135013371706009E-2</v>
      </c>
      <c r="FQ16" s="3">
        <v>-0.18391390144824982</v>
      </c>
      <c r="FR16" s="3">
        <v>0.13477495312690735</v>
      </c>
      <c r="FS16" s="3">
        <v>-5.1758661866188049E-2</v>
      </c>
      <c r="FT16" s="3">
        <v>9.4139717519283295E-2</v>
      </c>
      <c r="FU16" s="3">
        <v>-0.16554976999759674</v>
      </c>
      <c r="FV16" s="3">
        <v>-0.22549691796302795</v>
      </c>
      <c r="FW16" s="3">
        <v>8.8994972407817841E-2</v>
      </c>
      <c r="FX16" s="3">
        <v>-3.880792111158371E-2</v>
      </c>
    </row>
    <row r="17" spans="1:180">
      <c r="A17" s="25">
        <v>11</v>
      </c>
      <c r="B17" s="3">
        <v>-0.25767526030540466</v>
      </c>
      <c r="C17" s="3">
        <v>0.14038147032260895</v>
      </c>
      <c r="D17" s="3">
        <v>0.20225182175636292</v>
      </c>
      <c r="E17" s="3">
        <v>-0.21049089729785919</v>
      </c>
      <c r="F17" s="3">
        <v>0.16387706995010376</v>
      </c>
      <c r="G17" s="3">
        <v>-3.9932216168381274E-4</v>
      </c>
      <c r="H17" s="3">
        <v>-0.10356397181749344</v>
      </c>
      <c r="I17" s="3">
        <v>-0.24801626801490784</v>
      </c>
      <c r="J17" s="3">
        <v>1.2980476953089237E-2</v>
      </c>
      <c r="K17" s="3">
        <v>-8.1862688064575195E-2</v>
      </c>
      <c r="L17" s="3">
        <v>-2.9017092660069466E-2</v>
      </c>
      <c r="M17" s="3">
        <v>-0.25568968057632446</v>
      </c>
      <c r="N17" s="3">
        <v>-0.28550234436988831</v>
      </c>
      <c r="O17" s="3">
        <v>-0.22900806367397308</v>
      </c>
      <c r="P17" s="3">
        <v>-0.16230857372283936</v>
      </c>
      <c r="Q17" s="3">
        <v>0.11738162487745285</v>
      </c>
      <c r="R17" s="3">
        <v>4.9612857401371002E-3</v>
      </c>
      <c r="U17" s="3"/>
      <c r="V17" s="1">
        <v>11</v>
      </c>
      <c r="W17" s="3">
        <v>-0.58459480168528455</v>
      </c>
      <c r="Y17" s="25">
        <v>11</v>
      </c>
      <c r="Z17" s="3">
        <v>-2.728615514934063E-2</v>
      </c>
      <c r="AA17" s="3">
        <v>-3.1009295489639044E-3</v>
      </c>
      <c r="AB17" s="3">
        <v>2.8406370431184769E-2</v>
      </c>
      <c r="AC17" s="3">
        <v>-8.5111543536186218E-2</v>
      </c>
      <c r="AD17" s="3">
        <v>7.8784286975860596E-2</v>
      </c>
      <c r="AE17" s="3">
        <v>5.7707309722900391E-2</v>
      </c>
      <c r="AF17" s="3">
        <v>2.1810214966535568E-2</v>
      </c>
      <c r="AG17" s="3">
        <v>-4.9341835081577301E-2</v>
      </c>
      <c r="AH17" s="3">
        <v>0.10172868520021439</v>
      </c>
      <c r="AI17" s="3">
        <v>-0.18050189316272736</v>
      </c>
      <c r="AJ17" s="3">
        <v>-0.15384393930435181</v>
      </c>
      <c r="AK17" s="3">
        <v>0.10226274281740189</v>
      </c>
      <c r="AL17" s="3">
        <v>-7.8160606324672699E-2</v>
      </c>
      <c r="AM17" s="3">
        <v>0.18640165030956268</v>
      </c>
      <c r="AN17" s="3">
        <v>0.14423960447311401</v>
      </c>
      <c r="AO17" s="3">
        <v>0.1594909131526947</v>
      </c>
      <c r="AP17" s="3">
        <v>0.21392272412776947</v>
      </c>
      <c r="AS17" s="25">
        <v>11</v>
      </c>
      <c r="AT17" s="3">
        <v>0.12402672320604324</v>
      </c>
      <c r="AU17" s="3">
        <v>0.13871085643768311</v>
      </c>
      <c r="AV17" s="3">
        <v>-0.41819462180137634</v>
      </c>
      <c r="AW17" s="3">
        <v>0.41190493106842041</v>
      </c>
      <c r="AX17" s="3">
        <v>0.32546865940093994</v>
      </c>
      <c r="AY17" s="3">
        <v>0.29715907573699951</v>
      </c>
      <c r="AZ17" s="3">
        <v>-0.11454313993453979</v>
      </c>
      <c r="BA17" s="3">
        <v>-0.45407998561859131</v>
      </c>
      <c r="BB17" s="3">
        <v>0.12020626664161682</v>
      </c>
      <c r="BC17" s="3">
        <v>-0.10776105523109436</v>
      </c>
      <c r="BD17" s="3">
        <v>6.2516084872186184E-3</v>
      </c>
      <c r="BE17" s="3">
        <v>3.4394565969705582E-2</v>
      </c>
      <c r="BF17" s="3">
        <v>-4.7743916511535645E-2</v>
      </c>
      <c r="BG17" s="3">
        <v>-0.35551288723945618</v>
      </c>
      <c r="BH17" s="3">
        <v>5.2617188543081284E-2</v>
      </c>
      <c r="BI17" s="3">
        <v>-6.9897614419460297E-2</v>
      </c>
      <c r="BJ17" s="3">
        <v>0.208012655377388</v>
      </c>
      <c r="BL17" s="3"/>
      <c r="BM17" s="1">
        <v>11</v>
      </c>
      <c r="BN17" s="3"/>
      <c r="BO17" s="3"/>
      <c r="BP17" s="3"/>
      <c r="BQ17" s="3"/>
      <c r="BR17" s="3">
        <v>1.8005080460918825</v>
      </c>
      <c r="BT17" s="25">
        <v>11</v>
      </c>
      <c r="BU17" s="3">
        <v>-6.5931685268878937E-2</v>
      </c>
      <c r="BV17" s="3">
        <v>-1.8857598304748535E-2</v>
      </c>
      <c r="BW17" s="3">
        <v>7.0533300749957561E-3</v>
      </c>
      <c r="BX17" s="3">
        <v>-0.14851069450378418</v>
      </c>
      <c r="BY17" s="3">
        <v>6.6794499754905701E-2</v>
      </c>
      <c r="BZ17" s="3">
        <v>0.11108824610710144</v>
      </c>
      <c r="CA17" s="3">
        <v>-0.24229247868061066</v>
      </c>
      <c r="CB17" s="3">
        <v>-0.20930187404155731</v>
      </c>
      <c r="CC17" s="3">
        <v>0.25210517644882202</v>
      </c>
      <c r="CD17" s="3">
        <v>0.41001662611961365</v>
      </c>
      <c r="CE17" s="3">
        <v>6.2218410894274712E-3</v>
      </c>
      <c r="CF17" s="3">
        <v>-6.6086265724152327E-4</v>
      </c>
      <c r="CG17" s="3">
        <v>0.37149783968925476</v>
      </c>
      <c r="CH17" s="3">
        <v>-0.37916815280914307</v>
      </c>
      <c r="CI17" s="3">
        <v>-0.10617099702358246</v>
      </c>
      <c r="CJ17" s="3">
        <v>0.26518255472183228</v>
      </c>
      <c r="CK17" s="3">
        <v>0.10773911327123642</v>
      </c>
      <c r="CN17" s="25">
        <v>11</v>
      </c>
      <c r="CO17" s="3">
        <v>0.94152337312698364</v>
      </c>
      <c r="CP17" s="3">
        <v>0.22583605349063873</v>
      </c>
      <c r="CR17" s="25">
        <v>11</v>
      </c>
      <c r="CS17" s="3">
        <v>0.10853742808103561</v>
      </c>
      <c r="CT17" s="3">
        <v>0.29091513156890869</v>
      </c>
      <c r="CU17" s="3">
        <v>0.33803200721740723</v>
      </c>
      <c r="CV17" s="3">
        <v>8.3846580237150192E-3</v>
      </c>
      <c r="CW17" s="3">
        <v>3.4264490008354187E-2</v>
      </c>
      <c r="CX17" s="3">
        <v>0.18215577304363251</v>
      </c>
      <c r="CY17" s="3">
        <v>-0.16826231777667999</v>
      </c>
      <c r="CZ17" s="3">
        <v>0.20051820576190948</v>
      </c>
      <c r="DA17" s="3">
        <v>6.241825595498085E-2</v>
      </c>
      <c r="DB17" s="3">
        <v>-0.19043748080730438</v>
      </c>
      <c r="DC17" s="3">
        <v>-0.20302970707416534</v>
      </c>
      <c r="DD17" s="3">
        <v>4.6594113111495972E-2</v>
      </c>
      <c r="DE17" s="3">
        <v>0.10813615471124649</v>
      </c>
      <c r="DF17" s="3">
        <v>0.58503460884094238</v>
      </c>
      <c r="DG17" s="3">
        <v>9.3978941440582275E-2</v>
      </c>
      <c r="DH17" s="3">
        <v>-0.12284795939922333</v>
      </c>
      <c r="DI17" s="3">
        <v>-0.34122756123542786</v>
      </c>
      <c r="DK17" s="25">
        <v>11</v>
      </c>
      <c r="DL17" s="3">
        <v>-0.11523433774709702</v>
      </c>
      <c r="DM17" s="3">
        <v>-5.3586959838867188E-2</v>
      </c>
      <c r="DN17" s="3">
        <v>-8.8620804250240326E-2</v>
      </c>
      <c r="DO17" s="3">
        <v>-0.23057974874973297</v>
      </c>
      <c r="DP17" s="3">
        <v>1.5529652591794729E-3</v>
      </c>
      <c r="DQ17" s="3">
        <v>9.6517935395240784E-2</v>
      </c>
      <c r="DR17" s="3">
        <v>0.1832006573677063</v>
      </c>
      <c r="DS17" s="3">
        <v>-8.1008665263652802E-2</v>
      </c>
      <c r="DT17" s="3">
        <v>-0.10441955924034119</v>
      </c>
      <c r="DU17" s="3">
        <v>8.847297728061676E-2</v>
      </c>
      <c r="DV17" s="3">
        <v>0.25214764475822449</v>
      </c>
      <c r="DW17" s="3">
        <v>6.5545462071895599E-2</v>
      </c>
      <c r="DX17" s="3">
        <v>-3.6652777343988419E-2</v>
      </c>
      <c r="DY17" s="3">
        <v>0.5541568398475647</v>
      </c>
      <c r="DZ17" s="3">
        <v>-0.26901957392692566</v>
      </c>
      <c r="EA17" s="3">
        <v>-6.7424334585666656E-2</v>
      </c>
      <c r="EB17" s="3">
        <v>-3.3161953091621399E-2</v>
      </c>
      <c r="EC17" s="3">
        <v>-0.13916246592998505</v>
      </c>
      <c r="ED17" s="3">
        <v>-3.8578171283006668E-2</v>
      </c>
      <c r="EE17" s="3">
        <v>-0.20263993740081787</v>
      </c>
      <c r="EF17" s="3">
        <v>-0.20174472033977509</v>
      </c>
      <c r="EG17" s="3">
        <v>1.8757138401269913E-2</v>
      </c>
      <c r="EH17" s="3">
        <v>-0.12100531160831451</v>
      </c>
      <c r="EI17" s="3">
        <v>6.3540369272232056E-2</v>
      </c>
      <c r="EJ17" s="3">
        <v>-0.18465384840965271</v>
      </c>
      <c r="EK17" s="3">
        <v>0.32921183109283447</v>
      </c>
      <c r="EL17" s="3">
        <v>-0.15727956593036652</v>
      </c>
      <c r="EM17" s="3">
        <v>-0.18983867764472961</v>
      </c>
      <c r="EN17" s="3">
        <v>8.1473685801029205E-2</v>
      </c>
      <c r="EO17" s="3">
        <v>-0.28424623608589172</v>
      </c>
      <c r="EP17" s="3">
        <v>0.13407798111438751</v>
      </c>
      <c r="EQ17" s="3">
        <v>-0.13978284597396851</v>
      </c>
      <c r="ER17" s="3">
        <v>-0.18885436654090881</v>
      </c>
      <c r="ES17" s="3">
        <v>5.5252991616725922E-2</v>
      </c>
      <c r="ET17" s="3">
        <v>-0.18207727372646332</v>
      </c>
      <c r="EU17" s="3">
        <v>5.9142753481864929E-2</v>
      </c>
      <c r="EV17" s="3">
        <v>-0.16377346217632294</v>
      </c>
      <c r="EW17" s="3">
        <v>9.8955646157264709E-2</v>
      </c>
      <c r="EX17" s="3">
        <v>1.3415695168077946E-2</v>
      </c>
      <c r="EY17" s="3">
        <v>0.10754083842039108</v>
      </c>
      <c r="EZ17" s="3">
        <v>-0.3642081618309021</v>
      </c>
      <c r="FA17" s="3">
        <v>0.14672458171844482</v>
      </c>
      <c r="FB17" s="3">
        <v>-4.5103143900632858E-2</v>
      </c>
      <c r="FC17" s="3">
        <v>0.24925518035888672</v>
      </c>
      <c r="FD17" s="3">
        <v>0.16521359980106354</v>
      </c>
      <c r="FE17" s="3">
        <v>0.16653594374656677</v>
      </c>
      <c r="FF17" s="3">
        <v>-0.28752776980400085</v>
      </c>
      <c r="FG17" s="3">
        <v>-0.13232751190662384</v>
      </c>
      <c r="FH17" s="3">
        <v>-7.9654470086097717E-2</v>
      </c>
      <c r="FI17" s="3">
        <v>0.3142569363117218</v>
      </c>
      <c r="FJ17" s="3">
        <v>7.7969435369595885E-4</v>
      </c>
      <c r="FK17" s="3">
        <v>0.38038602471351624</v>
      </c>
      <c r="FL17" s="3">
        <v>-0.14711622893810272</v>
      </c>
      <c r="FM17" s="3">
        <v>-0.19593752920627594</v>
      </c>
      <c r="FN17" s="3">
        <v>0.20596770942211151</v>
      </c>
      <c r="FO17" s="3">
        <v>6.7731842398643494E-2</v>
      </c>
      <c r="FP17" s="3">
        <v>0.404683917760849</v>
      </c>
      <c r="FQ17" s="3">
        <v>0.13345882296562195</v>
      </c>
      <c r="FR17" s="3">
        <v>-5.0034774467349052E-3</v>
      </c>
      <c r="FS17" s="3">
        <v>-0.20742134749889374</v>
      </c>
      <c r="FT17" s="3">
        <v>0.12857700884342194</v>
      </c>
      <c r="FU17" s="3">
        <v>2.759798988699913E-2</v>
      </c>
      <c r="FV17" s="3">
        <v>-8.7753087282180786E-2</v>
      </c>
      <c r="FW17" s="3">
        <v>2.9774685390293598E-3</v>
      </c>
      <c r="FX17" s="3">
        <v>-8.3688590675592422E-3</v>
      </c>
    </row>
    <row r="18" spans="1:180">
      <c r="A18" s="25">
        <v>12</v>
      </c>
      <c r="B18" s="3">
        <v>-2.8471721452660859E-4</v>
      </c>
      <c r="C18" s="3">
        <v>0.11912821978330612</v>
      </c>
      <c r="D18" s="3">
        <v>-0.27099412679672241</v>
      </c>
      <c r="E18" s="3">
        <v>-5.0366349518299103E-2</v>
      </c>
      <c r="F18" s="3">
        <v>-0.2032569944858551</v>
      </c>
      <c r="G18" s="3">
        <v>0.18002663552761078</v>
      </c>
      <c r="H18" s="3">
        <v>-0.15924468636512756</v>
      </c>
      <c r="I18" s="3">
        <v>-0.23459495604038239</v>
      </c>
      <c r="J18" s="3">
        <v>8.9175358414649963E-2</v>
      </c>
      <c r="K18" s="3">
        <v>0.29666826128959656</v>
      </c>
      <c r="L18" s="3">
        <v>0.17410269379615784</v>
      </c>
      <c r="M18" s="3">
        <v>-0.18232931196689606</v>
      </c>
      <c r="N18" s="3">
        <v>-0.16197974979877472</v>
      </c>
      <c r="O18" s="3">
        <v>-0.14821086823940277</v>
      </c>
      <c r="P18" s="3">
        <v>-0.11026060581207275</v>
      </c>
      <c r="Q18" s="3">
        <v>-0.18411020934581757</v>
      </c>
      <c r="R18" s="3">
        <v>-3.2983052078634501E-3</v>
      </c>
      <c r="U18" s="3"/>
      <c r="V18" s="1">
        <v>12</v>
      </c>
      <c r="W18" s="3">
        <v>0.50400453008817581</v>
      </c>
      <c r="Y18" s="25">
        <v>12</v>
      </c>
      <c r="Z18" s="3">
        <v>-0.10363490134477615</v>
      </c>
      <c r="AA18" s="3">
        <v>5.0381377339363098E-2</v>
      </c>
      <c r="AB18" s="3">
        <v>0.14073719084262848</v>
      </c>
      <c r="AC18" s="3">
        <v>-0.14585423469543457</v>
      </c>
      <c r="AD18" s="3">
        <v>-0.11766237020492554</v>
      </c>
      <c r="AE18" s="3">
        <v>-2.4605592712759972E-2</v>
      </c>
      <c r="AF18" s="3">
        <v>-0.19347649812698364</v>
      </c>
      <c r="AG18" s="3">
        <v>2.3785961791872978E-2</v>
      </c>
      <c r="AH18" s="3">
        <v>7.0150531828403473E-2</v>
      </c>
      <c r="AI18" s="3">
        <v>-0.19807770848274231</v>
      </c>
      <c r="AJ18" s="3">
        <v>-1.9296318292617798E-2</v>
      </c>
      <c r="AK18" s="3">
        <v>-3.2490242272615433E-2</v>
      </c>
      <c r="AL18" s="3">
        <v>1.5978056937456131E-2</v>
      </c>
      <c r="AM18" s="3">
        <v>1.4588269405066967E-2</v>
      </c>
      <c r="AN18" s="3">
        <v>0.12876445055007935</v>
      </c>
      <c r="AO18" s="3">
        <v>3.3760026097297668E-2</v>
      </c>
      <c r="AP18" s="3">
        <v>-3.0682891607284542E-2</v>
      </c>
      <c r="AS18" s="25">
        <v>12</v>
      </c>
      <c r="AT18" s="3">
        <v>0.16129671037197113</v>
      </c>
      <c r="AU18" s="3">
        <v>-0.11507173627614975</v>
      </c>
      <c r="AV18" s="3">
        <v>-0.39729273319244385</v>
      </c>
      <c r="AW18" s="3">
        <v>6.0767773538827896E-2</v>
      </c>
      <c r="AX18" s="3">
        <v>0.20009346306324005</v>
      </c>
      <c r="AY18" s="3">
        <v>8.5804477334022522E-2</v>
      </c>
      <c r="AZ18" s="3">
        <v>7.6751388609409332E-2</v>
      </c>
      <c r="BA18" s="3">
        <v>0.1354043185710907</v>
      </c>
      <c r="BB18" s="3">
        <v>-4.9521733075380325E-2</v>
      </c>
      <c r="BC18" s="3">
        <v>9.6929213032126427E-3</v>
      </c>
      <c r="BD18" s="3">
        <v>0.21362727880477905</v>
      </c>
      <c r="BE18" s="3">
        <v>-2.9749557375907898E-2</v>
      </c>
      <c r="BF18" s="3">
        <v>0.37879222631454468</v>
      </c>
      <c r="BG18" s="3">
        <v>-9.4504795968532562E-2</v>
      </c>
      <c r="BH18" s="3">
        <v>0.21553327143192291</v>
      </c>
      <c r="BI18" s="3">
        <v>1.1434651911258698E-2</v>
      </c>
      <c r="BJ18" s="3">
        <v>-0.19810152053833008</v>
      </c>
      <c r="BL18" s="3"/>
      <c r="BM18" s="1">
        <v>12</v>
      </c>
      <c r="BN18" s="3"/>
      <c r="BO18" s="3"/>
      <c r="BP18" s="3"/>
      <c r="BQ18" s="3"/>
      <c r="BR18" s="3">
        <v>0.32325001715403434</v>
      </c>
      <c r="BT18" s="25">
        <v>12</v>
      </c>
      <c r="BU18" s="3">
        <v>-0.16124042868614197</v>
      </c>
      <c r="BV18" s="3">
        <v>5.2972786128520966E-2</v>
      </c>
      <c r="BW18" s="3">
        <v>0.28675216436386108</v>
      </c>
      <c r="BX18" s="3">
        <v>0.2192268967628479</v>
      </c>
      <c r="BY18" s="3">
        <v>0.1182616651058197</v>
      </c>
      <c r="BZ18" s="3">
        <v>-0.28669837117195129</v>
      </c>
      <c r="CA18" s="3">
        <v>-8.7561547756195068E-2</v>
      </c>
      <c r="CB18" s="3">
        <v>-1.9660478457808495E-2</v>
      </c>
      <c r="CC18" s="3">
        <v>-0.10812251269817352</v>
      </c>
      <c r="CD18" s="3">
        <v>-0.27352049946784973</v>
      </c>
      <c r="CE18" s="3">
        <v>-0.23505616188049316</v>
      </c>
      <c r="CF18" s="3">
        <v>-0.28920826315879822</v>
      </c>
      <c r="CG18" s="3">
        <v>0.10840879380702972</v>
      </c>
      <c r="CH18" s="3">
        <v>-0.10713190585374832</v>
      </c>
      <c r="CI18" s="3">
        <v>-0.35473871231079102</v>
      </c>
      <c r="CJ18" s="3">
        <v>-0.1958448737859726</v>
      </c>
      <c r="CK18" s="3">
        <v>-3.2284975051879883E-2</v>
      </c>
      <c r="CN18" s="25">
        <v>12</v>
      </c>
      <c r="CO18" s="3">
        <v>0.90983408689498901</v>
      </c>
      <c r="CP18" s="3">
        <v>-9.5347143709659576E-2</v>
      </c>
      <c r="CR18" s="25">
        <v>12</v>
      </c>
      <c r="CS18" s="3">
        <v>1.3204065151512623E-2</v>
      </c>
      <c r="CT18" s="3">
        <v>0.1508810967206955</v>
      </c>
      <c r="CU18" s="3">
        <v>0.11885765194892883</v>
      </c>
      <c r="CV18" s="3">
        <v>-0.23367962241172791</v>
      </c>
      <c r="CW18" s="3">
        <v>3.9087355136871338E-2</v>
      </c>
      <c r="CX18" s="3">
        <v>8.71443971991539E-2</v>
      </c>
      <c r="CY18" s="3">
        <v>0.28209930658340454</v>
      </c>
      <c r="CZ18" s="3">
        <v>-0.10357759147882462</v>
      </c>
      <c r="DA18" s="3">
        <v>-0.18304325640201569</v>
      </c>
      <c r="DB18" s="3">
        <v>0.24594877660274506</v>
      </c>
      <c r="DC18" s="3">
        <v>0.37028926610946655</v>
      </c>
      <c r="DD18" s="3">
        <v>-0.48496502637863159</v>
      </c>
      <c r="DE18" s="3">
        <v>5.9122245758771896E-2</v>
      </c>
      <c r="DF18" s="3">
        <v>0.2851482629776001</v>
      </c>
      <c r="DG18" s="3">
        <v>-0.15881483256816864</v>
      </c>
      <c r="DH18" s="3">
        <v>1.8148953095078468E-2</v>
      </c>
      <c r="DI18" s="3">
        <v>-0.29294651746749878</v>
      </c>
      <c r="DK18" s="25">
        <v>12</v>
      </c>
      <c r="DL18" s="3">
        <v>0.21017327904701233</v>
      </c>
      <c r="DM18" s="3">
        <v>-0.18185809254646301</v>
      </c>
      <c r="DN18" s="3">
        <v>-0.10862201452255249</v>
      </c>
      <c r="DO18" s="3">
        <v>-0.18653945624828339</v>
      </c>
      <c r="DP18" s="3">
        <v>-2.0342050120234489E-2</v>
      </c>
      <c r="DQ18" s="3">
        <v>-0.14558315277099609</v>
      </c>
      <c r="DR18" s="3">
        <v>8.8654801249504089E-2</v>
      </c>
      <c r="DS18" s="3">
        <v>-0.15095564723014832</v>
      </c>
      <c r="DT18" s="3">
        <v>0.28452062606811523</v>
      </c>
      <c r="DU18" s="3">
        <v>6.3068415329325944E-5</v>
      </c>
      <c r="DV18" s="3">
        <v>0.17226244509220123</v>
      </c>
      <c r="DW18" s="3">
        <v>-2.1496005356311798E-2</v>
      </c>
      <c r="DX18" s="3">
        <v>0.22067521512508392</v>
      </c>
      <c r="DY18" s="3">
        <v>-0.13336721062660217</v>
      </c>
      <c r="DZ18" s="3">
        <v>3.3015921711921692E-2</v>
      </c>
      <c r="EA18" s="3">
        <v>0.2929462194442749</v>
      </c>
      <c r="EB18" s="3">
        <v>0.13278099894523621</v>
      </c>
      <c r="EC18" s="3">
        <v>-4.3450135737657547E-2</v>
      </c>
      <c r="ED18" s="3">
        <v>-0.18264138698577881</v>
      </c>
      <c r="EE18" s="3">
        <v>0.59698855876922607</v>
      </c>
      <c r="EF18" s="3">
        <v>6.8472623825073242E-2</v>
      </c>
      <c r="EG18" s="3">
        <v>-1.9583422690629959E-2</v>
      </c>
      <c r="EH18" s="3">
        <v>-7.4238497763872147E-3</v>
      </c>
      <c r="EI18" s="3">
        <v>-5.7234626263380051E-2</v>
      </c>
      <c r="EJ18" s="3">
        <v>2.3367251269519329E-3</v>
      </c>
      <c r="EK18" s="3">
        <v>-1.0961031075567007E-3</v>
      </c>
      <c r="EL18" s="3">
        <v>0.10490942746400833</v>
      </c>
      <c r="EM18" s="3">
        <v>0.16217060387134552</v>
      </c>
      <c r="EN18" s="3">
        <v>-2.4702094495296478E-2</v>
      </c>
      <c r="EO18" s="3">
        <v>5.4460880346596241E-3</v>
      </c>
      <c r="EP18" s="3">
        <v>7.1753069758415222E-2</v>
      </c>
      <c r="EQ18" s="3">
        <v>0.37460064888000488</v>
      </c>
      <c r="ER18" s="3">
        <v>0.108714260160923</v>
      </c>
      <c r="ES18" s="3">
        <v>-6.8995840847492218E-2</v>
      </c>
      <c r="ET18" s="3">
        <v>1.992419920861721E-2</v>
      </c>
      <c r="EU18" s="3">
        <v>-2.2790404036641121E-2</v>
      </c>
      <c r="EV18" s="3">
        <v>7.2062969207763672E-2</v>
      </c>
      <c r="EW18" s="3">
        <v>-3.1238647177815437E-2</v>
      </c>
      <c r="EX18" s="3">
        <v>-5.2617304027080536E-2</v>
      </c>
      <c r="EY18" s="3">
        <v>-2.8962831944227219E-2</v>
      </c>
      <c r="EZ18" s="3">
        <v>-0.15791791677474976</v>
      </c>
      <c r="FA18" s="3">
        <v>8.1458128988742828E-2</v>
      </c>
      <c r="FB18" s="3">
        <v>-7.9921841621398926E-2</v>
      </c>
      <c r="FC18" s="3">
        <v>0.18277667462825775</v>
      </c>
      <c r="FD18" s="3">
        <v>-9.6027500927448273E-2</v>
      </c>
      <c r="FE18" s="3">
        <v>2.5087067857384682E-2</v>
      </c>
      <c r="FF18" s="3">
        <v>-3.1658730003982782E-3</v>
      </c>
      <c r="FG18" s="3">
        <v>8.1734051927924156E-3</v>
      </c>
      <c r="FH18" s="3">
        <v>2.0639615133404732E-2</v>
      </c>
      <c r="FI18" s="3">
        <v>-0.16695152223110199</v>
      </c>
      <c r="FJ18" s="3">
        <v>-6.1246458441019058E-2</v>
      </c>
      <c r="FK18" s="3">
        <v>5.9630222618579865E-2</v>
      </c>
      <c r="FL18" s="3">
        <v>-5.6346792727708817E-2</v>
      </c>
      <c r="FM18" s="3">
        <v>4.7845508903264999E-2</v>
      </c>
      <c r="FN18" s="3">
        <v>0.13945522904396057</v>
      </c>
      <c r="FO18" s="3">
        <v>-2.7185492217540741E-2</v>
      </c>
      <c r="FP18" s="3">
        <v>0.18418402969837189</v>
      </c>
      <c r="FQ18" s="3">
        <v>0.25080817937850952</v>
      </c>
      <c r="FR18" s="3">
        <v>-1.6906645148992538E-2</v>
      </c>
      <c r="FS18" s="3">
        <v>0.24487818777561188</v>
      </c>
      <c r="FT18" s="3">
        <v>-0.23327332735061646</v>
      </c>
      <c r="FU18" s="3">
        <v>0.30603787302970886</v>
      </c>
      <c r="FV18" s="3">
        <v>0.22080743312835693</v>
      </c>
      <c r="FW18" s="3">
        <v>-2.7532879263162613E-2</v>
      </c>
      <c r="FX18" s="3">
        <v>-1.8133815377950668E-2</v>
      </c>
    </row>
    <row r="19" spans="1:180">
      <c r="A19" s="25">
        <v>13</v>
      </c>
      <c r="B19" s="3">
        <v>0.27401351928710938</v>
      </c>
      <c r="C19" s="3">
        <v>0.15003114938735962</v>
      </c>
      <c r="D19" s="3">
        <v>-3.8623923901468515E-3</v>
      </c>
      <c r="E19" s="3">
        <v>0.153119295835495</v>
      </c>
      <c r="F19" s="3">
        <v>-1.7031287774443626E-2</v>
      </c>
      <c r="G19" s="3">
        <v>-0.25800558924674988</v>
      </c>
      <c r="H19" s="3">
        <v>8.8671790435910225E-3</v>
      </c>
      <c r="I19" s="3">
        <v>3.2173607498407364E-2</v>
      </c>
      <c r="J19" s="3">
        <v>-5.0454676151275635E-2</v>
      </c>
      <c r="K19" s="3">
        <v>0.16751076281070709</v>
      </c>
      <c r="L19" s="3">
        <v>-0.27286261320114136</v>
      </c>
      <c r="M19" s="3">
        <v>0.13188354671001434</v>
      </c>
      <c r="N19" s="3">
        <v>0.15313059091567993</v>
      </c>
      <c r="O19" s="3">
        <v>0.27991682291030884</v>
      </c>
      <c r="P19" s="3">
        <v>4.5757587999105453E-2</v>
      </c>
      <c r="Q19" s="3">
        <v>-0.16520358622074127</v>
      </c>
      <c r="R19" s="3">
        <v>-3.456085454672575E-3</v>
      </c>
      <c r="U19" s="3"/>
      <c r="V19" s="1">
        <v>13</v>
      </c>
      <c r="W19" s="3">
        <v>2.0454846930065246E-2</v>
      </c>
      <c r="Y19" s="25">
        <v>13</v>
      </c>
      <c r="Z19" s="3">
        <v>-8.0147925764322281E-3</v>
      </c>
      <c r="AA19" s="3">
        <v>-5.3751017898321152E-2</v>
      </c>
      <c r="AB19" s="3">
        <v>5.3879499435424805E-2</v>
      </c>
      <c r="AC19" s="3">
        <v>-4.9181133508682251E-3</v>
      </c>
      <c r="AD19" s="3">
        <v>2.1718362346291542E-2</v>
      </c>
      <c r="AE19" s="3">
        <v>1.9743345677852631E-2</v>
      </c>
      <c r="AF19" s="3">
        <v>0.10600379854440689</v>
      </c>
      <c r="AG19" s="3">
        <v>8.5813932120800018E-2</v>
      </c>
      <c r="AH19" s="3">
        <v>-4.674113541841507E-2</v>
      </c>
      <c r="AI19" s="3">
        <v>-0.25722101330757141</v>
      </c>
      <c r="AJ19" s="3">
        <v>-0.13514992594718933</v>
      </c>
      <c r="AK19" s="3">
        <v>0.11039174348115921</v>
      </c>
      <c r="AL19" s="3">
        <v>-4.8635169863700867E-2</v>
      </c>
      <c r="AM19" s="3">
        <v>1.5305420383810997E-2</v>
      </c>
      <c r="AN19" s="3">
        <v>6.9043762981891632E-2</v>
      </c>
      <c r="AO19" s="3">
        <v>-7.174578495323658E-3</v>
      </c>
      <c r="AP19" s="3">
        <v>-0.11297333985567092</v>
      </c>
      <c r="AS19" s="25">
        <v>13</v>
      </c>
      <c r="AT19" s="3">
        <v>3.3030837774276733E-2</v>
      </c>
      <c r="AU19" s="3">
        <v>-0.33860647678375244</v>
      </c>
      <c r="AV19" s="3">
        <v>0.10043330490589142</v>
      </c>
      <c r="AW19" s="3">
        <v>-0.1157243400812149</v>
      </c>
      <c r="AX19" s="3">
        <v>-0.13394847512245178</v>
      </c>
      <c r="AY19" s="3">
        <v>0.31122031807899475</v>
      </c>
      <c r="AZ19" s="3">
        <v>0.1592869758605957</v>
      </c>
      <c r="BA19" s="3">
        <v>-0.14837391674518585</v>
      </c>
      <c r="BB19" s="3">
        <v>5.9528078883886337E-2</v>
      </c>
      <c r="BC19" s="3">
        <v>-0.34575903415679932</v>
      </c>
      <c r="BD19" s="3">
        <v>3.4743476659059525E-2</v>
      </c>
      <c r="BE19" s="3">
        <v>0.40643137693405151</v>
      </c>
      <c r="BF19" s="3">
        <v>0.17338873445987701</v>
      </c>
      <c r="BG19" s="3">
        <v>0.26338431239128113</v>
      </c>
      <c r="BH19" s="3">
        <v>0.12818720936775208</v>
      </c>
      <c r="BI19" s="3">
        <v>-0.35783490538597107</v>
      </c>
      <c r="BJ19" s="3">
        <v>-0.24289737641811371</v>
      </c>
      <c r="BL19" s="3"/>
      <c r="BM19" s="1">
        <v>13</v>
      </c>
      <c r="BN19" s="3"/>
      <c r="BO19" s="3"/>
      <c r="BP19" s="3"/>
      <c r="BQ19" s="3"/>
      <c r="BR19" s="3">
        <v>0.56297672242040098</v>
      </c>
      <c r="BT19" s="25">
        <v>13</v>
      </c>
      <c r="BU19" s="3">
        <v>-0.2068684846162796</v>
      </c>
      <c r="BV19" s="3">
        <v>-0.22395358979701996</v>
      </c>
      <c r="BW19" s="3">
        <v>4.9876812845468521E-2</v>
      </c>
      <c r="BX19" s="3">
        <v>-3.4304898232221603E-2</v>
      </c>
      <c r="BY19" s="3">
        <v>-4.4486641883850098E-2</v>
      </c>
      <c r="BZ19" s="3">
        <v>8.5471943020820618E-2</v>
      </c>
      <c r="CA19" s="3">
        <v>0.20904028415679932</v>
      </c>
      <c r="CB19" s="3">
        <v>-0.10787206888198853</v>
      </c>
      <c r="CC19" s="3">
        <v>0.52942085266113281</v>
      </c>
      <c r="CD19" s="3">
        <v>0.15375445783138275</v>
      </c>
      <c r="CE19" s="3">
        <v>-8.3195827901363373E-2</v>
      </c>
      <c r="CF19" s="3">
        <v>-0.15129142999649048</v>
      </c>
      <c r="CG19" s="3">
        <v>-0.37974268198013306</v>
      </c>
      <c r="CH19" s="3">
        <v>-3.98150235414505E-2</v>
      </c>
      <c r="CI19" s="3">
        <v>-0.35668697953224182</v>
      </c>
      <c r="CJ19" s="3">
        <v>-8.8152214884757996E-2</v>
      </c>
      <c r="CK19" s="3">
        <v>-0.10554739087820052</v>
      </c>
      <c r="CN19" s="25">
        <v>13</v>
      </c>
      <c r="CO19" s="3">
        <v>1.0115563869476318</v>
      </c>
      <c r="CP19" s="3">
        <v>-0.24132904410362244</v>
      </c>
      <c r="CR19" s="25">
        <v>13</v>
      </c>
      <c r="CS19" s="3">
        <v>8.786337822675705E-2</v>
      </c>
      <c r="CT19" s="3">
        <v>-7.9238034784793854E-2</v>
      </c>
      <c r="CU19" s="3">
        <v>0.23473963141441345</v>
      </c>
      <c r="CV19" s="3">
        <v>-0.22428923845291138</v>
      </c>
      <c r="CW19" s="3">
        <v>0.17657823860645294</v>
      </c>
      <c r="CX19" s="3">
        <v>0.32413762807846069</v>
      </c>
      <c r="CY19" s="3">
        <v>0.28353950381278992</v>
      </c>
      <c r="CZ19" s="3">
        <v>-0.16134443879127502</v>
      </c>
      <c r="DA19" s="3">
        <v>0.26046362519264221</v>
      </c>
      <c r="DB19" s="3">
        <v>-0.23360846936702728</v>
      </c>
      <c r="DC19" s="3">
        <v>0.31116363406181335</v>
      </c>
      <c r="DD19" s="3">
        <v>-0.15119254589080811</v>
      </c>
      <c r="DE19" s="3">
        <v>0.14934974908828735</v>
      </c>
      <c r="DF19" s="3">
        <v>6.5097346901893616E-2</v>
      </c>
      <c r="DG19" s="3">
        <v>-7.0565991103649139E-2</v>
      </c>
      <c r="DH19" s="3">
        <v>-0.48961210250854492</v>
      </c>
      <c r="DI19" s="3">
        <v>0.1342756450176239</v>
      </c>
      <c r="DK19" s="25">
        <v>13</v>
      </c>
      <c r="DL19" s="3">
        <v>2.4481130763888359E-2</v>
      </c>
      <c r="DM19" s="3">
        <v>0.17172038555145264</v>
      </c>
      <c r="DN19" s="3">
        <v>0.23620124161243439</v>
      </c>
      <c r="DO19" s="3">
        <v>-0.24849198758602142</v>
      </c>
      <c r="DP19" s="3">
        <v>0.2552829384803772</v>
      </c>
      <c r="DQ19" s="3">
        <v>8.6719527840614319E-2</v>
      </c>
      <c r="DR19" s="3">
        <v>6.9828443229198456E-2</v>
      </c>
      <c r="DS19" s="3">
        <v>-0.33698475360870361</v>
      </c>
      <c r="DT19" s="3">
        <v>-0.12895764410495758</v>
      </c>
      <c r="DU19" s="3">
        <v>9.4730325043201447E-2</v>
      </c>
      <c r="DV19" s="3">
        <v>0.10091166943311691</v>
      </c>
      <c r="DW19" s="3">
        <v>0.18366120755672455</v>
      </c>
      <c r="DX19" s="3">
        <v>4.3658590875566006E-3</v>
      </c>
      <c r="DY19" s="3">
        <v>-0.16264428198337555</v>
      </c>
      <c r="DZ19" s="3">
        <v>0.3720054030418396</v>
      </c>
      <c r="EA19" s="3">
        <v>0.22353087365627289</v>
      </c>
      <c r="EB19" s="3">
        <v>-0.37707933783531189</v>
      </c>
      <c r="EC19" s="3">
        <v>-1.4262918382883072E-2</v>
      </c>
      <c r="ED19" s="3">
        <v>-0.24751843512058258</v>
      </c>
      <c r="EE19" s="3">
        <v>5.6237656623125076E-2</v>
      </c>
      <c r="EF19" s="3">
        <v>0.32880240678787231</v>
      </c>
      <c r="EG19" s="3">
        <v>3.3090103417634964E-2</v>
      </c>
      <c r="EH19" s="3">
        <v>0.1341952383518219</v>
      </c>
      <c r="EI19" s="3">
        <v>4.5203443616628647E-2</v>
      </c>
      <c r="EJ19" s="3">
        <v>0.13742803037166595</v>
      </c>
      <c r="EK19" s="3">
        <v>-3.9596809074282646E-3</v>
      </c>
      <c r="EL19" s="3">
        <v>-5.6858686730265617E-4</v>
      </c>
      <c r="EM19" s="3">
        <v>-0.24440284073352814</v>
      </c>
      <c r="EN19" s="3">
        <v>-0.23552915453910828</v>
      </c>
      <c r="EO19" s="3">
        <v>-0.47847306728363037</v>
      </c>
      <c r="EP19" s="3">
        <v>-0.11286723613739014</v>
      </c>
      <c r="EQ19" s="3">
        <v>3.1657788902521133E-2</v>
      </c>
      <c r="ER19" s="3">
        <v>-0.23137187957763672</v>
      </c>
      <c r="ES19" s="3">
        <v>-0.11250362545251846</v>
      </c>
      <c r="ET19" s="3">
        <v>3.3631652593612671E-2</v>
      </c>
      <c r="EU19" s="3">
        <v>-4.3628852814435959E-2</v>
      </c>
      <c r="EV19" s="3">
        <v>-0.24318291246891022</v>
      </c>
      <c r="EW19" s="3">
        <v>0.21750842034816742</v>
      </c>
      <c r="EX19" s="3">
        <v>0.10248288512229919</v>
      </c>
      <c r="EY19" s="3">
        <v>0.18014927208423615</v>
      </c>
      <c r="EZ19" s="3">
        <v>-6.5905950963497162E-2</v>
      </c>
      <c r="FA19" s="3">
        <v>4.4656038284301758E-2</v>
      </c>
      <c r="FB19" s="3">
        <v>9.5764826983213425E-3</v>
      </c>
      <c r="FC19" s="3">
        <v>0.15588760375976563</v>
      </c>
      <c r="FD19" s="3">
        <v>0.3060055673122406</v>
      </c>
      <c r="FE19" s="3">
        <v>-4.6961549669504166E-2</v>
      </c>
      <c r="FF19" s="3">
        <v>-0.39514043927192688</v>
      </c>
      <c r="FG19" s="3">
        <v>2.2412990219891071E-3</v>
      </c>
      <c r="FH19" s="3">
        <v>-3.2705124467611313E-2</v>
      </c>
      <c r="FI19" s="3">
        <v>-8.0962423235177994E-3</v>
      </c>
      <c r="FJ19" s="3">
        <v>-7.8747071325778961E-2</v>
      </c>
      <c r="FK19" s="3">
        <v>-0.14223764836788177</v>
      </c>
      <c r="FL19" s="3">
        <v>6.8714261054992676E-2</v>
      </c>
      <c r="FM19" s="3">
        <v>0.14760100841522217</v>
      </c>
      <c r="FN19" s="3">
        <v>5.0739258527755737E-2</v>
      </c>
      <c r="FO19" s="3">
        <v>5.2068322896957397E-2</v>
      </c>
      <c r="FP19" s="3">
        <v>-0.12268902361392975</v>
      </c>
      <c r="FQ19" s="3">
        <v>6.5239459276199341E-2</v>
      </c>
      <c r="FR19" s="3">
        <v>0.17421279847621918</v>
      </c>
      <c r="FS19" s="3">
        <v>-8.2587450742721558E-2</v>
      </c>
      <c r="FT19" s="3">
        <v>2.7202866971492767E-2</v>
      </c>
      <c r="FU19" s="3">
        <v>2.3221395909786224E-2</v>
      </c>
      <c r="FV19" s="3">
        <v>-7.1221537888050079E-2</v>
      </c>
      <c r="FW19" s="3">
        <v>-0.39748284220695496</v>
      </c>
      <c r="FX19" s="3">
        <v>4.0728200227022171E-2</v>
      </c>
    </row>
    <row r="20" spans="1:180">
      <c r="A20" s="25">
        <v>14</v>
      </c>
      <c r="B20" s="3">
        <v>4.768802598118782E-2</v>
      </c>
      <c r="C20" s="3">
        <v>-0.29533958435058594</v>
      </c>
      <c r="D20" s="3">
        <v>0.1886097639799118</v>
      </c>
      <c r="E20" s="3">
        <v>-0.27061983942985535</v>
      </c>
      <c r="F20" s="3">
        <v>-0.21912941336631775</v>
      </c>
      <c r="G20" s="3">
        <v>0.12071827054023743</v>
      </c>
      <c r="H20" s="3">
        <v>6.1393842101097107E-2</v>
      </c>
      <c r="I20" s="3">
        <v>-0.26821672916412354</v>
      </c>
      <c r="J20" s="3">
        <v>-0.20314635336399078</v>
      </c>
      <c r="K20" s="3">
        <v>0.30031082034111023</v>
      </c>
      <c r="L20" s="3">
        <v>0.14032961428165436</v>
      </c>
      <c r="M20" s="3">
        <v>0.26872128248214722</v>
      </c>
      <c r="N20" s="3">
        <v>-0.20220859348773956</v>
      </c>
      <c r="O20" s="3">
        <v>-6.1314526945352554E-2</v>
      </c>
      <c r="P20" s="3">
        <v>0.26184123754501343</v>
      </c>
      <c r="Q20" s="3">
        <v>-7.9624101519584656E-2</v>
      </c>
      <c r="R20" s="3">
        <v>-1.3613973278552294E-3</v>
      </c>
      <c r="U20" s="3"/>
      <c r="V20" s="1">
        <v>14</v>
      </c>
      <c r="W20" s="3">
        <v>-0.27702396057351808</v>
      </c>
      <c r="Y20" s="25">
        <v>14</v>
      </c>
      <c r="Z20" s="3">
        <v>3.8111910223960876E-2</v>
      </c>
      <c r="AA20" s="3">
        <v>2.4885213002562523E-2</v>
      </c>
      <c r="AB20" s="3">
        <v>0.12109556049108505</v>
      </c>
      <c r="AC20" s="3">
        <v>-7.8760989010334015E-2</v>
      </c>
      <c r="AD20" s="3">
        <v>-8.1088460981845856E-2</v>
      </c>
      <c r="AE20" s="3">
        <v>-4.6372625976800919E-2</v>
      </c>
      <c r="AF20" s="3">
        <v>1.4490265399217606E-2</v>
      </c>
      <c r="AG20" s="3">
        <v>0.11002298444509506</v>
      </c>
      <c r="AH20" s="3">
        <v>0.12041015177965164</v>
      </c>
      <c r="AI20" s="3">
        <v>-7.4052043259143829E-2</v>
      </c>
      <c r="AJ20" s="3">
        <v>2.1332014352083206E-2</v>
      </c>
      <c r="AK20" s="3">
        <v>0.12546700239181519</v>
      </c>
      <c r="AL20" s="3">
        <v>-8.2731405273079872E-3</v>
      </c>
      <c r="AM20" s="3">
        <v>-0.1833985447883606</v>
      </c>
      <c r="AN20" s="3">
        <v>2.4707498028874397E-2</v>
      </c>
      <c r="AO20" s="3">
        <v>-6.1670035123825073E-2</v>
      </c>
      <c r="AP20" s="3">
        <v>-2.4655304150655866E-4</v>
      </c>
      <c r="AS20" s="25">
        <v>14</v>
      </c>
      <c r="AT20" s="3">
        <v>-0.21810097992420197</v>
      </c>
      <c r="AU20" s="3">
        <v>0.17519494891166687</v>
      </c>
      <c r="AV20" s="3">
        <v>0.47115013003349304</v>
      </c>
      <c r="AW20" s="3">
        <v>2.4901675060391426E-2</v>
      </c>
      <c r="AX20" s="3">
        <v>0.37000489234924316</v>
      </c>
      <c r="AY20" s="3">
        <v>3.9489205926656723E-2</v>
      </c>
      <c r="AZ20" s="3">
        <v>8.6953327059745789E-2</v>
      </c>
      <c r="BA20" s="3">
        <v>0.55184400081634521</v>
      </c>
      <c r="BB20" s="3">
        <v>-4.1709307581186295E-2</v>
      </c>
      <c r="BC20" s="3">
        <v>0.10121101140975952</v>
      </c>
      <c r="BD20" s="3">
        <v>-0.38697430491447449</v>
      </c>
      <c r="BE20" s="3">
        <v>-0.25276300311088562</v>
      </c>
      <c r="BF20" s="3">
        <v>5.5430121719837189E-2</v>
      </c>
      <c r="BG20" s="3">
        <v>0.42756298184394836</v>
      </c>
      <c r="BH20" s="3">
        <v>-1.2332863174378872E-2</v>
      </c>
      <c r="BI20" s="3">
        <v>0.19003519415855408</v>
      </c>
      <c r="BJ20" s="3">
        <v>-0.26094496250152588</v>
      </c>
      <c r="BL20" s="3"/>
      <c r="BM20" s="1">
        <v>14</v>
      </c>
      <c r="BN20" s="3"/>
      <c r="BO20" s="3"/>
      <c r="BP20" s="3"/>
      <c r="BQ20" s="3"/>
      <c r="BR20" s="3">
        <v>-3.3787397255357146</v>
      </c>
      <c r="BT20" s="25">
        <v>14</v>
      </c>
      <c r="BU20" s="3">
        <v>0.18343919515609741</v>
      </c>
      <c r="BV20" s="3">
        <v>0.19562305510044098</v>
      </c>
      <c r="BW20" s="3">
        <v>-0.33734267950057983</v>
      </c>
      <c r="BX20" s="3">
        <v>-0.34931856393814087</v>
      </c>
      <c r="BY20" s="3">
        <v>-9.2744706198573112E-3</v>
      </c>
      <c r="BZ20" s="3">
        <v>-2.4468200281262398E-2</v>
      </c>
      <c r="CA20" s="3">
        <v>-0.12960104644298553</v>
      </c>
      <c r="CB20" s="3">
        <v>3.7249725311994553E-2</v>
      </c>
      <c r="CC20" s="3">
        <v>0.11157698184251785</v>
      </c>
      <c r="CD20" s="3">
        <v>0.16883894801139832</v>
      </c>
      <c r="CE20" s="3">
        <v>0.18867580592632294</v>
      </c>
      <c r="CF20" s="3">
        <v>0.39494499564170837</v>
      </c>
      <c r="CG20" s="3">
        <v>-0.20410805940628052</v>
      </c>
      <c r="CH20" s="3">
        <v>7.6884858310222626E-2</v>
      </c>
      <c r="CI20" s="3">
        <v>-9.9811017513275146E-2</v>
      </c>
      <c r="CJ20" s="3">
        <v>-0.2856084406375885</v>
      </c>
      <c r="CK20" s="3">
        <v>5.0979800522327423E-2</v>
      </c>
      <c r="CN20" s="25">
        <v>14</v>
      </c>
      <c r="CO20" s="3">
        <v>1.1847370862960815</v>
      </c>
      <c r="CP20" s="3">
        <v>-4.1042782366275787E-2</v>
      </c>
      <c r="CR20" s="25">
        <v>14</v>
      </c>
      <c r="CS20" s="3">
        <v>-0.22050122916698456</v>
      </c>
      <c r="CT20" s="3">
        <v>-0.65078836679458618</v>
      </c>
      <c r="CU20" s="3">
        <v>0.1850903183221817</v>
      </c>
      <c r="CV20" s="3">
        <v>7.6167844235897064E-2</v>
      </c>
      <c r="CW20" s="3">
        <v>0.26882657408714294</v>
      </c>
      <c r="CX20" s="3">
        <v>0.3394508957862854</v>
      </c>
      <c r="CY20" s="3">
        <v>0.39257454872131348</v>
      </c>
      <c r="CZ20" s="3">
        <v>0.24130356311798096</v>
      </c>
      <c r="DA20" s="3">
        <v>0.20003704726696014</v>
      </c>
      <c r="DB20" s="3">
        <v>0.33189621567726135</v>
      </c>
      <c r="DC20" s="3">
        <v>6.3324235379695892E-2</v>
      </c>
      <c r="DD20" s="3">
        <v>-0.44556510448455811</v>
      </c>
      <c r="DE20" s="3">
        <v>0.12463817745447159</v>
      </c>
      <c r="DF20" s="3">
        <v>-1.445439737290144E-2</v>
      </c>
      <c r="DG20" s="3">
        <v>0.14261086285114288</v>
      </c>
      <c r="DH20" s="3">
        <v>0.15429550409317017</v>
      </c>
      <c r="DI20" s="3">
        <v>-0.14425010979175568</v>
      </c>
      <c r="DK20" s="25">
        <v>14</v>
      </c>
      <c r="DL20" s="3">
        <v>-0.12283550202846527</v>
      </c>
      <c r="DM20" s="3">
        <v>-0.28394457697868347</v>
      </c>
      <c r="DN20" s="3">
        <v>-0.23902708292007446</v>
      </c>
      <c r="DO20" s="3">
        <v>0.12405885756015778</v>
      </c>
      <c r="DP20" s="3">
        <v>-2.1155849099159241E-2</v>
      </c>
      <c r="DQ20" s="3">
        <v>-0.1673399955034256</v>
      </c>
      <c r="DR20" s="3">
        <v>-9.6857845783233643E-2</v>
      </c>
      <c r="DS20" s="3">
        <v>3.2547265291213989E-2</v>
      </c>
      <c r="DT20" s="3">
        <v>-5.3760204464197159E-2</v>
      </c>
      <c r="DU20" s="3">
        <v>6.2599681317806244E-2</v>
      </c>
      <c r="DV20" s="3">
        <v>0.2003009170293808</v>
      </c>
      <c r="DW20" s="3">
        <v>-2.6983732357621193E-2</v>
      </c>
      <c r="DX20" s="3">
        <v>0.10931193828582764</v>
      </c>
      <c r="DY20" s="3">
        <v>-4.212072491645813E-2</v>
      </c>
      <c r="DZ20" s="3">
        <v>1.7904730513691902E-2</v>
      </c>
      <c r="EA20" s="3">
        <v>-0.10452507436275482</v>
      </c>
      <c r="EB20" s="3">
        <v>8.4736354649066925E-2</v>
      </c>
      <c r="EC20" s="3">
        <v>-2.3850897327065468E-2</v>
      </c>
      <c r="ED20" s="3">
        <v>0.10761996358633041</v>
      </c>
      <c r="EE20" s="3">
        <v>0.29208168387413025</v>
      </c>
      <c r="EF20" s="3">
        <v>-0.18507638573646545</v>
      </c>
      <c r="EG20" s="3">
        <v>0.11611261963844299</v>
      </c>
      <c r="EH20" s="3">
        <v>0.21406370401382446</v>
      </c>
      <c r="EI20" s="3">
        <v>5.0191584974527359E-2</v>
      </c>
      <c r="EJ20" s="3">
        <v>-0.24497097730636597</v>
      </c>
      <c r="EK20" s="3">
        <v>-0.14115627110004425</v>
      </c>
      <c r="EL20" s="3">
        <v>0.186651811003685</v>
      </c>
      <c r="EM20" s="3">
        <v>0.19901292026042938</v>
      </c>
      <c r="EN20" s="3">
        <v>-8.8010400533676147E-2</v>
      </c>
      <c r="EO20" s="3">
        <v>0.2696559727191925</v>
      </c>
      <c r="EP20" s="3">
        <v>-0.12888436019420624</v>
      </c>
      <c r="EQ20" s="3">
        <v>0.22252525389194489</v>
      </c>
      <c r="ER20" s="3">
        <v>0.1339668333530426</v>
      </c>
      <c r="ES20" s="3">
        <v>-7.6049179770052433E-3</v>
      </c>
      <c r="ET20" s="3">
        <v>9.2493519186973572E-2</v>
      </c>
      <c r="EU20" s="3">
        <v>-0.18954558670520782</v>
      </c>
      <c r="EV20" s="3">
        <v>-2.4487024173140526E-2</v>
      </c>
      <c r="EW20" s="3">
        <v>0.10560522228479385</v>
      </c>
      <c r="EX20" s="3">
        <v>7.7019348740577698E-2</v>
      </c>
      <c r="EY20" s="3">
        <v>-0.20115073025226593</v>
      </c>
      <c r="EZ20" s="3">
        <v>0.31252405047416687</v>
      </c>
      <c r="FA20" s="3">
        <v>0.2887672483921051</v>
      </c>
      <c r="FB20" s="3">
        <v>8.0948509275913239E-2</v>
      </c>
      <c r="FC20" s="3">
        <v>0.32046651840209961</v>
      </c>
      <c r="FD20" s="3">
        <v>0.12079980224370956</v>
      </c>
      <c r="FE20" s="3">
        <v>0.28340357542037964</v>
      </c>
      <c r="FF20" s="3">
        <v>-0.30554315447807312</v>
      </c>
      <c r="FG20" s="3">
        <v>-2.6401927694678307E-2</v>
      </c>
      <c r="FH20" s="3">
        <v>0.17355553805828094</v>
      </c>
      <c r="FI20" s="3">
        <v>0.10846122354269028</v>
      </c>
      <c r="FJ20" s="3">
        <v>-9.2134252190589905E-2</v>
      </c>
      <c r="FK20" s="3">
        <v>0.25388950109481812</v>
      </c>
      <c r="FL20" s="3">
        <v>-4.3370001018047333E-2</v>
      </c>
      <c r="FM20" s="3">
        <v>4.5546043664216995E-2</v>
      </c>
      <c r="FN20" s="3">
        <v>-0.15099626779556274</v>
      </c>
      <c r="FO20" s="3">
        <v>-3.6484457552433014E-2</v>
      </c>
      <c r="FP20" s="3">
        <v>-0.10754933953285217</v>
      </c>
      <c r="FQ20" s="3">
        <v>8.6049586534500122E-2</v>
      </c>
      <c r="FR20" s="3">
        <v>6.4649302512407303E-3</v>
      </c>
      <c r="FS20" s="3">
        <v>9.6242077648639679E-2</v>
      </c>
      <c r="FT20" s="3">
        <v>-3.2548416405916214E-2</v>
      </c>
      <c r="FU20" s="3">
        <v>0.16836294531822205</v>
      </c>
      <c r="FV20" s="3">
        <v>2.4725985713303089E-3</v>
      </c>
      <c r="FW20" s="3">
        <v>1.5476426109671593E-2</v>
      </c>
      <c r="FX20" s="3">
        <v>-8.4160687401890755E-3</v>
      </c>
    </row>
    <row r="21" spans="1:180">
      <c r="A21" s="25">
        <v>15</v>
      </c>
      <c r="B21" s="3">
        <v>0.22340536117553711</v>
      </c>
      <c r="C21" s="3">
        <v>-5.9820335358381271E-2</v>
      </c>
      <c r="D21" s="3">
        <v>0.19619746506214142</v>
      </c>
      <c r="E21" s="3">
        <v>0.27897322177886963</v>
      </c>
      <c r="F21" s="3">
        <v>-0.25792649388313293</v>
      </c>
      <c r="G21" s="3">
        <v>-7.3292352259159088E-2</v>
      </c>
      <c r="H21" s="3">
        <v>0.18349786102771759</v>
      </c>
      <c r="I21" s="3">
        <v>5.9113897383213043E-2</v>
      </c>
      <c r="J21" s="3">
        <v>0.29367363452911377</v>
      </c>
      <c r="K21" s="3">
        <v>0.12897109985351563</v>
      </c>
      <c r="L21" s="3">
        <v>0.13642619550228119</v>
      </c>
      <c r="M21" s="3">
        <v>-0.29493090510368347</v>
      </c>
      <c r="N21" s="3">
        <v>-6.9053500890731812E-2</v>
      </c>
      <c r="O21" s="3">
        <v>0.12978614866733551</v>
      </c>
      <c r="P21" s="3">
        <v>0.13734444975852966</v>
      </c>
      <c r="Q21" s="3">
        <v>0.24173590540885925</v>
      </c>
      <c r="R21" s="3">
        <v>-1.5010564588010313E-2</v>
      </c>
      <c r="U21" s="3"/>
      <c r="V21" s="1">
        <v>15</v>
      </c>
      <c r="W21" s="3">
        <v>-3.1487558342190469E-2</v>
      </c>
      <c r="Y21" s="25">
        <v>15</v>
      </c>
      <c r="Z21" s="3">
        <v>5.3948629647493362E-4</v>
      </c>
      <c r="AA21" s="3">
        <v>-6.9870217703282833E-3</v>
      </c>
      <c r="AB21" s="3">
        <v>0.11540675163269043</v>
      </c>
      <c r="AC21" s="3">
        <v>-0.16589012742042542</v>
      </c>
      <c r="AD21" s="3">
        <v>-6.2374819070100784E-2</v>
      </c>
      <c r="AE21" s="3">
        <v>4.2722187936306E-2</v>
      </c>
      <c r="AF21" s="3">
        <v>-2.583819255232811E-2</v>
      </c>
      <c r="AG21" s="3">
        <v>0.15342915058135986</v>
      </c>
      <c r="AH21" s="3">
        <v>6.4389981329441071E-2</v>
      </c>
      <c r="AI21" s="3">
        <v>0.13768103718757629</v>
      </c>
      <c r="AJ21" s="3">
        <v>-3.8676103577017784E-3</v>
      </c>
      <c r="AK21" s="3">
        <v>-3.4589391201734543E-2</v>
      </c>
      <c r="AL21" s="3">
        <v>1.1053340509533882E-2</v>
      </c>
      <c r="AM21" s="3">
        <v>-0.19548049569129944</v>
      </c>
      <c r="AN21" s="3">
        <v>-6.2007281929254532E-2</v>
      </c>
      <c r="AO21" s="3">
        <v>-7.5890854001045227E-2</v>
      </c>
      <c r="AP21" s="3">
        <v>6.8990521132946014E-2</v>
      </c>
      <c r="AS21" s="25">
        <v>15</v>
      </c>
      <c r="AT21" s="3">
        <v>0.24740661680698395</v>
      </c>
      <c r="AU21" s="3">
        <v>1.84195376932621E-2</v>
      </c>
      <c r="AV21" s="3">
        <v>0.29206797480583191</v>
      </c>
      <c r="AW21" s="3">
        <v>0.21740885078907013</v>
      </c>
      <c r="AX21" s="3">
        <v>0.15969948470592499</v>
      </c>
      <c r="AY21" s="3">
        <v>4.9369107931852341E-2</v>
      </c>
      <c r="AZ21" s="3">
        <v>-0.4020925760269165</v>
      </c>
      <c r="BA21" s="3">
        <v>7.3321469128131866E-2</v>
      </c>
      <c r="BB21" s="3">
        <v>-0.13039161264896393</v>
      </c>
      <c r="BC21" s="3">
        <v>0.30604073405265808</v>
      </c>
      <c r="BD21" s="3">
        <v>-0.45844712853431702</v>
      </c>
      <c r="BE21" s="3">
        <v>0.52610403299331665</v>
      </c>
      <c r="BF21" s="3">
        <v>-0.11186379939317703</v>
      </c>
      <c r="BG21" s="3">
        <v>-9.5403909683227539E-2</v>
      </c>
      <c r="BH21" s="3">
        <v>-8.1420846283435822E-2</v>
      </c>
      <c r="BI21" s="3">
        <v>-0.12855774164199829</v>
      </c>
      <c r="BJ21" s="3">
        <v>0.52674955129623413</v>
      </c>
      <c r="BL21" s="3"/>
      <c r="BM21" s="1">
        <v>15</v>
      </c>
      <c r="BN21" s="3"/>
      <c r="BO21" s="3"/>
      <c r="BP21" s="3"/>
      <c r="BQ21" s="3"/>
      <c r="BR21" s="3">
        <v>-0.42472333475786272</v>
      </c>
      <c r="BT21" s="25">
        <v>15</v>
      </c>
      <c r="BU21" s="3">
        <v>-0.44467216730117798</v>
      </c>
      <c r="BV21" s="3">
        <v>0.14096346497535706</v>
      </c>
      <c r="BW21" s="3">
        <v>0.18902043998241425</v>
      </c>
      <c r="BX21" s="3">
        <v>0.10272666811943054</v>
      </c>
      <c r="BY21" s="3">
        <v>4.3715309351682663E-2</v>
      </c>
      <c r="BZ21" s="3">
        <v>-0.32984620332717896</v>
      </c>
      <c r="CA21" s="3">
        <v>4.716859757900238E-2</v>
      </c>
      <c r="CB21" s="3">
        <v>0.20410601794719696</v>
      </c>
      <c r="CC21" s="3">
        <v>-3.8302458822727203E-2</v>
      </c>
      <c r="CD21" s="3">
        <v>-0.17430469393730164</v>
      </c>
      <c r="CE21" s="3">
        <v>0.3097974956035614</v>
      </c>
      <c r="CF21" s="3">
        <v>-4.4215179979801178E-2</v>
      </c>
      <c r="CG21" s="3">
        <v>8.8579162955284119E-2</v>
      </c>
      <c r="CH21" s="3">
        <v>0.30405503511428833</v>
      </c>
      <c r="CI21" s="3">
        <v>0.2197866290807724</v>
      </c>
      <c r="CJ21" s="3">
        <v>-1.0886453092098236E-2</v>
      </c>
      <c r="CK21" s="3">
        <v>5.5201839655637741E-2</v>
      </c>
      <c r="CN21" s="25">
        <v>15</v>
      </c>
      <c r="CO21" s="3">
        <v>1.1858303546905518</v>
      </c>
      <c r="CP21" s="3">
        <v>-3.090274753049016E-3</v>
      </c>
      <c r="CR21" s="25">
        <v>15</v>
      </c>
      <c r="CS21" s="3">
        <v>6.1892025172710419E-2</v>
      </c>
      <c r="CT21" s="3">
        <v>-6.4560763537883759E-2</v>
      </c>
      <c r="CU21" s="3">
        <v>-0.22366891801357269</v>
      </c>
      <c r="CV21" s="3">
        <v>-0.19981934130191803</v>
      </c>
      <c r="CW21" s="3">
        <v>-0.28719493746757507</v>
      </c>
      <c r="CX21" s="3">
        <v>0.29900422692298889</v>
      </c>
      <c r="CY21" s="3">
        <v>-0.13973256945610046</v>
      </c>
      <c r="CZ21" s="3">
        <v>-7.7576600015163422E-2</v>
      </c>
      <c r="DA21" s="3">
        <v>0.12520195543766022</v>
      </c>
      <c r="DB21" s="3">
        <v>6.4288519322872162E-2</v>
      </c>
      <c r="DC21" s="3">
        <v>-0.18587669730186462</v>
      </c>
      <c r="DD21" s="3">
        <v>-0.29389336705207825</v>
      </c>
      <c r="DE21" s="3">
        <v>6.7725381813943386E-3</v>
      </c>
      <c r="DF21" s="3">
        <v>-6.8208657205104828E-2</v>
      </c>
      <c r="DG21" s="3">
        <v>0.11696142703294754</v>
      </c>
      <c r="DH21" s="3">
        <v>8.904411643743515E-2</v>
      </c>
      <c r="DI21" s="3">
        <v>-0.17453597486019137</v>
      </c>
      <c r="DK21" s="25">
        <v>15</v>
      </c>
      <c r="DL21" s="3">
        <v>-2.5305503979325294E-2</v>
      </c>
      <c r="DM21" s="3">
        <v>-0.14028756320476532</v>
      </c>
      <c r="DN21" s="3">
        <v>0.16507314145565033</v>
      </c>
      <c r="DO21" s="3">
        <v>-3.8905621040612459E-3</v>
      </c>
      <c r="DP21" s="3">
        <v>-4.4892147183418274E-2</v>
      </c>
      <c r="DQ21" s="3">
        <v>0.20663338899612427</v>
      </c>
      <c r="DR21" s="3">
        <v>6.5862312912940979E-2</v>
      </c>
      <c r="DS21" s="3">
        <v>-0.39376825094223022</v>
      </c>
      <c r="DT21" s="3">
        <v>0.21891167759895325</v>
      </c>
      <c r="DU21" s="3">
        <v>3.4169375896453857E-2</v>
      </c>
      <c r="DV21" s="3">
        <v>0.28471383452415466</v>
      </c>
      <c r="DW21" s="3">
        <v>-0.41125661134719849</v>
      </c>
      <c r="DX21" s="3">
        <v>-3.3058121800422668E-2</v>
      </c>
      <c r="DY21" s="3">
        <v>-3.0657550320029259E-2</v>
      </c>
      <c r="DZ21" s="3">
        <v>0.10636403411626816</v>
      </c>
      <c r="EA21" s="3">
        <v>-6.4985156059265137E-2</v>
      </c>
      <c r="EB21" s="3">
        <v>-0.21783757209777832</v>
      </c>
      <c r="EC21" s="3">
        <v>0.20894691348075867</v>
      </c>
      <c r="ED21" s="3">
        <v>-3.469191025942564E-3</v>
      </c>
      <c r="EE21" s="3">
        <v>1.9874546676874161E-2</v>
      </c>
      <c r="EF21" s="3">
        <v>6.8522624671459198E-2</v>
      </c>
      <c r="EG21" s="3">
        <v>3.1626962125301361E-2</v>
      </c>
      <c r="EH21" s="3">
        <v>1.0670633986592293E-2</v>
      </c>
      <c r="EI21" s="3">
        <v>0.14917397499084473</v>
      </c>
      <c r="EJ21" s="3">
        <v>0.14559838175773621</v>
      </c>
      <c r="EK21" s="3">
        <v>0.1123630553483963</v>
      </c>
      <c r="EL21" s="3">
        <v>0.26291567087173462</v>
      </c>
      <c r="EM21" s="3">
        <v>-0.17200371623039246</v>
      </c>
      <c r="EN21" s="3">
        <v>0.21785107254981995</v>
      </c>
      <c r="EO21" s="3">
        <v>0.50301015377044678</v>
      </c>
      <c r="EP21" s="3">
        <v>7.8026115894317627E-2</v>
      </c>
      <c r="EQ21" s="3">
        <v>5.5319726467132568E-2</v>
      </c>
      <c r="ER21" s="3">
        <v>-6.6531457006931305E-2</v>
      </c>
      <c r="ES21" s="3">
        <v>-0.4899308979511261</v>
      </c>
      <c r="ET21" s="3">
        <v>2.6651423424482346E-2</v>
      </c>
      <c r="EU21" s="3">
        <v>-4.0465231984853745E-2</v>
      </c>
      <c r="EV21" s="3">
        <v>0.22264832258224487</v>
      </c>
      <c r="EW21" s="3">
        <v>-6.3097603619098663E-2</v>
      </c>
      <c r="EX21" s="3">
        <v>6.7990660667419434E-2</v>
      </c>
      <c r="EY21" s="3">
        <v>0.20374894142150879</v>
      </c>
      <c r="EZ21" s="3">
        <v>0.34548237919807434</v>
      </c>
      <c r="FA21" s="3">
        <v>9.304463118314743E-2</v>
      </c>
      <c r="FB21" s="3">
        <v>8.4695950150489807E-2</v>
      </c>
      <c r="FC21" s="3">
        <v>1.7255736514925957E-2</v>
      </c>
      <c r="FD21" s="3">
        <v>-0.12463866174221039</v>
      </c>
      <c r="FE21" s="3">
        <v>-0.46191638708114624</v>
      </c>
      <c r="FF21" s="3">
        <v>-5.3696580231189728E-2</v>
      </c>
      <c r="FG21" s="3">
        <v>4.5297306030988693E-2</v>
      </c>
      <c r="FH21" s="3">
        <v>-3.0150093138217926E-2</v>
      </c>
      <c r="FI21" s="3">
        <v>-0.22338530421257019</v>
      </c>
      <c r="FJ21" s="3">
        <v>9.9710457026958466E-2</v>
      </c>
      <c r="FK21" s="3">
        <v>0.35735595226287842</v>
      </c>
      <c r="FL21" s="3">
        <v>-8.4329493343830109E-2</v>
      </c>
      <c r="FM21" s="3">
        <v>2.3564780130982399E-2</v>
      </c>
      <c r="FN21" s="3">
        <v>-1.5979669988155365E-2</v>
      </c>
      <c r="FO21" s="3">
        <v>0.1240631639957428</v>
      </c>
      <c r="FP21" s="3">
        <v>-1.911449246108532E-2</v>
      </c>
      <c r="FQ21" s="3">
        <v>0.20092421770095825</v>
      </c>
      <c r="FR21" s="3">
        <v>5.8466400951147079E-2</v>
      </c>
      <c r="FS21" s="3">
        <v>2.2740619257092476E-2</v>
      </c>
      <c r="FT21" s="3">
        <v>-0.22469612956047058</v>
      </c>
      <c r="FU21" s="3">
        <v>-3.8430201821029186E-3</v>
      </c>
      <c r="FV21" s="3">
        <v>-7.7967248857021332E-2</v>
      </c>
      <c r="FW21" s="3">
        <v>-0.30966857075691223</v>
      </c>
      <c r="FX21" s="3">
        <v>-5.2359707653522491E-2</v>
      </c>
    </row>
    <row r="22" spans="1:180">
      <c r="A22" s="26">
        <v>16</v>
      </c>
      <c r="B22" s="3">
        <v>0.12999661266803741</v>
      </c>
      <c r="C22" s="3">
        <v>-0.2422717958688736</v>
      </c>
      <c r="D22" s="3">
        <v>-8.268650621175766E-2</v>
      </c>
      <c r="E22" s="3">
        <v>-0.22742107510566711</v>
      </c>
      <c r="F22" s="3">
        <v>-0.19874866306781769</v>
      </c>
      <c r="G22" s="3">
        <v>-0.17105436325073242</v>
      </c>
      <c r="H22" s="3">
        <v>-0.26111400127410889</v>
      </c>
      <c r="I22" s="3">
        <v>2.8732473030686378E-2</v>
      </c>
      <c r="J22" s="3">
        <v>0.27864241600036621</v>
      </c>
      <c r="K22" s="3">
        <v>-6.5324522438459098E-5</v>
      </c>
      <c r="L22" s="3">
        <v>0.29673609137535095</v>
      </c>
      <c r="M22" s="3">
        <v>-0.20135311782360077</v>
      </c>
      <c r="N22" s="3">
        <v>0.15881587564945221</v>
      </c>
      <c r="O22" s="3">
        <v>-5.8668956160545349E-2</v>
      </c>
      <c r="P22" s="3">
        <v>-0.10068972408771515</v>
      </c>
      <c r="Q22" s="3">
        <v>0.18111239373683929</v>
      </c>
      <c r="R22" s="3">
        <v>-5.3798099979758263E-3</v>
      </c>
      <c r="U22" s="21" t="s">
        <v>150</v>
      </c>
      <c r="V22" s="6">
        <v>0</v>
      </c>
      <c r="W22" s="5">
        <v>0.89057860243665743</v>
      </c>
      <c r="AR22" s="34" t="s">
        <v>726</v>
      </c>
      <c r="AS22" s="26">
        <v>16</v>
      </c>
      <c r="AT22" s="3">
        <v>-0.25122243165969849</v>
      </c>
      <c r="AU22" s="3">
        <v>8.243986964225769E-2</v>
      </c>
      <c r="AV22" s="3">
        <v>-0.30806207656860352</v>
      </c>
      <c r="AW22" s="3">
        <v>-0.19307020306587219</v>
      </c>
      <c r="AX22" s="3">
        <v>0.19748727977275848</v>
      </c>
      <c r="AY22" s="3">
        <v>-0.18278579413890839</v>
      </c>
      <c r="AZ22" s="3">
        <v>-0.14343108236789703</v>
      </c>
      <c r="BA22" s="3">
        <v>-3.48614901304245E-2</v>
      </c>
      <c r="BB22" s="3">
        <v>0.10706529021263123</v>
      </c>
      <c r="BC22" s="3">
        <v>-0.24816782772541046</v>
      </c>
      <c r="BD22" s="3">
        <v>0.16789543628692627</v>
      </c>
      <c r="BE22" s="3">
        <v>-0.28611487150192261</v>
      </c>
      <c r="BF22" s="3">
        <v>0.24756637215614319</v>
      </c>
      <c r="BG22" s="3">
        <v>2.717108465731144E-2</v>
      </c>
      <c r="BH22" s="3">
        <v>-0.11562224477529526</v>
      </c>
      <c r="BI22" s="3">
        <v>0.16250550746917725</v>
      </c>
      <c r="BJ22" s="3">
        <v>3.056295774877071E-2</v>
      </c>
      <c r="BL22" s="21" t="s">
        <v>150</v>
      </c>
      <c r="BM22" s="6">
        <v>0</v>
      </c>
      <c r="BN22" s="5" cm="1">
        <f t="array" ref="BN22:BQ53">MMULT(AT22:BJ53,TRANSPOSE(B58:R61))</f>
        <v>-1.1250427981919606</v>
      </c>
      <c r="BO22" s="5">
        <v>-0.22846833974182157</v>
      </c>
      <c r="BP22" s="5">
        <v>0.37283561877801674</v>
      </c>
      <c r="BQ22" s="5">
        <v>-0.16839943872839908</v>
      </c>
      <c r="BR22" s="5"/>
      <c r="CR22" s="25">
        <v>16</v>
      </c>
      <c r="CS22" s="3">
        <v>0.14284689724445343</v>
      </c>
      <c r="CT22" s="3">
        <v>2.5274712592363358E-2</v>
      </c>
      <c r="CU22" s="3">
        <v>3.9582055062055588E-2</v>
      </c>
      <c r="CV22" s="3">
        <v>-0.32632336020469666</v>
      </c>
      <c r="CW22" s="3">
        <v>0.27986854314804077</v>
      </c>
      <c r="CX22" s="3">
        <v>7.5314775109291077E-2</v>
      </c>
      <c r="CY22" s="3">
        <v>2.6142070069909096E-2</v>
      </c>
      <c r="CZ22" s="3">
        <v>0.27967172861099243</v>
      </c>
      <c r="DA22" s="3">
        <v>-6.4924076199531555E-2</v>
      </c>
      <c r="DB22" s="3">
        <v>-0.12261901050806046</v>
      </c>
      <c r="DC22" s="3">
        <v>0.19202816486358643</v>
      </c>
      <c r="DD22" s="3">
        <v>-0.50503987073898315</v>
      </c>
      <c r="DE22" s="3">
        <v>-0.13870222866535187</v>
      </c>
      <c r="DF22" s="3">
        <v>0.23457406461238861</v>
      </c>
      <c r="DG22" s="3">
        <v>0.24142277240753174</v>
      </c>
      <c r="DH22" s="3">
        <v>-5.2026249468326569E-2</v>
      </c>
      <c r="DI22" s="3">
        <v>-2.7387531474232674E-2</v>
      </c>
    </row>
    <row r="23" spans="1:180">
      <c r="A23" s="25">
        <v>17</v>
      </c>
      <c r="B23" s="3">
        <v>0.27713793516159058</v>
      </c>
      <c r="C23" s="3">
        <v>0.17111462354660034</v>
      </c>
      <c r="D23" s="3">
        <v>-6.0296084731817245E-2</v>
      </c>
      <c r="E23" s="3">
        <v>-0.20491392910480499</v>
      </c>
      <c r="F23" s="3">
        <v>-0.10687823593616486</v>
      </c>
      <c r="G23" s="3">
        <v>-0.27270102500915527</v>
      </c>
      <c r="H23" s="3">
        <v>-0.30382111668586731</v>
      </c>
      <c r="I23" s="3">
        <v>3.7244275212287903E-2</v>
      </c>
      <c r="J23" s="3">
        <v>-8.7699092924594879E-2</v>
      </c>
      <c r="K23" s="3">
        <v>0.20872069895267487</v>
      </c>
      <c r="L23" s="3">
        <v>0.15424211323261261</v>
      </c>
      <c r="M23" s="3">
        <v>4.0385451167821884E-2</v>
      </c>
      <c r="N23" s="3">
        <v>-2.7247326448559761E-2</v>
      </c>
      <c r="O23" s="3">
        <v>-0.13586121797561646</v>
      </c>
      <c r="P23" s="3">
        <v>0.16900622844696045</v>
      </c>
      <c r="Q23" s="3">
        <v>-0.25268608331680298</v>
      </c>
      <c r="R23" s="3">
        <v>-4.9409153871238232E-3</v>
      </c>
      <c r="U23" s="3"/>
      <c r="V23" s="1">
        <v>1</v>
      </c>
      <c r="W23" s="3">
        <v>0.13809907014301717</v>
      </c>
      <c r="Z23" s="15" t="s">
        <v>169</v>
      </c>
      <c r="AS23" s="25">
        <v>17</v>
      </c>
      <c r="AT23" s="3">
        <v>-7.3746547102928162E-2</v>
      </c>
      <c r="AU23" s="3">
        <v>5.2221830934286118E-2</v>
      </c>
      <c r="AV23" s="3">
        <v>0.32046133279800415</v>
      </c>
      <c r="AW23" s="3">
        <v>-0.19165201485157013</v>
      </c>
      <c r="AX23" s="3">
        <v>-5.5129539221525192E-2</v>
      </c>
      <c r="AY23" s="3">
        <v>2.5143109261989594E-2</v>
      </c>
      <c r="AZ23" s="3">
        <v>0.24425213038921356</v>
      </c>
      <c r="BA23" s="3">
        <v>-0.19891592860221863</v>
      </c>
      <c r="BB23" s="3">
        <v>0.14443010091781616</v>
      </c>
      <c r="BC23" s="3">
        <v>0.2649419903755188</v>
      </c>
      <c r="BD23" s="3">
        <v>9.051566943526268E-3</v>
      </c>
      <c r="BE23" s="3">
        <v>-0.27628207206726074</v>
      </c>
      <c r="BF23" s="3">
        <v>-0.21273784339427948</v>
      </c>
      <c r="BG23" s="3">
        <v>-5.4426323622465134E-2</v>
      </c>
      <c r="BH23" s="3">
        <v>0.13148379325866699</v>
      </c>
      <c r="BI23" s="3">
        <v>-6.136244535446167E-2</v>
      </c>
      <c r="BJ23" s="3">
        <v>-8.3404071629047394E-3</v>
      </c>
      <c r="BL23" s="3"/>
      <c r="BM23" s="1">
        <v>1</v>
      </c>
      <c r="BN23" s="3">
        <v>0.1961254917138433</v>
      </c>
      <c r="BO23" s="3">
        <v>-0.9332041212071357</v>
      </c>
      <c r="BP23" s="3">
        <v>-0.30179764104424839</v>
      </c>
      <c r="BQ23" s="3">
        <v>-1.1497741827652967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5.9701301157474518E-2</v>
      </c>
      <c r="CT23" s="3">
        <v>5.0846464931964874E-2</v>
      </c>
      <c r="CU23" s="3">
        <v>-0.29745900630950928</v>
      </c>
      <c r="CV23" s="3">
        <v>0.11862841248512268</v>
      </c>
      <c r="CW23" s="3">
        <v>8.3490423858165741E-2</v>
      </c>
      <c r="CX23" s="3">
        <v>0.24354752898216248</v>
      </c>
      <c r="CY23" s="3">
        <v>0.26391857862472534</v>
      </c>
      <c r="CZ23" s="3">
        <v>8.8705494999885559E-2</v>
      </c>
      <c r="DA23" s="3">
        <v>-0.21245872974395752</v>
      </c>
      <c r="DB23" s="3">
        <v>2.6168035343289375E-2</v>
      </c>
      <c r="DC23" s="3">
        <v>-0.22285254299640656</v>
      </c>
      <c r="DD23" s="3">
        <v>-3.6520101130008698E-2</v>
      </c>
      <c r="DE23" s="3">
        <v>0.1893346756696701</v>
      </c>
      <c r="DF23" s="3">
        <v>6.4032827503979206E-4</v>
      </c>
      <c r="DG23" s="3">
        <v>-0.31689396500587463</v>
      </c>
      <c r="DH23" s="3">
        <v>-4.1664846241474152E-2</v>
      </c>
      <c r="DI23" s="3">
        <v>-0.34837555885314941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-2.2317493334412575E-2</v>
      </c>
      <c r="C24" s="3">
        <v>8.732912689447403E-2</v>
      </c>
      <c r="D24" s="3">
        <v>-4.3881688266992569E-2</v>
      </c>
      <c r="E24" s="3">
        <v>8.719300851225853E-3</v>
      </c>
      <c r="F24" s="3">
        <v>-0.13904953002929688</v>
      </c>
      <c r="G24" s="3">
        <v>0.16400694847106934</v>
      </c>
      <c r="H24" s="3">
        <v>0.15186403691768646</v>
      </c>
      <c r="I24" s="3">
        <v>-4.3361037969589233E-2</v>
      </c>
      <c r="J24" s="3">
        <v>7.4836842715740204E-2</v>
      </c>
      <c r="K24" s="3">
        <v>0.25011473894119263</v>
      </c>
      <c r="L24" s="3">
        <v>-0.12834881246089935</v>
      </c>
      <c r="M24" s="3">
        <v>-4.0648218244314194E-2</v>
      </c>
      <c r="N24" s="3">
        <v>0.16560061275959015</v>
      </c>
      <c r="O24" s="3">
        <v>-0.22440016269683838</v>
      </c>
      <c r="P24" s="3">
        <v>0.31209731101989746</v>
      </c>
      <c r="Q24" s="3">
        <v>0.1375584602355957</v>
      </c>
      <c r="R24" s="3">
        <v>-1.0425376240164042E-3</v>
      </c>
      <c r="U24" s="3"/>
      <c r="V24" s="1">
        <v>2</v>
      </c>
      <c r="W24" s="3">
        <v>-0.13620549403368296</v>
      </c>
      <c r="AS24" s="25">
        <v>18</v>
      </c>
      <c r="AT24" s="3">
        <v>0.24758991599082947</v>
      </c>
      <c r="AU24" s="3">
        <v>0.4043157696723938</v>
      </c>
      <c r="AV24" s="3">
        <v>0.21915021538734436</v>
      </c>
      <c r="AW24" s="3">
        <v>0.45259186625480652</v>
      </c>
      <c r="AX24" s="3">
        <v>8.8698834180831909E-2</v>
      </c>
      <c r="AY24" s="3">
        <v>0.25601142644882202</v>
      </c>
      <c r="AZ24" s="3">
        <v>-7.9030171036720276E-2</v>
      </c>
      <c r="BA24" s="3">
        <v>0.10311021655797958</v>
      </c>
      <c r="BB24" s="3">
        <v>-0.19724689424037933</v>
      </c>
      <c r="BC24" s="3">
        <v>6.2744565308094025E-2</v>
      </c>
      <c r="BD24" s="3">
        <v>-0.14404651522636414</v>
      </c>
      <c r="BE24" s="3">
        <v>0.25414377450942993</v>
      </c>
      <c r="BF24" s="3">
        <v>-0.10480105876922607</v>
      </c>
      <c r="BG24" s="3">
        <v>0.1704639196395874</v>
      </c>
      <c r="BH24" s="3">
        <v>-7.3054298758506775E-2</v>
      </c>
      <c r="BI24" s="3">
        <v>-6.1013326048851013E-2</v>
      </c>
      <c r="BJ24" s="3">
        <v>-9.309438057243824E-3</v>
      </c>
      <c r="BL24" s="3"/>
      <c r="BM24" s="1">
        <v>2</v>
      </c>
      <c r="BN24" s="3">
        <v>0.64729717460089353</v>
      </c>
      <c r="BO24" s="3">
        <v>1.6657140332352709</v>
      </c>
      <c r="BP24" s="3">
        <v>0.38506876211988178</v>
      </c>
      <c r="BQ24" s="3">
        <v>1.4441646113160913</v>
      </c>
      <c r="BR24" s="3"/>
      <c r="CR24" s="25">
        <v>18</v>
      </c>
      <c r="CS24" s="3">
        <v>-0.34537994861602783</v>
      </c>
      <c r="CT24" s="3">
        <v>-3.0154921114444733E-2</v>
      </c>
      <c r="CU24" s="3">
        <v>0.12227556854486465</v>
      </c>
      <c r="CV24" s="3">
        <v>-0.37543413043022156</v>
      </c>
      <c r="CW24" s="3">
        <v>0.1543375700712204</v>
      </c>
      <c r="CX24" s="3">
        <v>-0.24692660570144653</v>
      </c>
      <c r="CY24" s="3">
        <v>-8.0970697104930878E-2</v>
      </c>
      <c r="CZ24" s="3">
        <v>0.31159541010856628</v>
      </c>
      <c r="DA24" s="3">
        <v>0.15644074976444244</v>
      </c>
      <c r="DB24" s="3">
        <v>-7.2975993156433105E-2</v>
      </c>
      <c r="DC24" s="3">
        <v>-4.1199708357453346E-3</v>
      </c>
      <c r="DD24" s="3">
        <v>-5.5941850878298283E-3</v>
      </c>
      <c r="DE24" s="3">
        <v>-0.1033092588186264</v>
      </c>
      <c r="DF24" s="3">
        <v>0.36067366600036621</v>
      </c>
      <c r="DG24" s="3">
        <v>6.8432614207267761E-2</v>
      </c>
      <c r="DH24" s="3">
        <v>4.9804165959358215E-2</v>
      </c>
      <c r="DI24" s="3">
        <v>-0.40614885091781616</v>
      </c>
    </row>
    <row r="25" spans="1:180" ht="17.25">
      <c r="A25" s="25">
        <v>19</v>
      </c>
      <c r="B25" s="3">
        <v>5.687403678894043E-2</v>
      </c>
      <c r="C25" s="3">
        <v>-2.4283120408654213E-2</v>
      </c>
      <c r="D25" s="3">
        <v>-5.8451443910598755E-2</v>
      </c>
      <c r="E25" s="3">
        <v>-7.207922637462616E-2</v>
      </c>
      <c r="F25" s="3">
        <v>-2.3859471548348665E-3</v>
      </c>
      <c r="G25" s="3">
        <v>0.24752463400363922</v>
      </c>
      <c r="H25" s="3">
        <v>6.8026416003704071E-2</v>
      </c>
      <c r="I25" s="3">
        <v>-5.1720086485147476E-2</v>
      </c>
      <c r="J25" s="3">
        <v>6.1128351837396622E-2</v>
      </c>
      <c r="K25" s="3">
        <v>-7.0505082607269287E-2</v>
      </c>
      <c r="L25" s="3">
        <v>0.21221166849136353</v>
      </c>
      <c r="M25" s="3">
        <v>-0.10959754884243011</v>
      </c>
      <c r="N25" s="3">
        <v>0.19001737236976624</v>
      </c>
      <c r="O25" s="3">
        <v>-0.27242571115493774</v>
      </c>
      <c r="P25" s="3">
        <v>0.21522769331932068</v>
      </c>
      <c r="Q25" s="3">
        <v>5.7720836251974106E-2</v>
      </c>
      <c r="R25" s="3">
        <v>7.8752964327577502E-5</v>
      </c>
      <c r="U25" s="3"/>
      <c r="V25" s="1">
        <v>3</v>
      </c>
      <c r="W25" s="3">
        <v>0.56290344810882453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-4.4989127665758133E-2</v>
      </c>
      <c r="AU25" s="3">
        <v>3.9859134703874588E-2</v>
      </c>
      <c r="AV25" s="3">
        <v>0.13694636523723602</v>
      </c>
      <c r="AW25" s="3">
        <v>7.513043936342001E-3</v>
      </c>
      <c r="AX25" s="3">
        <v>8.5199341177940369E-2</v>
      </c>
      <c r="AY25" s="3">
        <v>-0.20505408942699432</v>
      </c>
      <c r="AZ25" s="3">
        <v>-0.33841225504875183</v>
      </c>
      <c r="BA25" s="3">
        <v>0.17419078946113586</v>
      </c>
      <c r="BB25" s="3">
        <v>0.50384455919265747</v>
      </c>
      <c r="BC25" s="3">
        <v>-0.26360642910003662</v>
      </c>
      <c r="BD25" s="3">
        <v>7.0714890956878662E-2</v>
      </c>
      <c r="BE25" s="3">
        <v>7.1426980197429657E-2</v>
      </c>
      <c r="BF25" s="3">
        <v>-0.49791225790977478</v>
      </c>
      <c r="BG25" s="3">
        <v>0.3293616771697998</v>
      </c>
      <c r="BH25" s="3">
        <v>1.2494200840592384E-2</v>
      </c>
      <c r="BI25" s="3">
        <v>0.18488791584968567</v>
      </c>
      <c r="BJ25" s="3">
        <v>5.4068933241069317E-3</v>
      </c>
      <c r="BL25" s="3"/>
      <c r="BM25" s="1">
        <v>3</v>
      </c>
      <c r="BN25" s="3">
        <v>1.4767123804358193</v>
      </c>
      <c r="BO25" s="3">
        <v>1.8870287149438076</v>
      </c>
      <c r="BP25" s="3">
        <v>1.4405630094864186</v>
      </c>
      <c r="BQ25" s="3">
        <v>1.9084445832619226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-2.5605452246963978E-3</v>
      </c>
      <c r="CT25" s="3">
        <v>8.6097173392772675E-2</v>
      </c>
      <c r="CU25" s="3">
        <v>-0.28207090497016907</v>
      </c>
      <c r="CV25" s="3">
        <v>-2.705724909901619E-2</v>
      </c>
      <c r="CW25" s="3">
        <v>0.23096716403961182</v>
      </c>
      <c r="CX25" s="3">
        <v>0.10006780922412872</v>
      </c>
      <c r="CY25" s="3">
        <v>0.18502183258533478</v>
      </c>
      <c r="CZ25" s="3">
        <v>0.39590808749198914</v>
      </c>
      <c r="DA25" s="3">
        <v>-0.17786821722984314</v>
      </c>
      <c r="DB25" s="3">
        <v>-7.935488224029541E-2</v>
      </c>
      <c r="DC25" s="3">
        <v>6.0103442519903183E-3</v>
      </c>
      <c r="DD25" s="3">
        <v>-0.30401149392127991</v>
      </c>
      <c r="DE25" s="3">
        <v>-0.28482294082641602</v>
      </c>
      <c r="DF25" s="3">
        <v>0.10107579082250595</v>
      </c>
      <c r="DG25" s="3">
        <v>9.4566874206066132E-2</v>
      </c>
      <c r="DH25" s="3">
        <v>0.44223892688751221</v>
      </c>
      <c r="DI25" s="3">
        <v>-0.19175614416599271</v>
      </c>
      <c r="DL25" t="str">
        <f>CS2</f>
        <v>Linear 1</v>
      </c>
    </row>
    <row r="26" spans="1:180">
      <c r="A26" s="25">
        <v>20</v>
      </c>
      <c r="B26" s="3">
        <v>-0.13985846936702728</v>
      </c>
      <c r="C26" s="3">
        <v>9.1718375682830811E-2</v>
      </c>
      <c r="D26" s="3">
        <v>0.13681432604789734</v>
      </c>
      <c r="E26" s="3">
        <v>-0.10331859439611435</v>
      </c>
      <c r="F26" s="3">
        <v>-0.14730365574359894</v>
      </c>
      <c r="G26" s="3">
        <v>0.22938288748264313</v>
      </c>
      <c r="H26" s="3">
        <v>-0.2755524218082428</v>
      </c>
      <c r="I26" s="3">
        <v>0.10317085683345795</v>
      </c>
      <c r="J26" s="3">
        <v>-0.13915008306503296</v>
      </c>
      <c r="K26" s="3">
        <v>-0.21574324369430542</v>
      </c>
      <c r="L26" s="3">
        <v>-0.17514833807945251</v>
      </c>
      <c r="M26" s="3">
        <v>0.22719262540340424</v>
      </c>
      <c r="N26" s="3">
        <v>-4.6645168215036392E-2</v>
      </c>
      <c r="O26" s="3">
        <v>-0.25512111186981201</v>
      </c>
      <c r="P26" s="3">
        <v>-0.12328186631202698</v>
      </c>
      <c r="Q26" s="3">
        <v>-3.3967465162277222E-2</v>
      </c>
      <c r="R26" s="3">
        <v>4.9214670434594154E-3</v>
      </c>
      <c r="U26" s="3"/>
      <c r="V26" s="1">
        <v>4</v>
      </c>
      <c r="W26" s="3">
        <v>-0.47786832823403486</v>
      </c>
      <c r="Z26" s="22" t="s">
        <v>179</v>
      </c>
      <c r="AS26" s="25">
        <v>20</v>
      </c>
      <c r="AT26" s="3">
        <v>0.16450820863246918</v>
      </c>
      <c r="AU26" s="3">
        <v>0.14495192468166351</v>
      </c>
      <c r="AV26" s="3">
        <v>0.1535022109746933</v>
      </c>
      <c r="AW26" s="3">
        <v>-0.11587078124284744</v>
      </c>
      <c r="AX26" s="3">
        <v>0.30419716238975525</v>
      </c>
      <c r="AY26" s="3">
        <v>0.26645156741142273</v>
      </c>
      <c r="AZ26" s="3">
        <v>2.9770879074931145E-2</v>
      </c>
      <c r="BA26" s="3">
        <v>0.11646731942892075</v>
      </c>
      <c r="BB26" s="3">
        <v>-0.29296091198921204</v>
      </c>
      <c r="BC26" s="3">
        <v>9.7152203321456909E-2</v>
      </c>
      <c r="BD26" s="3">
        <v>0.5578535795211792</v>
      </c>
      <c r="BE26" s="3">
        <v>-8.5878759622573853E-2</v>
      </c>
      <c r="BF26" s="3">
        <v>-0.2895548939704895</v>
      </c>
      <c r="BG26" s="3">
        <v>0.12185012549161911</v>
      </c>
      <c r="BH26" s="3">
        <v>0.13469214737415314</v>
      </c>
      <c r="BI26" s="3">
        <v>0.13154752552509308</v>
      </c>
      <c r="BJ26" s="3">
        <v>-3.642055438831449E-3</v>
      </c>
      <c r="BL26" s="3"/>
      <c r="BM26" s="1">
        <v>4</v>
      </c>
      <c r="BN26" s="3">
        <v>0.75650738107026338</v>
      </c>
      <c r="BO26" s="3">
        <v>0.6890517360249766</v>
      </c>
      <c r="BP26" s="3">
        <v>1.3464599925690859</v>
      </c>
      <c r="BQ26" s="3">
        <v>0.38330504683587435</v>
      </c>
      <c r="BR26" s="3"/>
      <c r="BU26" s="22" t="s">
        <v>179</v>
      </c>
      <c r="CO26" t="s">
        <v>973</v>
      </c>
      <c r="CP26" t="s">
        <v>974</v>
      </c>
      <c r="CR26" s="25">
        <v>20</v>
      </c>
      <c r="CS26" s="3">
        <v>0.22170493006706238</v>
      </c>
      <c r="CT26" s="3">
        <v>-2.2741230204701424E-2</v>
      </c>
      <c r="CU26" s="3">
        <v>0.18910908699035645</v>
      </c>
      <c r="CV26" s="3">
        <v>-1.5264356508851051E-2</v>
      </c>
      <c r="CW26" s="3">
        <v>-0.12388985604047775</v>
      </c>
      <c r="CX26" s="3">
        <v>-1.2402025982737541E-2</v>
      </c>
      <c r="CY26" s="3">
        <v>0.30305191874504089</v>
      </c>
      <c r="CZ26" s="3">
        <v>-5.0053607672452927E-2</v>
      </c>
      <c r="DA26" s="3">
        <v>0.24375495314598083</v>
      </c>
      <c r="DB26" s="3">
        <v>0.19653379917144775</v>
      </c>
      <c r="DC26" s="3">
        <v>0.3067241907119751</v>
      </c>
      <c r="DD26" s="3">
        <v>0.3055955171585083</v>
      </c>
      <c r="DE26" s="3">
        <v>0.50234365463256836</v>
      </c>
      <c r="DF26" s="3">
        <v>-5.049554631114006E-2</v>
      </c>
      <c r="DG26" s="3">
        <v>1.2612028513103724E-3</v>
      </c>
      <c r="DH26" s="3">
        <v>8.0490037798881531E-3</v>
      </c>
      <c r="DI26" s="3">
        <v>-0.19805693626403809</v>
      </c>
    </row>
    <row r="27" spans="1:180">
      <c r="A27" s="25">
        <v>21</v>
      </c>
      <c r="B27" s="3">
        <v>9.8258689045906067E-2</v>
      </c>
      <c r="C27" s="3">
        <v>-0.20227159559726715</v>
      </c>
      <c r="D27" s="3">
        <v>-8.5940822958946228E-2</v>
      </c>
      <c r="E27" s="3">
        <v>9.4913922250270844E-2</v>
      </c>
      <c r="F27" s="3">
        <v>0.18347498774528503</v>
      </c>
      <c r="G27" s="3">
        <v>8.9880302548408508E-3</v>
      </c>
      <c r="H27" s="3">
        <v>0.27672851085662842</v>
      </c>
      <c r="I27" s="3">
        <v>-0.12956760823726654</v>
      </c>
      <c r="J27" s="3">
        <v>-0.18308897316455841</v>
      </c>
      <c r="K27" s="3">
        <v>8.2637183368206024E-2</v>
      </c>
      <c r="L27" s="3">
        <v>-0.2168097198009491</v>
      </c>
      <c r="M27" s="3">
        <v>-0.30596590042114258</v>
      </c>
      <c r="N27" s="3">
        <v>-0.20611537992954254</v>
      </c>
      <c r="O27" s="3">
        <v>4.4364266097545624E-2</v>
      </c>
      <c r="P27" s="3">
        <v>0.16599185764789581</v>
      </c>
      <c r="Q27" s="3">
        <v>-0.22745846211910248</v>
      </c>
      <c r="R27" s="3">
        <v>-5.9461952187120914E-3</v>
      </c>
      <c r="U27" s="3"/>
      <c r="V27" s="1">
        <v>5</v>
      </c>
      <c r="W27" s="3">
        <v>-0.95463625005825969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3.5558648407459259E-2</v>
      </c>
      <c r="AU27" s="3">
        <v>-0.48824697732925415</v>
      </c>
      <c r="AV27" s="3">
        <v>-7.3105260729789734E-2</v>
      </c>
      <c r="AW27" s="3">
        <v>-0.30458083748817444</v>
      </c>
      <c r="AX27" s="3">
        <v>0.36867383122444153</v>
      </c>
      <c r="AY27" s="3">
        <v>-9.6486642956733704E-2</v>
      </c>
      <c r="AZ27" s="3">
        <v>3.5365264862775803E-2</v>
      </c>
      <c r="BA27" s="3">
        <v>8.8656164705753326E-2</v>
      </c>
      <c r="BB27" s="3">
        <v>-0.33336895704269409</v>
      </c>
      <c r="BC27" s="3">
        <v>0.45520523190498352</v>
      </c>
      <c r="BD27" s="3">
        <v>0.19556917250156403</v>
      </c>
      <c r="BE27" s="3">
        <v>6.1045847833156586E-2</v>
      </c>
      <c r="BF27" s="3">
        <v>0.2214275449514389</v>
      </c>
      <c r="BG27" s="3">
        <v>-0.33144417405128479</v>
      </c>
      <c r="BH27" s="3">
        <v>-0.2603628933429718</v>
      </c>
      <c r="BI27" s="3">
        <v>-0.22128038108348846</v>
      </c>
      <c r="BJ27" s="3">
        <v>6.9197230041027069E-2</v>
      </c>
      <c r="BL27" s="3"/>
      <c r="BM27" s="1">
        <v>5</v>
      </c>
      <c r="BN27" s="3">
        <v>0.1762604530708648</v>
      </c>
      <c r="BO27" s="3">
        <v>-2.4148875491345718</v>
      </c>
      <c r="BP27" s="3">
        <v>-1.5808289431538582</v>
      </c>
      <c r="BQ27" s="3">
        <v>-2.2123367603863149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1.0909394025802612</v>
      </c>
      <c r="CP27" s="3">
        <v>8.4141315892338753E-3</v>
      </c>
      <c r="CR27" s="25">
        <v>21</v>
      </c>
      <c r="CS27" s="3">
        <v>-0.19111885130405426</v>
      </c>
      <c r="CT27" s="3">
        <v>-0.1559520959854126</v>
      </c>
      <c r="CU27" s="3">
        <v>-0.19983513653278351</v>
      </c>
      <c r="CV27" s="3">
        <v>-0.32811802625656128</v>
      </c>
      <c r="CW27" s="3">
        <v>-1.050659641623497E-2</v>
      </c>
      <c r="CX27" s="3">
        <v>7.4476473033428192E-2</v>
      </c>
      <c r="CY27" s="3">
        <v>3.6451049149036407E-2</v>
      </c>
      <c r="CZ27" s="3">
        <v>0.26096487045288086</v>
      </c>
      <c r="DA27" s="3">
        <v>0.12553501129150391</v>
      </c>
      <c r="DB27" s="3">
        <v>-5.7600550353527069E-2</v>
      </c>
      <c r="DC27" s="3">
        <v>-0.17768782377243042</v>
      </c>
      <c r="DD27" s="3">
        <v>6.3784862868487835E-3</v>
      </c>
      <c r="DE27" s="3">
        <v>-2.4883901700377464E-2</v>
      </c>
      <c r="DF27" s="3">
        <v>0.177993044257164</v>
      </c>
      <c r="DG27" s="3">
        <v>0.17165626585483551</v>
      </c>
      <c r="DH27" s="3">
        <v>-4.0740024298429489E-2</v>
      </c>
      <c r="DI27" s="3">
        <v>-0.4637056291103363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5.5890701711177826E-2</v>
      </c>
      <c r="C28" s="3">
        <v>-0.27214622497558594</v>
      </c>
      <c r="D28" s="3">
        <v>-0.21459318697452545</v>
      </c>
      <c r="E28" s="3">
        <v>6.5842188894748688E-2</v>
      </c>
      <c r="F28" s="3">
        <v>-0.12139167636632919</v>
      </c>
      <c r="G28" s="3">
        <v>-0.17351378500461578</v>
      </c>
      <c r="H28" s="3">
        <v>0.28850254416465759</v>
      </c>
      <c r="I28" s="3">
        <v>0.19090475142002106</v>
      </c>
      <c r="J28" s="3">
        <v>-0.14925983548164368</v>
      </c>
      <c r="K28" s="3">
        <v>0.11369747668504715</v>
      </c>
      <c r="L28" s="3">
        <v>0.20231397449970245</v>
      </c>
      <c r="M28" s="3">
        <v>-0.17171500623226166</v>
      </c>
      <c r="N28" s="3">
        <v>0.14962482452392578</v>
      </c>
      <c r="O28" s="3">
        <v>0.13370093703269958</v>
      </c>
      <c r="P28" s="3">
        <v>0.19102515280246735</v>
      </c>
      <c r="Q28" s="3">
        <v>-0.25115874409675598</v>
      </c>
      <c r="R28" s="3">
        <v>-3.1865064520388842E-3</v>
      </c>
      <c r="U28" s="3"/>
      <c r="V28" s="1">
        <v>6</v>
      </c>
      <c r="W28" s="3">
        <v>-2.8822763515967992E-2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-0.13792113959789276</v>
      </c>
      <c r="AU28" s="3">
        <v>-4.6654362231492996E-2</v>
      </c>
      <c r="AV28" s="3">
        <v>0.38377907872200012</v>
      </c>
      <c r="AW28" s="3">
        <v>0.47874969244003296</v>
      </c>
      <c r="AX28" s="3">
        <v>-7.5049817562103271E-2</v>
      </c>
      <c r="AY28" s="3">
        <v>6.7625634372234344E-2</v>
      </c>
      <c r="AZ28" s="3">
        <v>0.33203142881393433</v>
      </c>
      <c r="BA28" s="3">
        <v>-4.4681016355752945E-2</v>
      </c>
      <c r="BB28" s="3">
        <v>2.8388321399688721E-2</v>
      </c>
      <c r="BC28" s="3">
        <v>-0.14623236656188965</v>
      </c>
      <c r="BD28" s="3">
        <v>-0.43693333864212036</v>
      </c>
      <c r="BE28" s="3">
        <v>0.23755158483982086</v>
      </c>
      <c r="BF28" s="3">
        <v>0.10259948670864105</v>
      </c>
      <c r="BG28" s="3">
        <v>-7.2410427033901215E-2</v>
      </c>
      <c r="BH28" s="3">
        <v>0.24993132054805756</v>
      </c>
      <c r="BI28" s="3">
        <v>-0.26988264918327332</v>
      </c>
      <c r="BJ28" s="3">
        <v>-4.2389754205942154E-2</v>
      </c>
      <c r="BL28" s="3"/>
      <c r="BM28" s="1">
        <v>6</v>
      </c>
      <c r="BN28" s="3">
        <v>-0.86464053100719251</v>
      </c>
      <c r="BO28" s="3">
        <v>-9.6055418524962688E-2</v>
      </c>
      <c r="BP28" s="3">
        <v>-1.5964011686965902</v>
      </c>
      <c r="BQ28" s="3">
        <v>-0.18073616857784536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1.0659364461898804</v>
      </c>
      <c r="CP28" s="3">
        <v>2.3917311802506447E-2</v>
      </c>
      <c r="CR28" s="25">
        <v>22</v>
      </c>
      <c r="CS28" s="3">
        <v>8.4733009338378906E-2</v>
      </c>
      <c r="CT28" s="3">
        <v>-0.14547809958457947</v>
      </c>
      <c r="CU28" s="3">
        <v>-0.21316416561603546</v>
      </c>
      <c r="CV28" s="3">
        <v>0.15088921785354614</v>
      </c>
      <c r="CW28" s="3">
        <v>-4.8730939626693726E-2</v>
      </c>
      <c r="CX28" s="3">
        <v>0.12732473015785217</v>
      </c>
      <c r="CY28" s="3">
        <v>6.9148078560829163E-2</v>
      </c>
      <c r="CZ28" s="3">
        <v>-0.36947911977767944</v>
      </c>
      <c r="DA28" s="3">
        <v>3.4255161881446838E-2</v>
      </c>
      <c r="DB28" s="3">
        <v>-2.085863146930933E-3</v>
      </c>
      <c r="DC28" s="3">
        <v>-0.14804588258266449</v>
      </c>
      <c r="DD28" s="3">
        <v>8.6130030453205109E-2</v>
      </c>
      <c r="DE28" s="3">
        <v>-8.8195227086544037E-2</v>
      </c>
      <c r="DF28" s="3">
        <v>0.38767588138580322</v>
      </c>
      <c r="DG28" s="3">
        <v>-6.3902094960212708E-2</v>
      </c>
      <c r="DH28" s="3">
        <v>0.20722968876361847</v>
      </c>
      <c r="DI28" s="3">
        <v>-0.4390709400177002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0.12595461308956146</v>
      </c>
      <c r="C29" s="3">
        <v>-0.13149240612983704</v>
      </c>
      <c r="D29" s="3">
        <v>-0.16904895007610321</v>
      </c>
      <c r="E29" s="3">
        <v>0.1029767245054245</v>
      </c>
      <c r="F29" s="3">
        <v>3.78282330930233E-2</v>
      </c>
      <c r="G29" s="3">
        <v>-0.16930054128170013</v>
      </c>
      <c r="H29" s="3">
        <v>0.16884812712669373</v>
      </c>
      <c r="I29" s="3">
        <v>0.23816467821598053</v>
      </c>
      <c r="J29" s="3">
        <v>-0.24997015297412872</v>
      </c>
      <c r="K29" s="3">
        <v>0.2962154746055603</v>
      </c>
      <c r="L29" s="3">
        <v>-0.15859447419643402</v>
      </c>
      <c r="M29" s="3">
        <v>-0.20891422033309937</v>
      </c>
      <c r="N29" s="3">
        <v>0.27769199013710022</v>
      </c>
      <c r="O29" s="3">
        <v>-5.8651134371757507E-2</v>
      </c>
      <c r="P29" s="3">
        <v>8.893439918756485E-2</v>
      </c>
      <c r="Q29" s="3">
        <v>-0.19515950977802277</v>
      </c>
      <c r="R29" s="3">
        <v>-3.9651487022638321E-3</v>
      </c>
      <c r="U29" s="3"/>
      <c r="V29" s="1">
        <v>7</v>
      </c>
      <c r="W29" s="3">
        <v>-0.87928268643645846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-6.0668468475341797E-2</v>
      </c>
      <c r="AU29" s="3">
        <v>-0.16604156792163849</v>
      </c>
      <c r="AV29" s="3">
        <v>-0.39607891440391541</v>
      </c>
      <c r="AW29" s="3">
        <v>-0.18704494833946228</v>
      </c>
      <c r="AX29" s="3">
        <v>0.28015279769897461</v>
      </c>
      <c r="AY29" s="3">
        <v>-0.23884901404380798</v>
      </c>
      <c r="AZ29" s="3">
        <v>-0.32504558563232422</v>
      </c>
      <c r="BA29" s="3">
        <v>-8.0678649246692657E-2</v>
      </c>
      <c r="BB29" s="3">
        <v>0.2863161563873291</v>
      </c>
      <c r="BC29" s="3">
        <v>0.16485020518302917</v>
      </c>
      <c r="BD29" s="3">
        <v>0.37138962745666504</v>
      </c>
      <c r="BE29" s="3">
        <v>-0.20736271142959595</v>
      </c>
      <c r="BF29" s="3">
        <v>-0.31999239325523376</v>
      </c>
      <c r="BG29" s="3">
        <v>-0.13064447045326233</v>
      </c>
      <c r="BH29" s="3">
        <v>-0.20373953878879547</v>
      </c>
      <c r="BI29" s="3">
        <v>3.0580218881368637E-2</v>
      </c>
      <c r="BJ29" s="3">
        <v>5.6743856519460678E-2</v>
      </c>
      <c r="BL29" s="3"/>
      <c r="BM29" s="1">
        <v>7</v>
      </c>
      <c r="BN29" s="3">
        <v>1.2905552342652182</v>
      </c>
      <c r="BO29" s="3">
        <v>-0.60194519663154122</v>
      </c>
      <c r="BP29" s="3">
        <v>0.81601898559495478</v>
      </c>
      <c r="BQ29" s="3">
        <v>-0.39484515827834432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1.0268738269805908</v>
      </c>
      <c r="CP29" s="3">
        <v>4.3177928775548935E-2</v>
      </c>
      <c r="CR29" s="25">
        <v>23</v>
      </c>
      <c r="CS29" s="3">
        <v>0.1175050288438797</v>
      </c>
      <c r="CT29" s="3">
        <v>-0.22043284773826599</v>
      </c>
      <c r="CU29" s="3">
        <v>0.15092885494232178</v>
      </c>
      <c r="CV29" s="3">
        <v>-9.8482668399810791E-3</v>
      </c>
      <c r="CW29" s="3">
        <v>0.14932489395141602</v>
      </c>
      <c r="CX29" s="3">
        <v>3.8078691810369492E-2</v>
      </c>
      <c r="CY29" s="3">
        <v>0.29206836223602295</v>
      </c>
      <c r="CZ29" s="3">
        <v>5.3750257939100266E-2</v>
      </c>
      <c r="DA29" s="3">
        <v>-3.361370787024498E-2</v>
      </c>
      <c r="DB29" s="3">
        <v>1.8343649804592133E-2</v>
      </c>
      <c r="DC29" s="3">
        <v>-7.9775013029575348E-2</v>
      </c>
      <c r="DD29" s="3">
        <v>5.567510798573494E-2</v>
      </c>
      <c r="DE29" s="3">
        <v>8.2757091149687767E-3</v>
      </c>
      <c r="DF29" s="3">
        <v>7.738427072763443E-2</v>
      </c>
      <c r="DG29" s="3">
        <v>-0.1677272766828537</v>
      </c>
      <c r="DH29" s="3">
        <v>9.7362741827964783E-2</v>
      </c>
      <c r="DI29" s="3">
        <v>-0.52151060104370117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-0.2271488755941391</v>
      </c>
      <c r="C30" s="3">
        <v>8.2365097478032112E-3</v>
      </c>
      <c r="D30" s="3">
        <v>-0.13780899345874786</v>
      </c>
      <c r="E30" s="3">
        <v>-0.10493230819702148</v>
      </c>
      <c r="F30" s="3">
        <v>2.450278215110302E-2</v>
      </c>
      <c r="G30" s="3">
        <v>-5.3677462041378021E-2</v>
      </c>
      <c r="H30" s="3">
        <v>2.9883470386266708E-2</v>
      </c>
      <c r="I30" s="3">
        <v>-5.0628721714019775E-2</v>
      </c>
      <c r="J30" s="3">
        <v>-0.18432030081748962</v>
      </c>
      <c r="K30" s="3">
        <v>0.17863252758979797</v>
      </c>
      <c r="L30" s="3">
        <v>9.1298222541809082E-2</v>
      </c>
      <c r="M30" s="3">
        <v>-0.12160246819257736</v>
      </c>
      <c r="N30" s="3">
        <v>-0.16153497993946075</v>
      </c>
      <c r="O30" s="3">
        <v>-2.9748544096946716E-2</v>
      </c>
      <c r="P30" s="3">
        <v>0.23867161571979523</v>
      </c>
      <c r="Q30" s="3">
        <v>-0.1904926598072052</v>
      </c>
      <c r="R30" s="3">
        <v>-1.0126213543117046E-2</v>
      </c>
      <c r="U30" s="3"/>
      <c r="V30" s="1">
        <v>8</v>
      </c>
      <c r="W30" s="3">
        <v>-0.67562281610297492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-1.7359871417284012E-2</v>
      </c>
      <c r="AU30" s="3">
        <v>-6.441301666200161E-3</v>
      </c>
      <c r="AV30" s="3">
        <v>-0.16148611903190613</v>
      </c>
      <c r="AW30" s="3">
        <v>-0.48049899935722351</v>
      </c>
      <c r="AX30" s="3">
        <v>-0.45281776785850525</v>
      </c>
      <c r="AY30" s="3">
        <v>-0.19994902610778809</v>
      </c>
      <c r="AZ30" s="3">
        <v>-9.8149264231324196E-3</v>
      </c>
      <c r="BA30" s="3">
        <v>-0.23982803523540497</v>
      </c>
      <c r="BB30" s="3">
        <v>-1.6280986368656158E-2</v>
      </c>
      <c r="BC30" s="3">
        <v>0.22414055466651917</v>
      </c>
      <c r="BD30" s="3">
        <v>0.4733751118183136</v>
      </c>
      <c r="BE30" s="3">
        <v>-0.14746640622615814</v>
      </c>
      <c r="BF30" s="3">
        <v>0.23642438650131226</v>
      </c>
      <c r="BG30" s="3">
        <v>1.3486452400684357E-2</v>
      </c>
      <c r="BH30" s="3">
        <v>-0.1351657509803772</v>
      </c>
      <c r="BI30" s="3">
        <v>-0.29054269194602966</v>
      </c>
      <c r="BJ30" s="3">
        <v>-3.1714208424091339E-2</v>
      </c>
      <c r="BL30" s="3"/>
      <c r="BM30" s="1">
        <v>8</v>
      </c>
      <c r="BN30" s="3">
        <v>-1.0628352402434407</v>
      </c>
      <c r="BO30" s="3">
        <v>-1.774366362079066</v>
      </c>
      <c r="BP30" s="3">
        <v>-0.66037390321207878</v>
      </c>
      <c r="BQ30" s="3">
        <v>-1.6149509948070508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0.95178395509719838</v>
      </c>
      <c r="CP30" s="3">
        <v>4.1731800884008408E-2</v>
      </c>
      <c r="CR30" s="25">
        <v>24</v>
      </c>
      <c r="CS30" s="3">
        <v>-6.2231536954641342E-2</v>
      </c>
      <c r="CT30" s="3">
        <v>0.23295509815216064</v>
      </c>
      <c r="CU30" s="3">
        <v>-6.3557922840118408E-2</v>
      </c>
      <c r="CV30" s="3">
        <v>6.5207973122596741E-2</v>
      </c>
      <c r="CW30" s="3">
        <v>0.3692891001701355</v>
      </c>
      <c r="CX30" s="3">
        <v>0.51033902168273926</v>
      </c>
      <c r="CY30" s="3">
        <v>-8.9354828000068665E-2</v>
      </c>
      <c r="CZ30" s="3">
        <v>0.19667242467403412</v>
      </c>
      <c r="DA30" s="3">
        <v>0.27397090196609497</v>
      </c>
      <c r="DB30" s="3">
        <v>-0.24648120999336243</v>
      </c>
      <c r="DC30" s="3">
        <v>-7.6577283442020416E-2</v>
      </c>
      <c r="DD30" s="3">
        <v>1.2735620141029358E-2</v>
      </c>
      <c r="DE30" s="3">
        <v>-0.27827310562133789</v>
      </c>
      <c r="DF30" s="3">
        <v>4.868166521191597E-2</v>
      </c>
      <c r="DG30" s="3">
        <v>0.19022171199321747</v>
      </c>
      <c r="DH30" s="3">
        <v>7.2631977498531342E-2</v>
      </c>
      <c r="DI30" s="3">
        <v>-0.21241389214992523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0.13428573310375214</v>
      </c>
      <c r="C31" s="3">
        <v>-5.6202705949544907E-2</v>
      </c>
      <c r="D31" s="3">
        <v>-0.10297896713018417</v>
      </c>
      <c r="E31" s="3">
        <v>-9.5462143421173096E-2</v>
      </c>
      <c r="F31" s="3">
        <v>0.24945525825023651</v>
      </c>
      <c r="G31" s="3">
        <v>-0.27955761551856995</v>
      </c>
      <c r="H31" s="3">
        <v>-6.2266208231449127E-2</v>
      </c>
      <c r="I31" s="3">
        <v>-0.12861122190952301</v>
      </c>
      <c r="J31" s="3">
        <v>0.10312306880950928</v>
      </c>
      <c r="K31" s="3">
        <v>0.22910428047180176</v>
      </c>
      <c r="L31" s="3">
        <v>3.8258925080299377E-2</v>
      </c>
      <c r="M31" s="3">
        <v>-0.12613458931446075</v>
      </c>
      <c r="N31" s="3">
        <v>0.2972123920917511</v>
      </c>
      <c r="O31" s="3">
        <v>-0.23056459426879883</v>
      </c>
      <c r="P31" s="3">
        <v>1.3439073227345943E-2</v>
      </c>
      <c r="Q31" s="3">
        <v>0.15680816769599915</v>
      </c>
      <c r="R31" s="3">
        <v>6.6237575374543667E-3</v>
      </c>
      <c r="U31" s="3"/>
      <c r="V31" s="1">
        <v>9</v>
      </c>
      <c r="W31" s="3">
        <v>0.51198424676682275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-0.24733275175094604</v>
      </c>
      <c r="AU31" s="3">
        <v>-0.17548288404941559</v>
      </c>
      <c r="AV31" s="3">
        <v>-0.41523250937461853</v>
      </c>
      <c r="AW31" s="3">
        <v>3.2868564128875732E-2</v>
      </c>
      <c r="AX31" s="3">
        <v>-0.15937414765357971</v>
      </c>
      <c r="AY31" s="3">
        <v>-0.16110393404960632</v>
      </c>
      <c r="AZ31" s="3">
        <v>-0.20641505718231201</v>
      </c>
      <c r="BA31" s="3">
        <v>1.9808268174529076E-2</v>
      </c>
      <c r="BB31" s="3">
        <v>9.3582689762115479E-2</v>
      </c>
      <c r="BC31" s="3">
        <v>0.2590881884098053</v>
      </c>
      <c r="BD31" s="3">
        <v>2.0657585933804512E-2</v>
      </c>
      <c r="BE31" s="3">
        <v>0.18766656517982483</v>
      </c>
      <c r="BF31" s="3">
        <v>-0.17029251158237457</v>
      </c>
      <c r="BG31" s="3">
        <v>-0.25289422273635864</v>
      </c>
      <c r="BH31" s="3">
        <v>2.3236460983753204E-2</v>
      </c>
      <c r="BI31" s="3">
        <v>0.2955966591835022</v>
      </c>
      <c r="BJ31" s="3">
        <v>5.8469183743000031E-2</v>
      </c>
      <c r="BL31" s="3"/>
      <c r="BM31" s="1">
        <v>9</v>
      </c>
      <c r="BN31" s="3">
        <v>1.4877052634372998</v>
      </c>
      <c r="BO31" s="3">
        <v>-0.40390775089638226</v>
      </c>
      <c r="BP31" s="3">
        <v>0.55766679235203032</v>
      </c>
      <c r="BQ31" s="3">
        <v>-0.12546223525183842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1.0300934314727783</v>
      </c>
      <c r="CP31" s="3">
        <v>-6.8583466112613678E-2</v>
      </c>
      <c r="CR31" s="25">
        <v>25</v>
      </c>
      <c r="CS31" s="3">
        <v>0.22128033638000488</v>
      </c>
      <c r="CT31" s="3">
        <v>-0.17497357726097107</v>
      </c>
      <c r="CU31" s="3">
        <v>-0.24875916540622711</v>
      </c>
      <c r="CV31" s="3">
        <v>5.080987885594368E-2</v>
      </c>
      <c r="CW31" s="3">
        <v>0.14299792051315308</v>
      </c>
      <c r="CX31" s="3">
        <v>-0.14236265420913696</v>
      </c>
      <c r="CY31" s="3">
        <v>-0.10023164004087448</v>
      </c>
      <c r="CZ31" s="3">
        <v>-0.30615422129631042</v>
      </c>
      <c r="DA31" s="3">
        <v>-4.1864790022373199E-2</v>
      </c>
      <c r="DB31" s="3">
        <v>-6.193208321928978E-2</v>
      </c>
      <c r="DC31" s="3">
        <v>0.32662317156791687</v>
      </c>
      <c r="DD31" s="3">
        <v>-0.28101429343223572</v>
      </c>
      <c r="DE31" s="3">
        <v>0.38460350036621094</v>
      </c>
      <c r="DF31" s="3">
        <v>-7.1113638579845428E-2</v>
      </c>
      <c r="DG31" s="3">
        <v>7.4445024132728577E-2</v>
      </c>
      <c r="DH31" s="3">
        <v>-0.23408061265945435</v>
      </c>
      <c r="DI31" s="3">
        <v>-0.18313191831111908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-0.29436689615249634</v>
      </c>
      <c r="C32" s="3">
        <v>0.27748680114746094</v>
      </c>
      <c r="D32" s="3">
        <v>4.7815814614295959E-2</v>
      </c>
      <c r="E32" s="3">
        <v>3.4012127667665482E-2</v>
      </c>
      <c r="F32" s="3">
        <v>-0.24729229509830475</v>
      </c>
      <c r="G32" s="3">
        <v>0.12260453402996063</v>
      </c>
      <c r="H32" s="3">
        <v>-1.155192032456398E-2</v>
      </c>
      <c r="I32" s="3">
        <v>-0.15803556144237518</v>
      </c>
      <c r="J32" s="3">
        <v>-0.12994155287742615</v>
      </c>
      <c r="K32" s="3">
        <v>8.4242463111877441E-2</v>
      </c>
      <c r="L32" s="3">
        <v>2.8446776792407036E-2</v>
      </c>
      <c r="M32" s="3">
        <v>0.21689233183860779</v>
      </c>
      <c r="N32" s="3">
        <v>0.18968184292316437</v>
      </c>
      <c r="O32" s="3">
        <v>-0.18199364840984344</v>
      </c>
      <c r="P32" s="3">
        <v>-0.11279164254665375</v>
      </c>
      <c r="Q32" s="3">
        <v>0.28342220187187195</v>
      </c>
      <c r="R32" s="3">
        <v>-1.1823217384517193E-2</v>
      </c>
      <c r="U32" s="3"/>
      <c r="V32" s="1">
        <v>10</v>
      </c>
      <c r="W32" s="3">
        <v>0.73956483832520414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0.56668296526357598</v>
      </c>
      <c r="AE32" s="10">
        <f>SUM($Z32:$AD32)</f>
        <v>0.56668296526357598</v>
      </c>
      <c r="AF32" s="3"/>
      <c r="AS32" s="25">
        <v>26</v>
      </c>
      <c r="AT32" s="3">
        <v>-0.31454402208328247</v>
      </c>
      <c r="AU32" s="3">
        <v>-0.50045537948608398</v>
      </c>
      <c r="AV32" s="3">
        <v>2.5274703279137611E-2</v>
      </c>
      <c r="AW32" s="3">
        <v>-0.16308185458183289</v>
      </c>
      <c r="AX32" s="3">
        <v>0.10258903354406357</v>
      </c>
      <c r="AY32" s="3">
        <v>-0.47755685448646545</v>
      </c>
      <c r="AZ32" s="3">
        <v>-0.20627932250499725</v>
      </c>
      <c r="BA32" s="3">
        <v>3.5329570528119802E-3</v>
      </c>
      <c r="BB32" s="3">
        <v>0.37949174642562866</v>
      </c>
      <c r="BC32" s="3">
        <v>0.3482670783996582</v>
      </c>
      <c r="BD32" s="3">
        <v>-0.10427450388669968</v>
      </c>
      <c r="BE32" s="3">
        <v>-4.333096370100975E-2</v>
      </c>
      <c r="BF32" s="3">
        <v>9.5482327044010162E-2</v>
      </c>
      <c r="BG32" s="3">
        <v>-4.7000758349895477E-2</v>
      </c>
      <c r="BH32" s="3">
        <v>-0.13538074493408203</v>
      </c>
      <c r="BI32" s="3">
        <v>0.25456905364990234</v>
      </c>
      <c r="BJ32" s="3">
        <v>5.7440508157014847E-2</v>
      </c>
      <c r="BL32" s="3"/>
      <c r="BM32" s="1">
        <v>10</v>
      </c>
      <c r="BN32" s="3">
        <v>1.261755920828926</v>
      </c>
      <c r="BO32" s="3">
        <v>-1.1631860816413526</v>
      </c>
      <c r="BP32" s="3">
        <v>-1.0992765676184533</v>
      </c>
      <c r="BQ32" s="3">
        <v>-0.81360768170845721</v>
      </c>
      <c r="BR32" s="3"/>
      <c r="BT32" s="28">
        <v>4</v>
      </c>
      <c r="BU32" s="3" cm="1">
        <f t="array" ref="BU32:BX32">EXP(MMULT(TRANSPOSE(_xlfn.ANCHORARRAY(BR6)),BN22:BQ37)*BY25)</f>
        <v>30.740912291910604</v>
      </c>
      <c r="BV32" s="3">
        <v>0.1107826485757844</v>
      </c>
      <c r="BW32" s="3">
        <v>6.3173081790723631E-2</v>
      </c>
      <c r="BX32" s="3">
        <v>0.16969266257516188</v>
      </c>
      <c r="BY32" s="10">
        <f>SUM($BU32:$BX32)</f>
        <v>31.084560684852274</v>
      </c>
      <c r="BZ32" s="3"/>
      <c r="CA32" s="3"/>
      <c r="CB32" s="3"/>
      <c r="CN32" s="25">
        <v>5</v>
      </c>
      <c r="CO32" s="3">
        <v>1.0231087207794189</v>
      </c>
      <c r="CP32" s="3">
        <v>-0.18373766541481015</v>
      </c>
      <c r="CR32" s="25">
        <v>26</v>
      </c>
      <c r="CS32" s="3">
        <v>-0.11221681535243988</v>
      </c>
      <c r="CT32" s="3">
        <v>5.7714618742465973E-2</v>
      </c>
      <c r="CU32" s="3">
        <v>-0.12495286017656326</v>
      </c>
      <c r="CV32" s="3">
        <v>-0.22043591737747192</v>
      </c>
      <c r="CW32" s="3">
        <v>-1.1178171262145042E-2</v>
      </c>
      <c r="CX32" s="3">
        <v>-7.3088720440864563E-2</v>
      </c>
      <c r="CY32" s="3">
        <v>-0.16128885746002197</v>
      </c>
      <c r="CZ32" s="3">
        <v>0.22967374324798584</v>
      </c>
      <c r="DA32" s="3">
        <v>0.27812618017196655</v>
      </c>
      <c r="DB32" s="3">
        <v>-9.0212903916835785E-2</v>
      </c>
      <c r="DC32" s="3">
        <v>-2.8779847547411919E-2</v>
      </c>
      <c r="DD32" s="3">
        <v>-0.24732010066509247</v>
      </c>
      <c r="DE32" s="3">
        <v>0.23688545823097229</v>
      </c>
      <c r="DF32" s="3">
        <v>6.472297478467226E-3</v>
      </c>
      <c r="DG32" s="3">
        <v>8.9301340281963348E-2</v>
      </c>
      <c r="DH32" s="3">
        <v>3.696625679731369E-2</v>
      </c>
      <c r="DI32" s="3">
        <v>-0.39551225304603577</v>
      </c>
      <c r="DK32" s="28">
        <v>4</v>
      </c>
      <c r="DL32" s="3" cm="1">
        <f t="array" ref="DL32:FW32">MMULT(B131:R131,TRANSPOSE(CS6:DI69))</f>
        <v>0.57248621050214654</v>
      </c>
      <c r="DM32" s="3">
        <v>-0.52405253393150542</v>
      </c>
      <c r="DN32" s="3">
        <v>1.0658580424168509</v>
      </c>
      <c r="DO32" s="3">
        <v>-1.9406218816620473</v>
      </c>
      <c r="DP32" s="3">
        <v>0.6503237844295533</v>
      </c>
      <c r="DQ32" s="3">
        <v>-0.54566524606966504</v>
      </c>
      <c r="DR32" s="3">
        <v>-0.40765036102754554</v>
      </c>
      <c r="DS32" s="3">
        <v>-0.87396967794198721</v>
      </c>
      <c r="DT32" s="3">
        <v>-1.3086543293761337</v>
      </c>
      <c r="DU32" s="3">
        <v>-0.60458706876681745</v>
      </c>
      <c r="DV32" s="3">
        <v>1.5643266313470805</v>
      </c>
      <c r="DW32" s="3">
        <v>-1.6073054985737574</v>
      </c>
      <c r="DX32" s="3">
        <v>-0.10853286453877387</v>
      </c>
      <c r="DY32" s="3">
        <v>0.57218632762765753</v>
      </c>
      <c r="DZ32" s="3">
        <v>-2.3974483862694251</v>
      </c>
      <c r="EA32" s="3">
        <v>-0.39648512346971221</v>
      </c>
      <c r="EB32" s="3">
        <v>-1.4399121720883761</v>
      </c>
      <c r="EC32" s="3">
        <v>0.34650502203034905</v>
      </c>
      <c r="ED32" s="3">
        <v>-1.6580873808481151</v>
      </c>
      <c r="EE32" s="3">
        <v>-0.81939059172376694</v>
      </c>
      <c r="EF32" s="3">
        <v>1.3076916027499892</v>
      </c>
      <c r="EG32" s="3">
        <v>-1.286005336083855</v>
      </c>
      <c r="EH32" s="3">
        <v>2.6185055998512174E-2</v>
      </c>
      <c r="EI32" s="3">
        <v>-0.64557233356360144</v>
      </c>
      <c r="EJ32" s="3">
        <v>-1.0603110716208468</v>
      </c>
      <c r="EK32" s="3">
        <v>0.64698453038271875</v>
      </c>
      <c r="EL32" s="3">
        <v>-0.66879960736850719</v>
      </c>
      <c r="EM32" s="3">
        <v>-0.25187239979095599</v>
      </c>
      <c r="EN32" s="3">
        <v>-0.84009048215482596</v>
      </c>
      <c r="EO32" s="3">
        <v>-0.77392667196212983</v>
      </c>
      <c r="EP32" s="3">
        <v>-0.36626896269420728</v>
      </c>
      <c r="EQ32" s="3">
        <v>0.57289720987038917</v>
      </c>
      <c r="ER32" s="3">
        <v>-0.18593272934422239</v>
      </c>
      <c r="ES32" s="3">
        <v>-0.71600706619555032</v>
      </c>
      <c r="ET32" s="3">
        <v>-1.3675616430039428</v>
      </c>
      <c r="EU32" s="3">
        <v>-0.85620502329615655</v>
      </c>
      <c r="EV32" s="3">
        <v>-0.73313860311663925</v>
      </c>
      <c r="EW32" s="3">
        <v>0.77835947592648402</v>
      </c>
      <c r="EX32" s="3">
        <v>-0.34049324894947181</v>
      </c>
      <c r="EY32" s="3">
        <v>-1.3015499771554699</v>
      </c>
      <c r="EZ32" s="3">
        <v>-0.6006557121450784</v>
      </c>
      <c r="FA32" s="3">
        <v>0.87054628476348794</v>
      </c>
      <c r="FB32" s="3">
        <v>-0.54294573700464233</v>
      </c>
      <c r="FC32" s="3">
        <v>2.8078028080871564E-2</v>
      </c>
      <c r="FD32" s="3">
        <v>-1.2731681533786432</v>
      </c>
      <c r="FE32" s="3">
        <v>1.4863185185101555</v>
      </c>
      <c r="FF32" s="3">
        <v>1.5052294661626022</v>
      </c>
      <c r="FG32" s="3">
        <v>-3.3587080624163462E-2</v>
      </c>
      <c r="FH32" s="3">
        <v>2.6888986684492869E-2</v>
      </c>
      <c r="FI32" s="3">
        <v>-0.39622092534624942</v>
      </c>
      <c r="FJ32" s="3">
        <v>0.37209672657673454</v>
      </c>
      <c r="FK32" s="3">
        <v>0.62751957858427188</v>
      </c>
      <c r="FL32" s="3">
        <v>-0.76798427810064995</v>
      </c>
      <c r="FM32" s="3">
        <v>-1.7344751050070506</v>
      </c>
      <c r="FN32" s="3">
        <v>-0.87510752143950665</v>
      </c>
      <c r="FO32" s="3">
        <v>-1.6432162832507864</v>
      </c>
      <c r="FP32" s="3">
        <v>-2.0893709678962813E-2</v>
      </c>
      <c r="FQ32" s="3">
        <v>-1.7763520794599865</v>
      </c>
      <c r="FR32" s="3">
        <v>7.1228845953669073E-2</v>
      </c>
      <c r="FS32" s="3">
        <v>-3.544491091910229E-2</v>
      </c>
      <c r="FT32" s="3">
        <v>-1.0328260308719126</v>
      </c>
      <c r="FU32" s="3">
        <v>-1.8024987676802471</v>
      </c>
      <c r="FV32">
        <v>-1.5475918413840319</v>
      </c>
      <c r="FW32">
        <v>0.52710852930171548</v>
      </c>
    </row>
    <row r="33" spans="1:180">
      <c r="A33" s="25">
        <v>27</v>
      </c>
      <c r="B33" s="3">
        <v>-0.25654903054237366</v>
      </c>
      <c r="C33" s="3">
        <v>0.16878533363342285</v>
      </c>
      <c r="D33" s="3">
        <v>1.4948392286896706E-2</v>
      </c>
      <c r="E33" s="3">
        <v>4.6856995671987534E-2</v>
      </c>
      <c r="F33" s="3">
        <v>0.18364714086055756</v>
      </c>
      <c r="G33" s="3">
        <v>2.2950794547796249E-2</v>
      </c>
      <c r="H33" s="3">
        <v>5.2237074822187424E-2</v>
      </c>
      <c r="I33" s="3">
        <v>2.1955128759145737E-2</v>
      </c>
      <c r="J33" s="3">
        <v>0.2979254424571991</v>
      </c>
      <c r="K33" s="3">
        <v>0.12279163300991058</v>
      </c>
      <c r="L33" s="3">
        <v>0.17824254930019379</v>
      </c>
      <c r="M33" s="3">
        <v>-2.6614082977175713E-2</v>
      </c>
      <c r="N33" s="3">
        <v>-1.3101544231176376E-2</v>
      </c>
      <c r="O33" s="3">
        <v>-0.25237035751342773</v>
      </c>
      <c r="P33" s="3">
        <v>-0.14237558841705322</v>
      </c>
      <c r="Q33" s="3">
        <v>6.2845036387443542E-2</v>
      </c>
      <c r="R33" s="3">
        <v>2.2481237538158898E-3</v>
      </c>
      <c r="U33" s="3"/>
      <c r="V33" s="1">
        <v>11</v>
      </c>
      <c r="W33" s="3">
        <v>-9.5908540983573251E-3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-0.35430452227592468</v>
      </c>
      <c r="AU33" s="3">
        <v>-0.23933307826519012</v>
      </c>
      <c r="AV33" s="3">
        <v>-0.62581723928451538</v>
      </c>
      <c r="AW33" s="3">
        <v>0.11728862673044205</v>
      </c>
      <c r="AX33" s="3">
        <v>-6.5666884183883667E-2</v>
      </c>
      <c r="AY33" s="3">
        <v>-3.7506598979234695E-2</v>
      </c>
      <c r="AZ33" s="3">
        <v>9.1084495186805725E-2</v>
      </c>
      <c r="BA33" s="3">
        <v>9.0708648785948753E-3</v>
      </c>
      <c r="BB33" s="3">
        <v>7.7127344906330109E-2</v>
      </c>
      <c r="BC33" s="3">
        <v>0.28115656971931458</v>
      </c>
      <c r="BD33" s="3">
        <v>0.24846252799034119</v>
      </c>
      <c r="BE33" s="3">
        <v>0.29934108257293701</v>
      </c>
      <c r="BF33" s="3">
        <v>-0.45361170172691345</v>
      </c>
      <c r="BG33" s="3">
        <v>-0.19132101535797119</v>
      </c>
      <c r="BH33" s="3">
        <v>5.3859885782003403E-2</v>
      </c>
      <c r="BI33" s="3">
        <v>-0.35859724879264832</v>
      </c>
      <c r="BJ33" s="3">
        <v>3.6159016191959381E-2</v>
      </c>
      <c r="BL33" s="3"/>
      <c r="BM33" s="1">
        <v>11</v>
      </c>
      <c r="BN33" s="3">
        <v>1.4850635580184208</v>
      </c>
      <c r="BO33" s="3">
        <v>-1.2298424586257124</v>
      </c>
      <c r="BP33" s="3">
        <v>1.5579841013681039E-2</v>
      </c>
      <c r="BQ33" s="3">
        <v>-1.0528352517509802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1.1136379241943359</v>
      </c>
      <c r="CP33" s="3">
        <v>-3.6401025950908661E-2</v>
      </c>
      <c r="CR33" s="25">
        <v>27</v>
      </c>
      <c r="CS33" s="3">
        <v>0.2913566529750824</v>
      </c>
      <c r="CT33" s="3">
        <v>-3.4739926923066378E-3</v>
      </c>
      <c r="CU33" s="3">
        <v>-9.0140281245112419E-3</v>
      </c>
      <c r="CV33" s="3">
        <v>0.13166865706443787</v>
      </c>
      <c r="CW33" s="3">
        <v>-0.11287195980548859</v>
      </c>
      <c r="CX33" s="3">
        <v>0.52074289321899414</v>
      </c>
      <c r="CY33" s="3">
        <v>0.14980646967887878</v>
      </c>
      <c r="CZ33" s="3">
        <v>-6.2767758965492249E-2</v>
      </c>
      <c r="DA33" s="3">
        <v>0.36378052830696106</v>
      </c>
      <c r="DB33" s="3">
        <v>-0.27810016274452209</v>
      </c>
      <c r="DC33" s="3">
        <v>-2.8697649016976357E-2</v>
      </c>
      <c r="DD33" s="3">
        <v>0.11402186751365662</v>
      </c>
      <c r="DE33" s="3">
        <v>-0.15060099959373474</v>
      </c>
      <c r="DF33" s="3">
        <v>0.29588186740875244</v>
      </c>
      <c r="DG33" s="3">
        <v>0.17984086275100708</v>
      </c>
      <c r="DH33" s="3">
        <v>-4.2681001126766205E-2</v>
      </c>
      <c r="DI33" s="3">
        <v>-0.31792831420898438</v>
      </c>
    </row>
    <row r="34" spans="1:180">
      <c r="A34" s="25">
        <v>28</v>
      </c>
      <c r="B34" s="3">
        <v>-0.18666768074035645</v>
      </c>
      <c r="C34" s="3">
        <v>9.3067698180675507E-2</v>
      </c>
      <c r="D34" s="3">
        <v>-9.2046439647674561E-2</v>
      </c>
      <c r="E34" s="3">
        <v>7.3880408890545368E-3</v>
      </c>
      <c r="F34" s="3">
        <v>-1.2549062259495258E-2</v>
      </c>
      <c r="G34" s="3">
        <v>0.16629701852798462</v>
      </c>
      <c r="H34" s="3">
        <v>0.15360946953296661</v>
      </c>
      <c r="I34" s="3">
        <v>-9.3256041407585144E-2</v>
      </c>
      <c r="J34" s="3">
        <v>-0.20842860639095306</v>
      </c>
      <c r="K34" s="3">
        <v>5.5459244176745415E-3</v>
      </c>
      <c r="L34" s="3">
        <v>-0.10639694333076477</v>
      </c>
      <c r="M34" s="3">
        <v>-0.28511971235275269</v>
      </c>
      <c r="N34" s="3">
        <v>-0.14926725625991821</v>
      </c>
      <c r="O34" s="3">
        <v>-0.11876697838306427</v>
      </c>
      <c r="P34" s="3">
        <v>0.28468960523605347</v>
      </c>
      <c r="Q34" s="3">
        <v>4.8053916543722153E-2</v>
      </c>
      <c r="R34" s="3">
        <v>-2.5171528104692698E-3</v>
      </c>
      <c r="U34" s="3"/>
      <c r="V34" s="1">
        <v>12</v>
      </c>
      <c r="W34" s="3">
        <v>-0.68145189899705316</v>
      </c>
      <c r="AS34" s="25">
        <v>28</v>
      </c>
      <c r="AT34" s="3">
        <v>0.12756145000457764</v>
      </c>
      <c r="AU34" s="3">
        <v>0.12451120465993881</v>
      </c>
      <c r="AV34" s="3">
        <v>0.21692679822444916</v>
      </c>
      <c r="AW34" s="3">
        <v>0.26713830232620239</v>
      </c>
      <c r="AX34" s="3">
        <v>0.10600920766592026</v>
      </c>
      <c r="AY34" s="3">
        <v>0.30956754088401794</v>
      </c>
      <c r="AZ34" s="3">
        <v>0.22769346833229065</v>
      </c>
      <c r="BA34" s="3">
        <v>0.25668969750404358</v>
      </c>
      <c r="BB34" s="3">
        <v>-3.0223630368709564E-2</v>
      </c>
      <c r="BC34" s="3">
        <v>-2.922617644071579E-2</v>
      </c>
      <c r="BD34" s="3">
        <v>0.11210991442203522</v>
      </c>
      <c r="BE34" s="3">
        <v>0.24244107306003571</v>
      </c>
      <c r="BF34" s="3">
        <v>-0.30467864871025085</v>
      </c>
      <c r="BG34" s="3">
        <v>0.10881635546684265</v>
      </c>
      <c r="BH34" s="3">
        <v>0.14295433461666107</v>
      </c>
      <c r="BI34" s="3">
        <v>0.16248755156993866</v>
      </c>
      <c r="BJ34" s="3">
        <v>-1.4798860065639021E-2</v>
      </c>
      <c r="BL34" s="3"/>
      <c r="BM34" s="1">
        <v>12</v>
      </c>
      <c r="BN34" s="3">
        <v>0.96089740945280289</v>
      </c>
      <c r="BO34" s="3">
        <v>1.2258476796748641</v>
      </c>
      <c r="BP34" s="3">
        <v>1.2598214373326257</v>
      </c>
      <c r="BQ34" s="3">
        <v>1.1149316349832117</v>
      </c>
      <c r="BR34" s="3"/>
      <c r="CN34" s="25">
        <v>7</v>
      </c>
      <c r="CO34" s="3">
        <v>0.98166424036026001</v>
      </c>
      <c r="CP34" s="3">
        <v>-0.10205251723527908</v>
      </c>
      <c r="CR34" s="25">
        <v>28</v>
      </c>
      <c r="CS34" s="3">
        <v>-7.5270682573318481E-2</v>
      </c>
      <c r="CT34" s="3">
        <v>-0.38839331269264221</v>
      </c>
      <c r="CU34" s="3">
        <v>6.9659009575843811E-2</v>
      </c>
      <c r="CV34" s="3">
        <v>3.9499461650848389E-2</v>
      </c>
      <c r="CW34" s="3">
        <v>0.19993728399276733</v>
      </c>
      <c r="CX34" s="3">
        <v>0.20249415934085846</v>
      </c>
      <c r="CY34" s="3">
        <v>3.5954929888248444E-2</v>
      </c>
      <c r="CZ34" s="3">
        <v>1.530265249311924E-2</v>
      </c>
      <c r="DA34" s="3">
        <v>0.15353287756443024</v>
      </c>
      <c r="DB34" s="3">
        <v>-0.1134776845574379</v>
      </c>
      <c r="DC34" s="3">
        <v>0.25191515684127808</v>
      </c>
      <c r="DD34" s="3">
        <v>-0.27183812856674194</v>
      </c>
      <c r="DE34" s="3">
        <v>0.22946549952030182</v>
      </c>
      <c r="DF34" s="3">
        <v>-0.23204198479652405</v>
      </c>
      <c r="DG34" s="3">
        <v>0.14203436672687531</v>
      </c>
      <c r="DH34" s="3">
        <v>-9.0921260416507721E-2</v>
      </c>
      <c r="DI34" s="3">
        <v>-0.24809297919273376</v>
      </c>
      <c r="DL34" t="s">
        <v>177</v>
      </c>
    </row>
    <row r="35" spans="1:180">
      <c r="A35" s="25">
        <v>29</v>
      </c>
      <c r="B35" s="3">
        <v>0.10847777873277664</v>
      </c>
      <c r="C35" s="3">
        <v>-6.5625724382698536E-3</v>
      </c>
      <c r="D35" s="3">
        <v>-0.15279988944530487</v>
      </c>
      <c r="E35" s="3">
        <v>4.9976922571659088E-2</v>
      </c>
      <c r="F35" s="3">
        <v>2.8549650683999062E-2</v>
      </c>
      <c r="G35" s="3">
        <v>-1.3919872231781483E-2</v>
      </c>
      <c r="H35" s="3">
        <v>0.146951824426651</v>
      </c>
      <c r="I35" s="3">
        <v>0.27599811553955078</v>
      </c>
      <c r="J35" s="3">
        <v>0.19914847612380981</v>
      </c>
      <c r="K35" s="3">
        <v>0.19408023357391357</v>
      </c>
      <c r="L35" s="3">
        <v>0.13236485421657562</v>
      </c>
      <c r="M35" s="3">
        <v>-0.23580390214920044</v>
      </c>
      <c r="N35" s="3">
        <v>-0.15046410262584686</v>
      </c>
      <c r="O35" s="3">
        <v>0.20992261171340942</v>
      </c>
      <c r="P35" s="3">
        <v>5.1863733679056168E-2</v>
      </c>
      <c r="Q35" s="3">
        <v>-0.16910652816295624</v>
      </c>
      <c r="R35" s="3">
        <v>-9.9882076028734446E-4</v>
      </c>
      <c r="U35" s="3"/>
      <c r="V35" s="1">
        <v>13</v>
      </c>
      <c r="W35" s="3">
        <v>-0.57984542174071085</v>
      </c>
      <c r="Z35" s="4" t="s">
        <v>153</v>
      </c>
      <c r="AS35" s="25">
        <v>29</v>
      </c>
      <c r="AT35" s="3">
        <v>5.0022564828395844E-2</v>
      </c>
      <c r="AU35" s="3">
        <v>5.5328831076622009E-2</v>
      </c>
      <c r="AV35" s="3">
        <v>0.12328985333442688</v>
      </c>
      <c r="AW35" s="3">
        <v>0.27926787734031677</v>
      </c>
      <c r="AX35" s="3">
        <v>-0.34036967158317566</v>
      </c>
      <c r="AY35" s="3">
        <v>-1.4420144259929657E-2</v>
      </c>
      <c r="AZ35" s="3">
        <v>5.0598092377185822E-2</v>
      </c>
      <c r="BA35" s="3">
        <v>0.23322869837284088</v>
      </c>
      <c r="BB35" s="3">
        <v>-0.19388100504875183</v>
      </c>
      <c r="BC35" s="3">
        <v>0.12964056432247162</v>
      </c>
      <c r="BD35" s="3">
        <v>-0.39180183410644531</v>
      </c>
      <c r="BE35" s="3">
        <v>0.33630582690238953</v>
      </c>
      <c r="BF35" s="3">
        <v>-1.5313785523176193E-2</v>
      </c>
      <c r="BG35" s="3">
        <v>6.6326282918453217E-2</v>
      </c>
      <c r="BH35" s="3">
        <v>6.0385938733816147E-2</v>
      </c>
      <c r="BI35" s="3">
        <v>0.15875113010406494</v>
      </c>
      <c r="BJ35" s="3">
        <v>-6.3801929354667664E-2</v>
      </c>
      <c r="BL35" s="3"/>
      <c r="BM35" s="1">
        <v>13</v>
      </c>
      <c r="BN35" s="3">
        <v>0.79186715251408335</v>
      </c>
      <c r="BO35" s="3">
        <v>0.6556127232424902</v>
      </c>
      <c r="BP35" s="3">
        <v>-0.41667831840338909</v>
      </c>
      <c r="BQ35" s="3">
        <v>0.64462076331077256</v>
      </c>
      <c r="BR35" s="3"/>
      <c r="BU35" s="4" t="s">
        <v>153</v>
      </c>
      <c r="CN35" s="25">
        <v>8</v>
      </c>
      <c r="CO35" s="3">
        <v>1.0137039422988892</v>
      </c>
      <c r="CP35" s="3">
        <v>-7.291286438703537E-2</v>
      </c>
      <c r="CR35" s="25">
        <v>29</v>
      </c>
      <c r="CS35" s="3">
        <v>-0.27059558033943176</v>
      </c>
      <c r="CT35" s="3">
        <v>-1.6951220110058784E-2</v>
      </c>
      <c r="CU35" s="3">
        <v>0.25180217623710632</v>
      </c>
      <c r="CV35" s="3">
        <v>-0.45366117358207703</v>
      </c>
      <c r="CW35" s="3">
        <v>-0.1654960960149765</v>
      </c>
      <c r="CX35" s="3">
        <v>1.1502731591463089E-2</v>
      </c>
      <c r="CY35" s="3">
        <v>-0.10575585067272186</v>
      </c>
      <c r="CZ35" s="3">
        <v>0.29157736897468567</v>
      </c>
      <c r="DA35" s="3">
        <v>0.31554874777793884</v>
      </c>
      <c r="DB35" s="3">
        <v>7.4179135262966156E-2</v>
      </c>
      <c r="DC35" s="3">
        <v>0.28319922089576721</v>
      </c>
      <c r="DD35" s="3">
        <v>-0.44617247581481934</v>
      </c>
      <c r="DE35" s="3">
        <v>0.43022876977920532</v>
      </c>
      <c r="DF35" s="3">
        <v>0.42914286255836487</v>
      </c>
      <c r="DG35" s="3">
        <v>-0.21579210460186005</v>
      </c>
      <c r="DH35" s="3">
        <v>0.15976190567016602</v>
      </c>
      <c r="DI35" s="3">
        <v>-0.11887694895267488</v>
      </c>
    </row>
    <row r="36" spans="1:180">
      <c r="A36" s="25">
        <v>30</v>
      </c>
      <c r="B36" s="3">
        <v>0.24465383589267731</v>
      </c>
      <c r="C36" s="3">
        <v>3.3336088061332703E-2</v>
      </c>
      <c r="D36" s="3">
        <v>0.14565455913543701</v>
      </c>
      <c r="E36" s="3">
        <v>-0.180435910820961</v>
      </c>
      <c r="F36" s="3">
        <v>-1.4956737868487835E-2</v>
      </c>
      <c r="G36" s="3">
        <v>0.20736305415630341</v>
      </c>
      <c r="H36" s="3">
        <v>-2.9511550441384315E-2</v>
      </c>
      <c r="I36" s="3">
        <v>-0.10157589614391327</v>
      </c>
      <c r="J36" s="3">
        <v>0.12202847003936768</v>
      </c>
      <c r="K36" s="3">
        <v>0.30759575963020325</v>
      </c>
      <c r="L36" s="3">
        <v>-0.23183718323707581</v>
      </c>
      <c r="M36" s="3">
        <v>0.12513947486877441</v>
      </c>
      <c r="N36" s="3">
        <v>0.10574601590633392</v>
      </c>
      <c r="O36" s="3">
        <v>-0.25806182622909546</v>
      </c>
      <c r="P36" s="3">
        <v>-0.2860705554485321</v>
      </c>
      <c r="Q36" s="3">
        <v>-0.22893317043781281</v>
      </c>
      <c r="R36" s="3">
        <v>5.6803738698363304E-3</v>
      </c>
      <c r="U36" s="3"/>
      <c r="V36" s="1">
        <v>14</v>
      </c>
      <c r="W36" s="3">
        <v>-0.29253728117186673</v>
      </c>
      <c r="Z36" s="22" t="s">
        <v>181</v>
      </c>
      <c r="AS36" s="25">
        <v>30</v>
      </c>
      <c r="AT36" s="3">
        <v>-6.1686187982559204E-2</v>
      </c>
      <c r="AU36" s="3">
        <v>0.32423684000968933</v>
      </c>
      <c r="AV36" s="3">
        <v>-3.0050711706280708E-2</v>
      </c>
      <c r="AW36" s="3">
        <v>-0.33017528057098389</v>
      </c>
      <c r="AX36" s="3">
        <v>-3.3596441149711609E-2</v>
      </c>
      <c r="AY36" s="3">
        <v>0.54884564876556396</v>
      </c>
      <c r="AZ36" s="3">
        <v>0.11299467831850052</v>
      </c>
      <c r="BA36" s="3">
        <v>-0.42443323135375977</v>
      </c>
      <c r="BB36" s="3">
        <v>0.19469806551933289</v>
      </c>
      <c r="BC36" s="3">
        <v>-0.45139214396476746</v>
      </c>
      <c r="BD36" s="3">
        <v>-0.1174299567937851</v>
      </c>
      <c r="BE36" s="3">
        <v>-0.28212276101112366</v>
      </c>
      <c r="BF36" s="3">
        <v>5.2414111793041229E-2</v>
      </c>
      <c r="BG36" s="3">
        <v>0.12996651232242584</v>
      </c>
      <c r="BH36" s="3">
        <v>-0.1965281069278717</v>
      </c>
      <c r="BI36" s="3">
        <v>0.17618758976459503</v>
      </c>
      <c r="BJ36" s="3">
        <v>-7.700008898973465E-2</v>
      </c>
      <c r="BL36" s="3"/>
      <c r="BM36" s="1">
        <v>14</v>
      </c>
      <c r="BN36" s="3">
        <v>-1.2002208459723498</v>
      </c>
      <c r="BO36" s="3">
        <v>1.6958583367023896</v>
      </c>
      <c r="BP36" s="3">
        <v>2.5028505748250556</v>
      </c>
      <c r="BQ36" s="3">
        <v>1.5716058645732205</v>
      </c>
      <c r="BR36" s="3"/>
      <c r="BU36" s="22" t="s">
        <v>181</v>
      </c>
      <c r="CN36" s="25">
        <v>9</v>
      </c>
      <c r="CO36" s="3">
        <v>1.0671124458312988</v>
      </c>
      <c r="CP36" s="3">
        <v>2.1764405071735386E-2</v>
      </c>
      <c r="CR36" s="25">
        <v>30</v>
      </c>
      <c r="CS36" s="3">
        <v>-0.18364350497722626</v>
      </c>
      <c r="CT36" s="3">
        <v>0.23101557791233063</v>
      </c>
      <c r="CU36" s="3">
        <v>-0.12416739761829376</v>
      </c>
      <c r="CV36" s="3">
        <v>-0.14475201070308685</v>
      </c>
      <c r="CW36" s="3">
        <v>0.18049103021621704</v>
      </c>
      <c r="CX36" s="3">
        <v>-0.22815230488777161</v>
      </c>
      <c r="CY36" s="3">
        <v>-0.2155396044254303</v>
      </c>
      <c r="CZ36" s="3">
        <v>0.25478270649909973</v>
      </c>
      <c r="DA36" s="3">
        <v>8.4316380321979523E-2</v>
      </c>
      <c r="DB36" s="3">
        <v>-0.47730523347854614</v>
      </c>
      <c r="DC36" s="3">
        <v>-0.19936998188495636</v>
      </c>
      <c r="DD36" s="3">
        <v>-7.0807076990604401E-2</v>
      </c>
      <c r="DE36" s="3">
        <v>-0.13271960616111755</v>
      </c>
      <c r="DF36" s="3">
        <v>8.1959828734397888E-2</v>
      </c>
      <c r="DG36" s="3">
        <v>-7.7451147139072418E-2</v>
      </c>
      <c r="DH36" s="3">
        <v>-4.7934271395206451E-2</v>
      </c>
      <c r="DI36" s="3">
        <v>-0.1716802567243576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0.18875835835933685</v>
      </c>
      <c r="C37" s="3">
        <v>-0.16284511983394623</v>
      </c>
      <c r="D37" s="3">
        <v>0.2700614333152771</v>
      </c>
      <c r="E37" s="3">
        <v>0.25459912419319153</v>
      </c>
      <c r="F37" s="3">
        <v>-0.14658072590827942</v>
      </c>
      <c r="G37" s="3">
        <v>0.21942001581192017</v>
      </c>
      <c r="H37" s="3">
        <v>-0.28996580839157104</v>
      </c>
      <c r="I37" s="3">
        <v>-1.9677823409438133E-2</v>
      </c>
      <c r="J37" s="3">
        <v>-0.18944257497787476</v>
      </c>
      <c r="K37" s="3">
        <v>7.8089728951454163E-2</v>
      </c>
      <c r="L37" s="3">
        <v>-0.3045230507850647</v>
      </c>
      <c r="M37" s="3">
        <v>-0.20914933085441589</v>
      </c>
      <c r="N37" s="3">
        <v>-0.29845878481864929</v>
      </c>
      <c r="O37" s="3">
        <v>0.17598472535610199</v>
      </c>
      <c r="P37" s="3">
        <v>0.17044411599636078</v>
      </c>
      <c r="Q37" s="3">
        <v>8.0217421054840088E-2</v>
      </c>
      <c r="R37" s="3">
        <v>-4.9228132702410221E-3</v>
      </c>
      <c r="U37" s="3"/>
      <c r="V37" s="1">
        <v>15</v>
      </c>
      <c r="W37" s="3">
        <v>-1.7635562139982937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-1.0037506930530071E-2</v>
      </c>
      <c r="AU37" s="3">
        <v>-0.61812812089920044</v>
      </c>
      <c r="AV37" s="3">
        <v>-0.6030418872833252</v>
      </c>
      <c r="AW37" s="3">
        <v>-0.18405801057815552</v>
      </c>
      <c r="AX37" s="3">
        <v>-0.11547552794218063</v>
      </c>
      <c r="AY37" s="3">
        <v>-0.18349866569042206</v>
      </c>
      <c r="AZ37" s="3">
        <v>2.6451554149389267E-2</v>
      </c>
      <c r="BA37" s="3">
        <v>9.4489984214305878E-2</v>
      </c>
      <c r="BB37" s="3">
        <v>0.12080151587724686</v>
      </c>
      <c r="BC37" s="3">
        <v>0.21108445525169373</v>
      </c>
      <c r="BD37" s="3">
        <v>0.31584969162940979</v>
      </c>
      <c r="BE37" s="3">
        <v>0.11282718926668167</v>
      </c>
      <c r="BF37" s="3">
        <v>0.2725566029548645</v>
      </c>
      <c r="BG37" s="3">
        <v>-0.33328202366828918</v>
      </c>
      <c r="BH37" s="3">
        <v>-9.6395619213581085E-2</v>
      </c>
      <c r="BI37" s="3">
        <v>0.31354066729545593</v>
      </c>
      <c r="BJ37" s="3">
        <v>6.2632940709590912E-2</v>
      </c>
      <c r="BL37" s="3"/>
      <c r="BM37" s="1">
        <v>15</v>
      </c>
      <c r="BN37" s="3">
        <v>0.50418456634125319</v>
      </c>
      <c r="BO37" s="3">
        <v>-1.7920742741732627</v>
      </c>
      <c r="BP37" s="3">
        <v>0.15522875054957164</v>
      </c>
      <c r="BQ37" s="3">
        <v>-1.0867208660474543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1.0631798505783081</v>
      </c>
      <c r="CP37" s="3">
        <v>-0.1105511710047722</v>
      </c>
      <c r="CR37" s="25">
        <v>31</v>
      </c>
      <c r="CS37" s="3">
        <v>0.15826989710330963</v>
      </c>
      <c r="CT37" s="3">
        <v>0.22715394198894501</v>
      </c>
      <c r="CU37" s="3">
        <v>0.18066851794719696</v>
      </c>
      <c r="CV37" s="3">
        <v>-0.40423804521560669</v>
      </c>
      <c r="CW37" s="3">
        <v>-1.7232403159141541E-2</v>
      </c>
      <c r="CX37" s="3">
        <v>-5.7043775916099548E-2</v>
      </c>
      <c r="CY37" s="3">
        <v>4.3685264885425568E-2</v>
      </c>
      <c r="CZ37" s="3">
        <v>0.13942618668079376</v>
      </c>
      <c r="DA37" s="3">
        <v>-1.9243337213993073E-2</v>
      </c>
      <c r="DB37" s="3">
        <v>-0.22479261457920074</v>
      </c>
      <c r="DC37" s="3">
        <v>0.23902811110019684</v>
      </c>
      <c r="DD37" s="3">
        <v>-0.10073485225439072</v>
      </c>
      <c r="DE37" s="3">
        <v>0.28898784518241882</v>
      </c>
      <c r="DF37" s="3">
        <v>0.51705056428909302</v>
      </c>
      <c r="DG37" s="3">
        <v>-0.27178916335105896</v>
      </c>
      <c r="DH37" s="3">
        <v>-5.8353710919618607E-2</v>
      </c>
      <c r="DI37" s="3">
        <v>-0.10560615360736848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-5.5636998265981674E-2</v>
      </c>
      <c r="C38" s="3">
        <v>0.10909931361675262</v>
      </c>
      <c r="D38" s="3">
        <v>0.11642761528491974</v>
      </c>
      <c r="E38" s="3">
        <v>7.3250539600849152E-2</v>
      </c>
      <c r="F38" s="3">
        <v>0.11696594953536987</v>
      </c>
      <c r="G38" s="3">
        <v>-0.16896718740463257</v>
      </c>
      <c r="H38" s="3">
        <v>0.142220139503479</v>
      </c>
      <c r="I38" s="3">
        <v>0.24785573780536652</v>
      </c>
      <c r="J38" s="3">
        <v>0.15591998398303986</v>
      </c>
      <c r="K38" s="3">
        <v>-0.23236800730228424</v>
      </c>
      <c r="L38" s="3">
        <v>-7.052949070930481E-2</v>
      </c>
      <c r="M38" s="3">
        <v>-7.3186114430427551E-2</v>
      </c>
      <c r="N38" s="3">
        <v>-2.1030226722359657E-2</v>
      </c>
      <c r="O38" s="3">
        <v>6.9319926202297211E-2</v>
      </c>
      <c r="P38" s="3">
        <v>-9.5812520012259483E-3</v>
      </c>
      <c r="Q38" s="3">
        <v>4.1770856827497482E-2</v>
      </c>
      <c r="R38" s="3">
        <v>0.1369318962097168</v>
      </c>
      <c r="U38" s="21" t="s">
        <v>151</v>
      </c>
      <c r="V38" s="6">
        <v>0</v>
      </c>
      <c r="W38" s="5">
        <v>-0.22316973395838818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-0.22589968144893646</v>
      </c>
      <c r="AU38" s="3">
        <v>4.9585569649934769E-2</v>
      </c>
      <c r="AV38" s="3">
        <v>0.25864723324775696</v>
      </c>
      <c r="AW38" s="3">
        <v>-0.20543412864208221</v>
      </c>
      <c r="AX38" s="3">
        <v>0.34284558892250061</v>
      </c>
      <c r="AY38" s="3">
        <v>-0.22582079470157623</v>
      </c>
      <c r="AZ38" s="3">
        <v>0.25910958647727966</v>
      </c>
      <c r="BA38" s="3">
        <v>0.42287054657936096</v>
      </c>
      <c r="BB38" s="3">
        <v>-8.8082477450370789E-2</v>
      </c>
      <c r="BC38" s="3">
        <v>0.19684258103370667</v>
      </c>
      <c r="BD38" s="3">
        <v>0.16917009651660919</v>
      </c>
      <c r="BE38" s="3">
        <v>-0.22345753014087677</v>
      </c>
      <c r="BF38" s="3">
        <v>9.408966451883316E-2</v>
      </c>
      <c r="BG38" s="3">
        <v>0.15252003073692322</v>
      </c>
      <c r="BH38" s="3">
        <v>-0.44871911406517029</v>
      </c>
      <c r="BI38" s="3">
        <v>-0.37042540311813354</v>
      </c>
      <c r="BJ38" s="3">
        <v>0.10559290647506714</v>
      </c>
      <c r="BL38" s="21" t="s">
        <v>151</v>
      </c>
      <c r="BM38" s="6">
        <v>0</v>
      </c>
      <c r="BN38" s="5">
        <v>-0.57393343355954451</v>
      </c>
      <c r="BO38" s="5">
        <v>-1.4761279488311814</v>
      </c>
      <c r="BP38" s="5">
        <v>-1.1894053311607558</v>
      </c>
      <c r="BQ38" s="5">
        <v>-1.6336252490700147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0.993064284324646</v>
      </c>
      <c r="CP38" s="3">
        <v>5.0475737079977989E-3</v>
      </c>
      <c r="CR38" s="25">
        <v>32</v>
      </c>
      <c r="CS38" s="3">
        <v>0.11943002790212631</v>
      </c>
      <c r="CT38" s="3">
        <v>-7.870958000421524E-2</v>
      </c>
      <c r="CU38" s="3">
        <v>-6.2060821801424026E-2</v>
      </c>
      <c r="CV38" s="3">
        <v>-6.2719866633415222E-2</v>
      </c>
      <c r="CW38" s="3">
        <v>-2.990315854549408E-2</v>
      </c>
      <c r="CX38" s="3">
        <v>0.59086787700653076</v>
      </c>
      <c r="CY38" s="3">
        <v>8.1082858145236969E-2</v>
      </c>
      <c r="CZ38" s="3">
        <v>-0.1579892635345459</v>
      </c>
      <c r="DA38" s="3">
        <v>0.44778561592102051</v>
      </c>
      <c r="DB38" s="3">
        <v>-0.25694495439529419</v>
      </c>
      <c r="DC38" s="3">
        <v>-7.5510419905185699E-2</v>
      </c>
      <c r="DD38" s="3">
        <v>1.6408726572990417E-2</v>
      </c>
      <c r="DE38" s="3">
        <v>-0.13790220022201538</v>
      </c>
      <c r="DF38" s="3">
        <v>0.20947529375553131</v>
      </c>
      <c r="DG38" s="3">
        <v>7.0815704762935638E-2</v>
      </c>
      <c r="DH38" s="3">
        <v>-0.21663939952850342</v>
      </c>
      <c r="DI38" s="3">
        <v>-0.15345834195613861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8.8793128728866577E-2</v>
      </c>
      <c r="C39" s="3">
        <v>-5.8728616684675217E-2</v>
      </c>
      <c r="D39" s="3">
        <v>-0.17621402442455292</v>
      </c>
      <c r="E39" s="3">
        <v>-3.2871204894036055E-3</v>
      </c>
      <c r="F39" s="3">
        <v>0.1892937570810318</v>
      </c>
      <c r="G39" s="3">
        <v>-0.32595705986022949</v>
      </c>
      <c r="H39" s="3">
        <v>-0.10791556537151337</v>
      </c>
      <c r="I39" s="3">
        <v>-0.14481529593467712</v>
      </c>
      <c r="J39" s="3">
        <v>1.8308235332369804E-2</v>
      </c>
      <c r="K39" s="3">
        <v>0.12225592136383057</v>
      </c>
      <c r="L39" s="3">
        <v>0.14646483957767487</v>
      </c>
      <c r="M39" s="3">
        <v>-5.7039808481931686E-2</v>
      </c>
      <c r="N39" s="3">
        <v>-8.2596234977245331E-2</v>
      </c>
      <c r="O39" s="3">
        <v>8.5655495524406433E-2</v>
      </c>
      <c r="P39" s="3">
        <v>-2.1242512390017509E-2</v>
      </c>
      <c r="Q39" s="3">
        <v>-5.3432602435350418E-3</v>
      </c>
      <c r="R39" s="3">
        <v>1.9239220768213272E-2</v>
      </c>
      <c r="U39" s="3"/>
      <c r="V39" s="1">
        <v>1</v>
      </c>
      <c r="W39" s="3">
        <v>0.55307637210303218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0.24032837152481079</v>
      </c>
      <c r="AU39" s="3">
        <v>0.303926020860672</v>
      </c>
      <c r="AV39" s="3">
        <v>-0.26709896326065063</v>
      </c>
      <c r="AW39" s="3">
        <v>-4.0683764964342117E-2</v>
      </c>
      <c r="AX39" s="3">
        <v>-7.6644085347652435E-3</v>
      </c>
      <c r="AY39" s="3">
        <v>-3.6415064241737127E-3</v>
      </c>
      <c r="AZ39" s="3">
        <v>0.28451782464981079</v>
      </c>
      <c r="BA39" s="3">
        <v>-0.21042978763580322</v>
      </c>
      <c r="BB39" s="3">
        <v>-0.1670641154050827</v>
      </c>
      <c r="BC39" s="3">
        <v>-0.18782705068588257</v>
      </c>
      <c r="BD39" s="3">
        <v>-0.60002982616424561</v>
      </c>
      <c r="BE39" s="3">
        <v>-6.4316928386688232E-2</v>
      </c>
      <c r="BF39" s="3">
        <v>0.16739010810852051</v>
      </c>
      <c r="BG39" s="3">
        <v>4.8272488638758659E-3</v>
      </c>
      <c r="BH39" s="3">
        <v>-0.41670948266983032</v>
      </c>
      <c r="BI39" s="3">
        <v>-3.5373140126466751E-3</v>
      </c>
      <c r="BJ39" s="3">
        <v>-4.6534836292266846E-2</v>
      </c>
      <c r="BL39" s="3"/>
      <c r="BM39" s="1">
        <v>1</v>
      </c>
      <c r="BN39" s="3">
        <v>-0.98527336706662627</v>
      </c>
      <c r="BO39" s="3">
        <v>-4.2287019234821796E-2</v>
      </c>
      <c r="BP39" s="3">
        <v>-0.25662634029382481</v>
      </c>
      <c r="BQ39" s="3">
        <v>2.7926876317323698E-3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0.96270453929901123</v>
      </c>
      <c r="CP39" s="3">
        <v>-5.9594385325908661E-2</v>
      </c>
      <c r="CR39" s="25">
        <v>33</v>
      </c>
      <c r="CS39" s="3">
        <v>0.27391049265861511</v>
      </c>
      <c r="CT39" s="3">
        <v>3.8152344524860382E-2</v>
      </c>
      <c r="CU39" s="3">
        <v>-8.5719555616378784E-2</v>
      </c>
      <c r="CV39" s="3">
        <v>-0.21832804381847382</v>
      </c>
      <c r="CW39" s="3">
        <v>4.8424094915390015E-2</v>
      </c>
      <c r="CX39" s="3">
        <v>0.38503029942512512</v>
      </c>
      <c r="CY39" s="3">
        <v>-0.12950880825519562</v>
      </c>
      <c r="CZ39" s="3">
        <v>2.4763768538832664E-2</v>
      </c>
      <c r="DA39" s="3">
        <v>0.56082499027252197</v>
      </c>
      <c r="DB39" s="3">
        <v>-0.14321242272853851</v>
      </c>
      <c r="DC39" s="3">
        <v>9.9714519456028938E-3</v>
      </c>
      <c r="DD39" s="3">
        <v>-0.25090953707695007</v>
      </c>
      <c r="DE39" s="3">
        <v>-7.8574374318122864E-2</v>
      </c>
      <c r="DF39" s="3">
        <v>0.22991442680358887</v>
      </c>
      <c r="DG39" s="3">
        <v>0.17004312574863434</v>
      </c>
      <c r="DH39" s="3">
        <v>-0.27988353371620178</v>
      </c>
      <c r="DI39" s="3">
        <v>-4.9816388636827469E-2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-2.150820754468441E-2</v>
      </c>
      <c r="C40" s="3">
        <v>3.1435671262443066E-3</v>
      </c>
      <c r="D40" s="3">
        <v>-2.557927742600441E-3</v>
      </c>
      <c r="E40" s="3">
        <v>-1.4163321815431118E-2</v>
      </c>
      <c r="F40" s="3">
        <v>0.12433771789073944</v>
      </c>
      <c r="G40" s="3">
        <v>-0.11084455996751785</v>
      </c>
      <c r="H40" s="3">
        <v>0.14686764776706696</v>
      </c>
      <c r="I40" s="3">
        <v>-2.6413837447762489E-2</v>
      </c>
      <c r="J40" s="3">
        <v>0.17469081282615662</v>
      </c>
      <c r="K40" s="3">
        <v>-9.1052249073982239E-2</v>
      </c>
      <c r="L40" s="3">
        <v>-0.35356459021568298</v>
      </c>
      <c r="M40" s="3">
        <v>-0.1468910276889801</v>
      </c>
      <c r="N40" s="3">
        <v>0.23334330320358276</v>
      </c>
      <c r="O40" s="3">
        <v>-0.17715463042259216</v>
      </c>
      <c r="P40" s="3">
        <v>7.7437512576580048E-2</v>
      </c>
      <c r="Q40" s="3">
        <v>-7.6739042997360229E-2</v>
      </c>
      <c r="R40" s="3">
        <v>4.6188067644834518E-2</v>
      </c>
      <c r="U40" s="3"/>
      <c r="V40" s="1">
        <v>2</v>
      </c>
      <c r="W40" s="3">
        <v>-0.16636473109467143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0.50424712896347046</v>
      </c>
      <c r="AU40" s="3">
        <v>0.38780808448791504</v>
      </c>
      <c r="AV40" s="3">
        <v>-0.25635826587677002</v>
      </c>
      <c r="AW40" s="3">
        <v>0.26887080073356628</v>
      </c>
      <c r="AX40" s="3">
        <v>0.32469627261161804</v>
      </c>
      <c r="AY40" s="3">
        <v>-0.12970992922782898</v>
      </c>
      <c r="AZ40" s="3">
        <v>-0.35505092144012451</v>
      </c>
      <c r="BA40" s="3">
        <v>0.33129724860191345</v>
      </c>
      <c r="BB40" s="3">
        <v>-2.8892992064356804E-2</v>
      </c>
      <c r="BC40" s="3">
        <v>0.16301043331623077</v>
      </c>
      <c r="BD40" s="3">
        <v>-1.2231217697262764E-2</v>
      </c>
      <c r="BE40" s="3">
        <v>0.11231512576341629</v>
      </c>
      <c r="BF40" s="3">
        <v>-0.140766441822052</v>
      </c>
      <c r="BG40" s="3">
        <v>-0.5206415057182312</v>
      </c>
      <c r="BH40" s="3">
        <v>-8.5479371249675751E-2</v>
      </c>
      <c r="BI40" s="3">
        <v>-0.20471377670764923</v>
      </c>
      <c r="BJ40" s="3">
        <v>-0.25609520077705383</v>
      </c>
      <c r="BL40" s="3"/>
      <c r="BM40" s="1">
        <v>2</v>
      </c>
      <c r="BN40" s="3">
        <v>-0.41774252774434817</v>
      </c>
      <c r="BO40" s="3">
        <v>-1.4278324900111496</v>
      </c>
      <c r="BP40" s="3">
        <v>-0.65370831149684316</v>
      </c>
      <c r="BQ40" s="3">
        <v>-1.3726788481579155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1.0507127046585083</v>
      </c>
      <c r="CP40" s="3">
        <v>-0.19962042570114136</v>
      </c>
      <c r="CR40" s="25">
        <v>34</v>
      </c>
      <c r="CS40" s="3">
        <v>8.2243308424949646E-2</v>
      </c>
      <c r="CT40" s="3">
        <v>-5.8035954833030701E-2</v>
      </c>
      <c r="CU40" s="3">
        <v>0.28157234191894531</v>
      </c>
      <c r="CV40" s="3">
        <v>2.5906905648298562E-4</v>
      </c>
      <c r="CW40" s="3">
        <v>-6.2443744391202927E-2</v>
      </c>
      <c r="CX40" s="3">
        <v>0.24340634047985077</v>
      </c>
      <c r="CY40" s="3">
        <v>-0.11453038454055786</v>
      </c>
      <c r="CZ40" s="3">
        <v>-0.18042460083961487</v>
      </c>
      <c r="DA40" s="3">
        <v>0.32836532592773438</v>
      </c>
      <c r="DB40" s="3">
        <v>-0.29329288005828857</v>
      </c>
      <c r="DC40" s="3">
        <v>-0.14133685827255249</v>
      </c>
      <c r="DD40" s="3">
        <v>-0.21987041831016541</v>
      </c>
      <c r="DE40" s="3">
        <v>-0.10045187175273895</v>
      </c>
      <c r="DF40" s="3">
        <v>0.44233432412147522</v>
      </c>
      <c r="DG40" s="3">
        <v>2.81040258705616E-2</v>
      </c>
      <c r="DH40" s="3">
        <v>2.0294419955462217E-3</v>
      </c>
      <c r="DI40" s="3">
        <v>-0.45227247476577759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-4.2067233473062515E-2</v>
      </c>
      <c r="C41" s="3">
        <v>8.2431118935346603E-3</v>
      </c>
      <c r="D41" s="3">
        <v>0.16975146532058716</v>
      </c>
      <c r="E41" s="3">
        <v>6.3448548316955566E-2</v>
      </c>
      <c r="F41" s="3">
        <v>-4.8854440450668335E-2</v>
      </c>
      <c r="G41" s="3">
        <v>0.13846160471439362</v>
      </c>
      <c r="H41" s="3">
        <v>-6.5683163702487946E-2</v>
      </c>
      <c r="I41" s="3">
        <v>0.19422781467437744</v>
      </c>
      <c r="J41" s="3">
        <v>3.9000812917947769E-2</v>
      </c>
      <c r="K41" s="3">
        <v>-4.4981092214584351E-2</v>
      </c>
      <c r="L41" s="3">
        <v>-8.1017222255468369E-3</v>
      </c>
      <c r="M41" s="3">
        <v>3.1587295234203339E-2</v>
      </c>
      <c r="N41" s="3">
        <v>0.18054954707622528</v>
      </c>
      <c r="O41" s="3">
        <v>-4.1747547686100006E-2</v>
      </c>
      <c r="P41" s="3">
        <v>-1.9630905240774155E-2</v>
      </c>
      <c r="Q41" s="3">
        <v>-1.2104942463338375E-2</v>
      </c>
      <c r="R41" s="3">
        <v>4.5192796736955643E-2</v>
      </c>
      <c r="U41" s="3"/>
      <c r="V41" s="1">
        <v>3</v>
      </c>
      <c r="W41" s="3">
        <v>-0.46799864125766355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0.3322594165802002</v>
      </c>
      <c r="AU41" s="3">
        <v>1.8892314285039902E-2</v>
      </c>
      <c r="AV41" s="3">
        <v>6.5976545214653015E-2</v>
      </c>
      <c r="AW41" s="3">
        <v>0.23698006570339203</v>
      </c>
      <c r="AX41" s="3">
        <v>-7.0255495607852936E-2</v>
      </c>
      <c r="AY41" s="3">
        <v>0.21514315903186798</v>
      </c>
      <c r="AZ41" s="3">
        <v>0.17523188889026642</v>
      </c>
      <c r="BA41" s="3">
        <v>-0.13551823794841766</v>
      </c>
      <c r="BB41" s="3">
        <v>0.25945720076560974</v>
      </c>
      <c r="BC41" s="3">
        <v>-1.794893853366375E-2</v>
      </c>
      <c r="BD41" s="3">
        <v>0.29108044505119324</v>
      </c>
      <c r="BE41" s="3">
        <v>0.26521706581115723</v>
      </c>
      <c r="BF41" s="3">
        <v>-0.41528567671775818</v>
      </c>
      <c r="BG41" s="3">
        <v>0.21151292324066162</v>
      </c>
      <c r="BH41" s="3">
        <v>-0.25727376341819763</v>
      </c>
      <c r="BI41" s="3">
        <v>-0.34110841155052185</v>
      </c>
      <c r="BJ41" s="3">
        <v>2.3232746869325641E-2</v>
      </c>
      <c r="BL41" s="3"/>
      <c r="BM41" s="1">
        <v>3</v>
      </c>
      <c r="BN41" s="3">
        <v>1.1877791120137888</v>
      </c>
      <c r="BO41" s="3">
        <v>1.0898927389706308</v>
      </c>
      <c r="BP41" s="3">
        <v>1.2255577416712082</v>
      </c>
      <c r="BQ41" s="3">
        <v>1.295618080522849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1.1150288581848145</v>
      </c>
      <c r="CP41" s="3">
        <v>4.4677320867776871E-2</v>
      </c>
      <c r="CR41" s="25">
        <v>35</v>
      </c>
      <c r="CS41" s="3">
        <v>-0.34883898496627808</v>
      </c>
      <c r="CT41" s="3">
        <v>-0.14663368463516235</v>
      </c>
      <c r="CU41" s="3">
        <v>-0.19805935025215149</v>
      </c>
      <c r="CV41" s="3">
        <v>-6.2168959528207779E-2</v>
      </c>
      <c r="CW41" s="3">
        <v>-6.9641090929508209E-2</v>
      </c>
      <c r="CX41" s="3">
        <v>-2.0908629521727562E-3</v>
      </c>
      <c r="CY41" s="3">
        <v>-0.3792441189289093</v>
      </c>
      <c r="CZ41" s="3">
        <v>0.13495081663131714</v>
      </c>
      <c r="DA41" s="3">
        <v>0.19487081468105316</v>
      </c>
      <c r="DB41" s="3">
        <v>-4.7542598098516464E-2</v>
      </c>
      <c r="DC41" s="3">
        <v>9.3434661626815796E-2</v>
      </c>
      <c r="DD41" s="3">
        <v>0.13056012988090515</v>
      </c>
      <c r="DE41" s="3">
        <v>-2.017095685005188E-3</v>
      </c>
      <c r="DF41" s="3">
        <v>0.23643288016319275</v>
      </c>
      <c r="DG41" s="3">
        <v>-0.10633985698223114</v>
      </c>
      <c r="DH41" s="3">
        <v>2.2203568369150162E-2</v>
      </c>
      <c r="DI41" s="3">
        <v>-0.34075075387954712</v>
      </c>
      <c r="DK41" s="28">
        <v>4</v>
      </c>
      <c r="DL41" s="19">
        <f t="shared" ref="DL41:FW41" si="0">MAX(0,DL32)</f>
        <v>0.57248621050214654</v>
      </c>
      <c r="DM41" s="19">
        <f t="shared" si="0"/>
        <v>0</v>
      </c>
      <c r="DN41" s="19">
        <f t="shared" si="0"/>
        <v>1.0658580424168509</v>
      </c>
      <c r="DO41" s="19">
        <f t="shared" si="0"/>
        <v>0</v>
      </c>
      <c r="DP41" s="19">
        <f t="shared" si="0"/>
        <v>0.6503237844295533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1.5643266313470805</v>
      </c>
      <c r="DW41" s="19">
        <f t="shared" si="0"/>
        <v>0</v>
      </c>
      <c r="DX41" s="19">
        <f t="shared" si="0"/>
        <v>0</v>
      </c>
      <c r="DY41" s="19">
        <f t="shared" si="0"/>
        <v>0.57218632762765753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0.34650502203034905</v>
      </c>
      <c r="ED41" s="19">
        <f t="shared" si="0"/>
        <v>0</v>
      </c>
      <c r="EE41" s="19">
        <f t="shared" si="0"/>
        <v>0</v>
      </c>
      <c r="EF41" s="19">
        <f t="shared" si="0"/>
        <v>1.3076916027499892</v>
      </c>
      <c r="EG41" s="19">
        <f t="shared" si="0"/>
        <v>0</v>
      </c>
      <c r="EH41" s="19">
        <f t="shared" si="0"/>
        <v>2.6185055998512174E-2</v>
      </c>
      <c r="EI41" s="19">
        <f t="shared" si="0"/>
        <v>0</v>
      </c>
      <c r="EJ41" s="19">
        <f t="shared" si="0"/>
        <v>0</v>
      </c>
      <c r="EK41" s="19">
        <f t="shared" si="0"/>
        <v>0.64698453038271875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</v>
      </c>
      <c r="EQ41" s="19">
        <f t="shared" si="0"/>
        <v>0.57289720987038917</v>
      </c>
      <c r="ER41" s="19">
        <f t="shared" si="0"/>
        <v>0</v>
      </c>
      <c r="ES41" s="19">
        <f t="shared" si="0"/>
        <v>0</v>
      </c>
      <c r="ET41" s="19">
        <f t="shared" si="0"/>
        <v>0</v>
      </c>
      <c r="EU41" s="19">
        <f t="shared" si="0"/>
        <v>0</v>
      </c>
      <c r="EV41" s="19">
        <f t="shared" si="0"/>
        <v>0</v>
      </c>
      <c r="EW41" s="19">
        <f t="shared" si="0"/>
        <v>0.77835947592648402</v>
      </c>
      <c r="EX41" s="19">
        <f t="shared" si="0"/>
        <v>0</v>
      </c>
      <c r="EY41" s="19">
        <f t="shared" si="0"/>
        <v>0</v>
      </c>
      <c r="EZ41" s="19">
        <f t="shared" si="0"/>
        <v>0</v>
      </c>
      <c r="FA41" s="19">
        <f t="shared" si="0"/>
        <v>0.87054628476348794</v>
      </c>
      <c r="FB41" s="19">
        <f t="shared" si="0"/>
        <v>0</v>
      </c>
      <c r="FC41" s="19">
        <f t="shared" si="0"/>
        <v>2.8078028080871564E-2</v>
      </c>
      <c r="FD41" s="19">
        <f t="shared" si="0"/>
        <v>0</v>
      </c>
      <c r="FE41" s="19">
        <f t="shared" si="0"/>
        <v>1.4863185185101555</v>
      </c>
      <c r="FF41" s="19">
        <f t="shared" si="0"/>
        <v>1.5052294661626022</v>
      </c>
      <c r="FG41" s="19">
        <f t="shared" si="0"/>
        <v>0</v>
      </c>
      <c r="FH41" s="19">
        <f t="shared" si="0"/>
        <v>2.6888986684492869E-2</v>
      </c>
      <c r="FI41" s="19">
        <f t="shared" si="0"/>
        <v>0</v>
      </c>
      <c r="FJ41" s="19">
        <f t="shared" si="0"/>
        <v>0.37209672657673454</v>
      </c>
      <c r="FK41" s="19">
        <f t="shared" si="0"/>
        <v>0.62751957858427188</v>
      </c>
      <c r="FL41" s="19">
        <f t="shared" si="0"/>
        <v>0</v>
      </c>
      <c r="FM41" s="19">
        <f t="shared" si="0"/>
        <v>0</v>
      </c>
      <c r="FN41" s="19">
        <f t="shared" si="0"/>
        <v>0</v>
      </c>
      <c r="FO41" s="19">
        <f t="shared" si="0"/>
        <v>0</v>
      </c>
      <c r="FP41" s="19">
        <f t="shared" si="0"/>
        <v>0</v>
      </c>
      <c r="FQ41" s="19">
        <f t="shared" si="0"/>
        <v>0</v>
      </c>
      <c r="FR41" s="19">
        <f t="shared" si="0"/>
        <v>7.1228845953669073E-2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0.52710852930171548</v>
      </c>
    </row>
    <row r="42" spans="1:180">
      <c r="A42" s="25">
        <v>36</v>
      </c>
      <c r="B42" s="3">
        <v>-4.4195644557476044E-2</v>
      </c>
      <c r="C42" s="3">
        <v>8.7197713553905487E-2</v>
      </c>
      <c r="D42" s="3">
        <v>0.18750309944152832</v>
      </c>
      <c r="E42" s="3">
        <v>6.3750483095645905E-2</v>
      </c>
      <c r="F42" s="3">
        <v>0.2732081413269043</v>
      </c>
      <c r="G42" s="3">
        <v>-6.5058059990406036E-2</v>
      </c>
      <c r="H42" s="3">
        <v>0.13554826378822327</v>
      </c>
      <c r="I42" s="3">
        <v>-0.25634679198265076</v>
      </c>
      <c r="J42" s="3">
        <v>0.12418470531702042</v>
      </c>
      <c r="K42" s="3">
        <v>0.13574902713298798</v>
      </c>
      <c r="L42" s="3">
        <v>2.9541903641074896E-3</v>
      </c>
      <c r="M42" s="3">
        <v>0.209474116563797</v>
      </c>
      <c r="N42" s="3">
        <v>-1.3763596070930362E-3</v>
      </c>
      <c r="O42" s="3">
        <v>0.21049650013446808</v>
      </c>
      <c r="P42" s="3">
        <v>-2.8352893888950348E-2</v>
      </c>
      <c r="Q42" s="3">
        <v>1.2751644477248192E-2</v>
      </c>
      <c r="R42" s="3">
        <v>-0.1498914510011673</v>
      </c>
      <c r="U42" s="3"/>
      <c r="V42" s="1">
        <v>4</v>
      </c>
      <c r="W42" s="3">
        <v>4.7564728708282933E-2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6.4782753586769104E-2</v>
      </c>
      <c r="AU42" s="3">
        <v>-0.23889531195163727</v>
      </c>
      <c r="AV42" s="3">
        <v>-0.29760530591011047</v>
      </c>
      <c r="AW42" s="3">
        <v>1.6292808577418327E-2</v>
      </c>
      <c r="AX42" s="3">
        <v>-5.5570355616509914E-3</v>
      </c>
      <c r="AY42" s="3">
        <v>-0.13107059895992279</v>
      </c>
      <c r="AZ42" s="3">
        <v>-7.9612091183662415E-2</v>
      </c>
      <c r="BA42" s="3">
        <v>-0.27873098850250244</v>
      </c>
      <c r="BB42" s="3">
        <v>3.9190284907817841E-2</v>
      </c>
      <c r="BC42" s="3">
        <v>-0.28697851300239563</v>
      </c>
      <c r="BD42" s="3">
        <v>0.36187982559204102</v>
      </c>
      <c r="BE42" s="3">
        <v>0.17006789147853851</v>
      </c>
      <c r="BF42" s="3">
        <v>-0.14948587119579315</v>
      </c>
      <c r="BG42" s="3">
        <v>-0.13522161543369293</v>
      </c>
      <c r="BH42" s="3">
        <v>-0.15285977721214294</v>
      </c>
      <c r="BI42" s="3">
        <v>-0.34966593980789185</v>
      </c>
      <c r="BJ42" s="3">
        <v>-7.123035192489624E-2</v>
      </c>
      <c r="BL42" s="3"/>
      <c r="BM42" s="1">
        <v>4</v>
      </c>
      <c r="BN42" s="3">
        <v>-0.37970447671313978</v>
      </c>
      <c r="BO42" s="3">
        <v>-0.26790632824310967</v>
      </c>
      <c r="BP42" s="3">
        <v>0.14078854959298759</v>
      </c>
      <c r="BQ42" s="3">
        <v>7.1658555400832102E-2</v>
      </c>
      <c r="BR42" s="3"/>
      <c r="BT42" s="28">
        <v>4</v>
      </c>
      <c r="BU42" s="3">
        <f>BU32/$BY32</f>
        <v>0.98894472415339196</v>
      </c>
      <c r="BV42" s="3">
        <f>BV32/$BY32</f>
        <v>3.5639123132201632E-3</v>
      </c>
      <c r="BW42" s="3">
        <f>BW32/$BY32</f>
        <v>2.0322977194755184E-3</v>
      </c>
      <c r="BX42" s="3">
        <f>BX32/$BY32</f>
        <v>5.459065813912381E-3</v>
      </c>
      <c r="BY42" s="16">
        <f>SUM($BU42:$BX42)</f>
        <v>1</v>
      </c>
      <c r="BZ42" s="3"/>
      <c r="CA42" s="3"/>
      <c r="CB42" s="3"/>
      <c r="CN42" s="25">
        <v>15</v>
      </c>
      <c r="CO42" s="3">
        <v>1.0621001720428469</v>
      </c>
      <c r="CP42" s="3">
        <v>-3.9140939712524414E-2</v>
      </c>
      <c r="CR42" s="25">
        <v>36</v>
      </c>
      <c r="CS42" s="3">
        <v>-7.7569879591464996E-2</v>
      </c>
      <c r="CT42" s="3">
        <v>-0.19421802461147308</v>
      </c>
      <c r="CU42" s="3">
        <v>3.9630260318517685E-2</v>
      </c>
      <c r="CV42" s="3">
        <v>0.14112991094589233</v>
      </c>
      <c r="CW42" s="3">
        <v>0.26150232553482056</v>
      </c>
      <c r="CX42" s="3">
        <v>0.25284945964813232</v>
      </c>
      <c r="CY42" s="3">
        <v>0.14466986060142517</v>
      </c>
      <c r="CZ42" s="3">
        <v>-7.8549489378929138E-2</v>
      </c>
      <c r="DA42" s="3">
        <v>0.10916624218225479</v>
      </c>
      <c r="DB42" s="3">
        <v>3.0216244980692863E-2</v>
      </c>
      <c r="DC42" s="3">
        <v>0.37211397290229797</v>
      </c>
      <c r="DD42" s="3">
        <v>-0.28170868754386902</v>
      </c>
      <c r="DE42" s="3">
        <v>-5.8916687965393066E-2</v>
      </c>
      <c r="DF42" s="3">
        <v>7.0671640336513519E-2</v>
      </c>
      <c r="DG42" s="3">
        <v>0.21348245441913605</v>
      </c>
      <c r="DH42" s="3">
        <v>0.2402728945016861</v>
      </c>
      <c r="DI42" s="3">
        <v>-0.14441873133182526</v>
      </c>
    </row>
    <row r="43" spans="1:180">
      <c r="A43" s="25">
        <v>37</v>
      </c>
      <c r="B43" s="3">
        <v>7.5649246573448181E-2</v>
      </c>
      <c r="C43" s="3">
        <v>2.7541043236851692E-2</v>
      </c>
      <c r="D43" s="3">
        <v>1.5312500298023224E-2</v>
      </c>
      <c r="E43" s="3">
        <v>-4.5169610530138016E-2</v>
      </c>
      <c r="F43" s="3">
        <v>-0.13572080433368683</v>
      </c>
      <c r="G43" s="3">
        <v>-4.7017555683851242E-2</v>
      </c>
      <c r="H43" s="3">
        <v>0.16876722872257233</v>
      </c>
      <c r="I43" s="3">
        <v>4.0672823786735535E-2</v>
      </c>
      <c r="J43" s="3">
        <v>2.6462061796337366E-3</v>
      </c>
      <c r="K43" s="3">
        <v>4.3097794055938721E-2</v>
      </c>
      <c r="L43" s="3">
        <v>0.11416853219270706</v>
      </c>
      <c r="M43" s="3">
        <v>-5.4095137864351273E-2</v>
      </c>
      <c r="N43" s="3">
        <v>-0.22460374236106873</v>
      </c>
      <c r="O43" s="3">
        <v>6.4463973045349121E-2</v>
      </c>
      <c r="P43" s="3">
        <v>-6.5626874566078186E-2</v>
      </c>
      <c r="Q43" s="3">
        <v>-0.14983212947845459</v>
      </c>
      <c r="R43" s="3">
        <v>4.1500493884086609E-2</v>
      </c>
      <c r="U43" s="3"/>
      <c r="V43" s="1">
        <v>5</v>
      </c>
      <c r="W43" s="3">
        <v>3.8952919391447419E-2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0.38546141982078552</v>
      </c>
      <c r="AU43" s="3">
        <v>0.13603231310844421</v>
      </c>
      <c r="AV43" s="3">
        <v>0.50499135255813599</v>
      </c>
      <c r="AW43" s="3">
        <v>-0.12081300467252731</v>
      </c>
      <c r="AX43" s="3">
        <v>-1.4609161764383316E-2</v>
      </c>
      <c r="AY43" s="3">
        <v>0.41324785351753235</v>
      </c>
      <c r="AZ43" s="3">
        <v>-5.9347648173570633E-2</v>
      </c>
      <c r="BA43" s="3">
        <v>-0.10193520784378052</v>
      </c>
      <c r="BB43" s="3">
        <v>-0.36810114979743958</v>
      </c>
      <c r="BC43" s="3">
        <v>-0.31295120716094971</v>
      </c>
      <c r="BD43" s="3">
        <v>0.32074591517448425</v>
      </c>
      <c r="BE43" s="3">
        <v>-0.3932633101940155</v>
      </c>
      <c r="BF43" s="3">
        <v>0.25054252147674561</v>
      </c>
      <c r="BG43" s="3">
        <v>-0.11039302498102188</v>
      </c>
      <c r="BH43" s="3">
        <v>-0.31732317805290222</v>
      </c>
      <c r="BI43" s="3">
        <v>-2.1061252802610397E-2</v>
      </c>
      <c r="BJ43" s="3">
        <v>0.17904981970787048</v>
      </c>
      <c r="BL43" s="3"/>
      <c r="BM43" s="1">
        <v>5</v>
      </c>
      <c r="BN43" s="3">
        <v>-1.4402892150987838</v>
      </c>
      <c r="BO43" s="3">
        <v>1.4288316263365815</v>
      </c>
      <c r="BP43" s="3">
        <v>1.6875784349579503</v>
      </c>
      <c r="BQ43" s="3">
        <v>1.2859575640433383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0.21398966014385223</v>
      </c>
      <c r="CT43" s="3">
        <v>0.17143161594867706</v>
      </c>
      <c r="CU43" s="3">
        <v>4.8441246151924133E-2</v>
      </c>
      <c r="CV43" s="3">
        <v>-0.40257167816162109</v>
      </c>
      <c r="CW43" s="3">
        <v>-0.11407901346683502</v>
      </c>
      <c r="CX43" s="3">
        <v>0.12493687868118286</v>
      </c>
      <c r="CY43" s="3">
        <v>-0.14052855968475342</v>
      </c>
      <c r="CZ43" s="3">
        <v>-0.16008530557155609</v>
      </c>
      <c r="DA43" s="3">
        <v>-0.1589699387550354</v>
      </c>
      <c r="DB43" s="3">
        <v>4.8975065350532532E-2</v>
      </c>
      <c r="DC43" s="3">
        <v>1.3370363041758537E-2</v>
      </c>
      <c r="DD43" s="3">
        <v>9.8897159099578857E-2</v>
      </c>
      <c r="DE43" s="3">
        <v>1.9037097692489624E-2</v>
      </c>
      <c r="DF43" s="3">
        <v>5.0710923969745636E-2</v>
      </c>
      <c r="DG43" s="3">
        <v>-0.17941769957542419</v>
      </c>
      <c r="DH43" s="3">
        <v>0.14099320769309998</v>
      </c>
      <c r="DI43" s="3">
        <v>-0.13247320055961609</v>
      </c>
      <c r="DL43" t="s">
        <v>156</v>
      </c>
      <c r="DN43" t="s">
        <v>167</v>
      </c>
    </row>
    <row r="44" spans="1:180">
      <c r="A44" s="25">
        <v>38</v>
      </c>
      <c r="B44" s="3">
        <v>-6.9980412721633911E-2</v>
      </c>
      <c r="C44" s="3">
        <v>1.8007388338446617E-2</v>
      </c>
      <c r="D44" s="3">
        <v>9.8524764180183411E-2</v>
      </c>
      <c r="E44" s="3">
        <v>9.9592536687850952E-2</v>
      </c>
      <c r="F44" s="3">
        <v>-8.7402015924453735E-2</v>
      </c>
      <c r="G44" s="3">
        <v>-0.11260566115379333</v>
      </c>
      <c r="H44" s="3">
        <v>-9.1662071645259857E-2</v>
      </c>
      <c r="I44" s="3">
        <v>9.1239577159285545E-3</v>
      </c>
      <c r="J44" s="3">
        <v>-2.1816151216626167E-2</v>
      </c>
      <c r="K44" s="3">
        <v>3.5703831817954779E-3</v>
      </c>
      <c r="L44" s="3">
        <v>1.5658961609005928E-2</v>
      </c>
      <c r="M44" s="3">
        <v>-6.115543469786644E-2</v>
      </c>
      <c r="N44" s="3">
        <v>5.5452503263950348E-2</v>
      </c>
      <c r="O44" s="3">
        <v>8.2703791558742523E-2</v>
      </c>
      <c r="P44" s="3">
        <v>0.10603056848049164</v>
      </c>
      <c r="Q44" s="3">
        <v>-0.14347772300243378</v>
      </c>
      <c r="R44" s="3">
        <v>0.13065147399902344</v>
      </c>
      <c r="U44" s="3"/>
      <c r="V44" s="1">
        <v>6</v>
      </c>
      <c r="W44" s="3">
        <v>-0.21735364954867448</v>
      </c>
      <c r="AS44" s="25">
        <v>38</v>
      </c>
      <c r="AT44" s="3">
        <v>-0.15272137522697449</v>
      </c>
      <c r="AU44" s="3">
        <v>-0.32217660546302795</v>
      </c>
      <c r="AV44" s="3">
        <v>0.29083722829818726</v>
      </c>
      <c r="AW44" s="3">
        <v>6.0009945183992386E-2</v>
      </c>
      <c r="AX44" s="3">
        <v>-0.46978452801704407</v>
      </c>
      <c r="AY44" s="3">
        <v>-0.31976893544197083</v>
      </c>
      <c r="AZ44" s="3">
        <v>0.2198587954044342</v>
      </c>
      <c r="BA44" s="3">
        <v>-3.3369702287018299E-3</v>
      </c>
      <c r="BB44" s="3">
        <v>-9.8563872277736664E-2</v>
      </c>
      <c r="BC44" s="3">
        <v>0.15124574303627014</v>
      </c>
      <c r="BD44" s="3">
        <v>0.27497094869613647</v>
      </c>
      <c r="BE44" s="3">
        <v>0.21779444813728333</v>
      </c>
      <c r="BF44" s="3">
        <v>4.7010593116283417E-3</v>
      </c>
      <c r="BG44" s="3">
        <v>-0.3697112500667572</v>
      </c>
      <c r="BH44" s="3">
        <v>0.38025465607643127</v>
      </c>
      <c r="BI44" s="3">
        <v>-0.45191699266433716</v>
      </c>
      <c r="BJ44" s="3">
        <v>-2.0526980981230736E-2</v>
      </c>
      <c r="BL44" s="3"/>
      <c r="BM44" s="1">
        <v>6</v>
      </c>
      <c r="BN44" s="3">
        <v>-0.95460191815598838</v>
      </c>
      <c r="BO44" s="3">
        <v>-2.4145478206290378</v>
      </c>
      <c r="BP44" s="3">
        <v>-2.243002940723092</v>
      </c>
      <c r="BQ44" s="3">
        <v>-2.2914608712541478</v>
      </c>
      <c r="BR44" s="3"/>
      <c r="CO44" t="s">
        <v>813</v>
      </c>
      <c r="CR44" s="25">
        <v>38</v>
      </c>
      <c r="CS44" s="3">
        <v>3.5066597163677216E-2</v>
      </c>
      <c r="CT44" s="3">
        <v>-7.147255539894104E-2</v>
      </c>
      <c r="CU44" s="3">
        <v>-1.4876638539135456E-2</v>
      </c>
      <c r="CV44" s="3">
        <v>-3.3242713660001755E-2</v>
      </c>
      <c r="CW44" s="3">
        <v>0.16098541021347046</v>
      </c>
      <c r="CX44" s="3">
        <v>0.16770191490650177</v>
      </c>
      <c r="CY44" s="3">
        <v>0.17580322921276093</v>
      </c>
      <c r="CZ44" s="3">
        <v>0.22796213626861572</v>
      </c>
      <c r="DA44" s="3">
        <v>0.20347140729427338</v>
      </c>
      <c r="DB44" s="3">
        <v>-1.1318149976432323E-2</v>
      </c>
      <c r="DC44" s="3">
        <v>-3.8256214465945959E-3</v>
      </c>
      <c r="DD44" s="3">
        <v>2.8660969808697701E-2</v>
      </c>
      <c r="DE44" s="3">
        <v>0.29243835806846619</v>
      </c>
      <c r="DF44" s="3">
        <v>4.9996063113212585E-2</v>
      </c>
      <c r="DG44" s="3">
        <v>3.9481393992900848E-2</v>
      </c>
      <c r="DH44" s="3">
        <v>-5.7022430002689362E-2</v>
      </c>
      <c r="DI44" s="3">
        <v>-0.20682083070278168</v>
      </c>
    </row>
    <row r="45" spans="1:180">
      <c r="A45" s="25">
        <v>39</v>
      </c>
      <c r="B45" s="3">
        <v>-1.2734628282487392E-2</v>
      </c>
      <c r="C45" s="3">
        <v>-0.22232170403003693</v>
      </c>
      <c r="D45" s="3">
        <v>-0.25873348116874695</v>
      </c>
      <c r="E45" s="3">
        <v>-5.7725165039300919E-2</v>
      </c>
      <c r="F45" s="3">
        <v>9.9305259063839912E-3</v>
      </c>
      <c r="G45" s="3">
        <v>-0.25929030776023865</v>
      </c>
      <c r="H45" s="3">
        <v>-2.7634784579277039E-2</v>
      </c>
      <c r="I45" s="3">
        <v>0.21918168663978577</v>
      </c>
      <c r="J45" s="3">
        <v>-0.13949362933635712</v>
      </c>
      <c r="K45" s="3">
        <v>-0.10477167367935181</v>
      </c>
      <c r="L45" s="3">
        <v>-0.20104694366455078</v>
      </c>
      <c r="M45" s="3">
        <v>9.6411004662513733E-2</v>
      </c>
      <c r="N45" s="3">
        <v>6.4620129764080048E-2</v>
      </c>
      <c r="O45" s="3">
        <v>4.5539136976003647E-2</v>
      </c>
      <c r="P45" s="3">
        <v>-0.12453068792819977</v>
      </c>
      <c r="Q45" s="3">
        <v>-0.11026106029748917</v>
      </c>
      <c r="R45" s="3">
        <v>2.0927190780639648E-2</v>
      </c>
      <c r="U45" s="3"/>
      <c r="V45" s="1">
        <v>7</v>
      </c>
      <c r="W45" s="3">
        <v>-2.6789791243722758E-2</v>
      </c>
      <c r="Z45" s="4" t="s">
        <v>156</v>
      </c>
      <c r="AA45" s="11"/>
      <c r="AS45" s="25">
        <v>39</v>
      </c>
      <c r="AT45" s="3">
        <v>0.24591732025146484</v>
      </c>
      <c r="AU45" s="3">
        <v>-0.27243393659591675</v>
      </c>
      <c r="AV45" s="3">
        <v>-0.35180860757827759</v>
      </c>
      <c r="AW45" s="3">
        <v>0.50946968793869019</v>
      </c>
      <c r="AX45" s="3">
        <v>-6.1950843781232834E-2</v>
      </c>
      <c r="AY45" s="3">
        <v>-0.24625056982040405</v>
      </c>
      <c r="AZ45" s="3">
        <v>0.49830195307731628</v>
      </c>
      <c r="BA45" s="3">
        <v>-0.22893920540809631</v>
      </c>
      <c r="BB45" s="3">
        <v>-1.9785581156611443E-2</v>
      </c>
      <c r="BC45" s="3">
        <v>4.3470486998558044E-2</v>
      </c>
      <c r="BD45" s="3">
        <v>-0.23386706411838531</v>
      </c>
      <c r="BE45" s="3">
        <v>-0.29600429534912109</v>
      </c>
      <c r="BF45" s="3">
        <v>1.7100980505347252E-2</v>
      </c>
      <c r="BG45" s="3">
        <v>-0.23278357088565826</v>
      </c>
      <c r="BH45" s="3">
        <v>7.6768010854721069E-2</v>
      </c>
      <c r="BI45" s="3">
        <v>0.18656066060066223</v>
      </c>
      <c r="BJ45" s="3">
        <v>-0.26348188519477844</v>
      </c>
      <c r="BL45" s="3"/>
      <c r="BM45" s="1">
        <v>7</v>
      </c>
      <c r="BN45" s="3">
        <v>5.7582232173696735E-2</v>
      </c>
      <c r="BO45" s="3">
        <v>-1.3905609923187299</v>
      </c>
      <c r="BP45" s="3">
        <v>-1.1906288325258965</v>
      </c>
      <c r="BQ45" s="3">
        <v>-1.1170599920228321</v>
      </c>
      <c r="BR45" s="3"/>
      <c r="BU45" s="4" t="s">
        <v>156</v>
      </c>
      <c r="BV45" s="11"/>
      <c r="CR45" s="25">
        <v>39</v>
      </c>
      <c r="CS45" s="3">
        <v>-0.33854275941848755</v>
      </c>
      <c r="CT45" s="3">
        <v>-0.20448331534862518</v>
      </c>
      <c r="CU45" s="3">
        <v>-0.37325122952461243</v>
      </c>
      <c r="CV45" s="3">
        <v>1.9283300265669823E-2</v>
      </c>
      <c r="CW45" s="3">
        <v>0.10023761540651321</v>
      </c>
      <c r="CX45" s="3">
        <v>9.0948782861232758E-2</v>
      </c>
      <c r="CY45" s="3">
        <v>-0.29464367032051086</v>
      </c>
      <c r="CZ45" s="3">
        <v>-0.12025588750839233</v>
      </c>
      <c r="DA45" s="3">
        <v>0.3303312361240387</v>
      </c>
      <c r="DB45" s="3">
        <v>-8.8858611881732941E-2</v>
      </c>
      <c r="DC45" s="3">
        <v>-6.3217036426067352E-2</v>
      </c>
      <c r="DD45" s="3">
        <v>-5.0414502620697021E-2</v>
      </c>
      <c r="DE45" s="3">
        <v>-8.9744225144386292E-2</v>
      </c>
      <c r="DF45" s="3">
        <v>8.244672417640686E-2</v>
      </c>
      <c r="DG45" s="3">
        <v>0.31575086712837219</v>
      </c>
      <c r="DH45" s="3">
        <v>-9.2510789632797241E-2</v>
      </c>
      <c r="DI45" s="3">
        <v>-0.46831944584846497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3.6450866609811783E-2</v>
      </c>
      <c r="C46" s="3">
        <v>3.3294003456830978E-2</v>
      </c>
      <c r="D46" s="3">
        <v>2.6867520064115524E-2</v>
      </c>
      <c r="E46" s="3">
        <v>7.5260959565639496E-2</v>
      </c>
      <c r="F46" s="3">
        <v>0.13939598202705383</v>
      </c>
      <c r="G46" s="3">
        <v>-0.1129123792052269</v>
      </c>
      <c r="H46" s="3">
        <v>5.871250294148922E-3</v>
      </c>
      <c r="I46" s="3">
        <v>0.13768723607063293</v>
      </c>
      <c r="J46" s="3">
        <v>9.4095110893249512E-2</v>
      </c>
      <c r="K46" s="3">
        <v>2.1650267764925957E-2</v>
      </c>
      <c r="L46" s="3">
        <v>0.16491842269897461</v>
      </c>
      <c r="M46" s="3">
        <v>0.16734850406646729</v>
      </c>
      <c r="N46" s="3">
        <v>-4.9962013959884644E-2</v>
      </c>
      <c r="O46" s="3">
        <v>0.15780697762966156</v>
      </c>
      <c r="P46" s="3">
        <v>2.2823609411716461E-2</v>
      </c>
      <c r="Q46" s="3">
        <v>-1.8589340150356293E-2</v>
      </c>
      <c r="R46" s="3">
        <v>-2.5907170027494431E-2</v>
      </c>
      <c r="U46" s="3"/>
      <c r="V46" s="1">
        <v>8</v>
      </c>
      <c r="W46" s="3">
        <v>3.5998928890458658E-2</v>
      </c>
      <c r="Z46" s="24" t="s">
        <v>187</v>
      </c>
      <c r="AS46" s="25">
        <v>40</v>
      </c>
      <c r="AT46" s="3">
        <v>-0.32636073231697083</v>
      </c>
      <c r="AU46" s="3">
        <v>0.13075029850006104</v>
      </c>
      <c r="AV46" s="3">
        <v>-3.3132504671812057E-2</v>
      </c>
      <c r="AW46" s="3">
        <v>9.7147159278392792E-2</v>
      </c>
      <c r="AX46" s="3">
        <v>-0.10428762435913086</v>
      </c>
      <c r="AY46" s="3">
        <v>0.18595759570598602</v>
      </c>
      <c r="AZ46" s="3">
        <v>-0.44715440273284912</v>
      </c>
      <c r="BA46" s="3">
        <v>-1.6319457441568375E-2</v>
      </c>
      <c r="BB46" s="3">
        <v>-0.20199328660964966</v>
      </c>
      <c r="BC46" s="3">
        <v>-7.9638198018074036E-2</v>
      </c>
      <c r="BD46" s="3">
        <v>0.12821425497531891</v>
      </c>
      <c r="BE46" s="3">
        <v>0.41225999593734741</v>
      </c>
      <c r="BF46" s="3">
        <v>0.28249642252922058</v>
      </c>
      <c r="BG46" s="3">
        <v>3.2919429242610931E-2</v>
      </c>
      <c r="BH46" s="3">
        <v>-0.1174909770488739</v>
      </c>
      <c r="BI46" s="3">
        <v>-0.26884317398071289</v>
      </c>
      <c r="BJ46" s="3">
        <v>0.17844632267951965</v>
      </c>
      <c r="BL46" s="3"/>
      <c r="BM46" s="1">
        <v>8</v>
      </c>
      <c r="BN46" s="3">
        <v>-0.53014059858443785</v>
      </c>
      <c r="BO46" s="3">
        <v>1.1498405292730856</v>
      </c>
      <c r="BP46" s="3">
        <v>0.24485464011527902</v>
      </c>
      <c r="BQ46" s="3">
        <v>1.1391494594201426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-0.28328883647918701</v>
      </c>
      <c r="CT46" s="3">
        <v>-0.10595676302909851</v>
      </c>
      <c r="CU46" s="3">
        <v>-6.5882451832294464E-2</v>
      </c>
      <c r="CV46" s="3">
        <v>-0.46689239144325256</v>
      </c>
      <c r="CW46" s="3">
        <v>1.1209937511011958E-3</v>
      </c>
      <c r="CX46" s="3">
        <v>-8.7431557476520538E-2</v>
      </c>
      <c r="CY46" s="3">
        <v>-3.4810792654752731E-2</v>
      </c>
      <c r="CZ46" s="3">
        <v>0.13511262834072113</v>
      </c>
      <c r="DA46" s="3">
        <v>0.15540960431098938</v>
      </c>
      <c r="DB46" s="3">
        <v>5.6345347315073013E-2</v>
      </c>
      <c r="DC46" s="3">
        <v>7.4555791914463043E-2</v>
      </c>
      <c r="DD46" s="3">
        <v>-0.36522138118743896</v>
      </c>
      <c r="DE46" s="3">
        <v>0.22620110213756561</v>
      </c>
      <c r="DF46" s="3">
        <v>0.20705509185791016</v>
      </c>
      <c r="DG46" s="3">
        <v>-8.5653416812419891E-2</v>
      </c>
      <c r="DH46" s="3">
        <v>0.23796054720878601</v>
      </c>
      <c r="DI46" s="3">
        <v>-0.29609695076942444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1.8875822424888611E-2</v>
      </c>
      <c r="C47" s="3">
        <v>-4.742918536067009E-2</v>
      </c>
      <c r="D47" s="3">
        <v>-0.2095024436712265</v>
      </c>
      <c r="E47" s="3">
        <v>5.2696466445922852E-2</v>
      </c>
      <c r="F47" s="3">
        <v>8.857804536819458E-2</v>
      </c>
      <c r="G47" s="3">
        <v>-0.1209055557847023</v>
      </c>
      <c r="H47" s="3">
        <v>-1.6378616914153099E-2</v>
      </c>
      <c r="I47" s="3">
        <v>8.7359972298145294E-2</v>
      </c>
      <c r="J47" s="3">
        <v>0.10377905517816544</v>
      </c>
      <c r="K47" s="3">
        <v>2.2181648761034012E-2</v>
      </c>
      <c r="L47" s="3">
        <v>-0.12328992784023285</v>
      </c>
      <c r="M47" s="3">
        <v>-0.23592889308929443</v>
      </c>
      <c r="N47" s="3">
        <v>-4.6541199088096619E-2</v>
      </c>
      <c r="O47" s="3">
        <v>0.17477619647979736</v>
      </c>
      <c r="P47" s="3">
        <v>6.4764037728309631E-2</v>
      </c>
      <c r="Q47" s="3">
        <v>6.7740894854068756E-2</v>
      </c>
      <c r="R47" s="3">
        <v>0.10306307673454285</v>
      </c>
      <c r="U47" s="3"/>
      <c r="V47" s="1">
        <v>9</v>
      </c>
      <c r="W47" s="3">
        <v>-0.14996812678473415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-0.19075752794742584</v>
      </c>
      <c r="AU47" s="3">
        <v>-0.15520349144935608</v>
      </c>
      <c r="AV47" s="3">
        <v>-2.7275443077087402E-2</v>
      </c>
      <c r="AW47" s="3">
        <v>-0.16826701164245605</v>
      </c>
      <c r="AX47" s="3">
        <v>8.4460452198982239E-2</v>
      </c>
      <c r="AY47" s="3">
        <v>0.33291438221931458</v>
      </c>
      <c r="AZ47" s="3">
        <v>-0.25103294849395752</v>
      </c>
      <c r="BA47" s="3">
        <v>2.3259541019797325E-2</v>
      </c>
      <c r="BB47" s="3">
        <v>0.31232121586799622</v>
      </c>
      <c r="BC47" s="3">
        <v>0.28185787796974182</v>
      </c>
      <c r="BD47" s="3">
        <v>0.2836480438709259</v>
      </c>
      <c r="BE47" s="3">
        <v>3.299834206700325E-2</v>
      </c>
      <c r="BF47" s="3">
        <v>0.36640620231628418</v>
      </c>
      <c r="BG47" s="3">
        <v>-1.5011160634458065E-2</v>
      </c>
      <c r="BH47" s="3">
        <v>-0.25663077831268311</v>
      </c>
      <c r="BI47" s="3">
        <v>0.33079510927200317</v>
      </c>
      <c r="BJ47" s="3">
        <v>3.8358338177204132E-2</v>
      </c>
      <c r="BL47" s="3"/>
      <c r="BM47" s="1">
        <v>9</v>
      </c>
      <c r="BN47" s="3">
        <v>0.48211336140172772</v>
      </c>
      <c r="BO47" s="3">
        <v>0.32474561640615551</v>
      </c>
      <c r="BP47" s="3">
        <v>1.4539116885578678</v>
      </c>
      <c r="BQ47" s="3">
        <v>0.63039012066891797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975</v>
      </c>
      <c r="CP47" t="s">
        <v>976</v>
      </c>
      <c r="CR47" s="25">
        <v>41</v>
      </c>
      <c r="CS47" s="3">
        <v>8.1159584224224091E-2</v>
      </c>
      <c r="CT47" s="3">
        <v>-0.10487756133079529</v>
      </c>
      <c r="CU47" s="3">
        <v>-0.2645079493522644</v>
      </c>
      <c r="CV47" s="3">
        <v>-0.24497191607952118</v>
      </c>
      <c r="CW47" s="3">
        <v>0.19185876846313477</v>
      </c>
      <c r="CX47" s="3">
        <v>-0.12157417833805084</v>
      </c>
      <c r="CY47" s="3">
        <v>5.3319904953241348E-2</v>
      </c>
      <c r="CZ47" s="3">
        <v>-0.3300720751285553</v>
      </c>
      <c r="DA47" s="3">
        <v>-0.24697893857955933</v>
      </c>
      <c r="DB47" s="3">
        <v>-0.15657989680767059</v>
      </c>
      <c r="DC47" s="3">
        <v>0.13205607235431671</v>
      </c>
      <c r="DD47" s="3">
        <v>-0.29397344589233398</v>
      </c>
      <c r="DE47" s="3">
        <v>4.5255523175001144E-2</v>
      </c>
      <c r="DF47" s="3">
        <v>0.3472236692905426</v>
      </c>
      <c r="DG47" s="3">
        <v>-0.38347119092941284</v>
      </c>
      <c r="DH47" s="3">
        <v>1.6278687864542007E-2</v>
      </c>
      <c r="DI47" s="3">
        <v>-0.16249480843544006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0.11242435127496719</v>
      </c>
      <c r="C48" s="3">
        <v>-8.7225005030632019E-2</v>
      </c>
      <c r="D48" s="3">
        <v>-5.9169735759496689E-2</v>
      </c>
      <c r="E48" s="3">
        <v>0.10054179280996323</v>
      </c>
      <c r="F48" s="3">
        <v>-1.6298793256282806E-2</v>
      </c>
      <c r="G48" s="3">
        <v>-0.30623370409011841</v>
      </c>
      <c r="H48" s="3">
        <v>-0.19583667814731598</v>
      </c>
      <c r="I48" s="3">
        <v>-4.3187472969293594E-2</v>
      </c>
      <c r="J48" s="3">
        <v>0.2309659868478775</v>
      </c>
      <c r="K48" s="3">
        <v>2.4494726210832596E-2</v>
      </c>
      <c r="L48" s="3">
        <v>0.23245970904827118</v>
      </c>
      <c r="M48" s="3">
        <v>-7.8494325280189514E-2</v>
      </c>
      <c r="N48" s="3">
        <v>-0.25458717346191406</v>
      </c>
      <c r="O48" s="3">
        <v>3.357074037194252E-2</v>
      </c>
      <c r="P48" s="3">
        <v>-0.11221113801002502</v>
      </c>
      <c r="Q48" s="3">
        <v>-1.16806635633111E-2</v>
      </c>
      <c r="R48" s="3">
        <v>-1.6849091276526451E-2</v>
      </c>
      <c r="U48" s="3"/>
      <c r="V48" s="1">
        <v>10</v>
      </c>
      <c r="W48" s="3">
        <v>0.48112310095086286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0.17764344811439514</v>
      </c>
      <c r="AU48" s="3">
        <v>-0.31421676278114319</v>
      </c>
      <c r="AV48" s="3">
        <v>0.20924869179725647</v>
      </c>
      <c r="AW48" s="3">
        <v>-0.18627364933490753</v>
      </c>
      <c r="AX48" s="3">
        <v>-0.11812283098697662</v>
      </c>
      <c r="AY48" s="3">
        <v>-0.26922348141670227</v>
      </c>
      <c r="AZ48" s="3">
        <v>-0.12590712308883667</v>
      </c>
      <c r="BA48" s="3">
        <v>-3.3221464604139328E-2</v>
      </c>
      <c r="BB48" s="3">
        <v>-0.27721494436264038</v>
      </c>
      <c r="BC48" s="3">
        <v>-0.27570891380310059</v>
      </c>
      <c r="BD48" s="3">
        <v>-0.28443944454193115</v>
      </c>
      <c r="BE48" s="3">
        <v>0.37350055575370789</v>
      </c>
      <c r="BF48" s="3">
        <v>0.24150389432907104</v>
      </c>
      <c r="BG48" s="3">
        <v>-0.23646841943264008</v>
      </c>
      <c r="BH48" s="3">
        <v>0.28012087941169739</v>
      </c>
      <c r="BI48" s="3">
        <v>0.19049455225467682</v>
      </c>
      <c r="BJ48" s="3">
        <v>-2.6405945420265201E-2</v>
      </c>
      <c r="BL48" s="3"/>
      <c r="BM48" s="1">
        <v>10</v>
      </c>
      <c r="BN48" s="3">
        <v>-0.91961966353168967</v>
      </c>
      <c r="BO48" s="3">
        <v>-0.35788849118574706</v>
      </c>
      <c r="BP48" s="3">
        <v>-1.3716269640054539</v>
      </c>
      <c r="BQ48" s="3">
        <v>-0.17039449113369043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1.1789828538894651</v>
      </c>
      <c r="CP48" s="3">
        <v>9.6001895144581795E-3</v>
      </c>
      <c r="CR48" s="25">
        <v>42</v>
      </c>
      <c r="CS48" s="3">
        <v>1.9738636910915375E-2</v>
      </c>
      <c r="CT48" s="3">
        <v>-0.24289517104625702</v>
      </c>
      <c r="CU48" s="3">
        <v>0.17540383338928223</v>
      </c>
      <c r="CV48" s="3">
        <v>4.981444776058197E-2</v>
      </c>
      <c r="CW48" s="3">
        <v>5.7808440178632736E-2</v>
      </c>
      <c r="CX48" s="3">
        <v>-7.1012906730175018E-2</v>
      </c>
      <c r="CY48" s="3">
        <v>0.28866991400718689</v>
      </c>
      <c r="CZ48" s="3">
        <v>0.130952388048172</v>
      </c>
      <c r="DA48" s="3">
        <v>0.24971917271614075</v>
      </c>
      <c r="DB48" s="3">
        <v>5.746619775891304E-2</v>
      </c>
      <c r="DC48" s="3">
        <v>0.10293150693178177</v>
      </c>
      <c r="DD48" s="3">
        <v>5.6209679692983627E-2</v>
      </c>
      <c r="DE48" s="3">
        <v>0.42905345559120178</v>
      </c>
      <c r="DF48" s="3">
        <v>4.4361121952533722E-2</v>
      </c>
      <c r="DG48" s="3">
        <v>4.9532100558280945E-2</v>
      </c>
      <c r="DH48" s="3">
        <v>-0.36631074547767639</v>
      </c>
      <c r="DI48" s="3">
        <v>-0.3712000846862793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-0.14270006120204926</v>
      </c>
      <c r="C49" s="3">
        <v>0.19778731465339661</v>
      </c>
      <c r="D49" s="3">
        <v>0.29452422261238098</v>
      </c>
      <c r="E49" s="3">
        <v>1.2096685357391834E-2</v>
      </c>
      <c r="F49" s="3">
        <v>-3.5474874079227448E-2</v>
      </c>
      <c r="G49" s="3">
        <v>-0.16112387180328369</v>
      </c>
      <c r="H49" s="3">
        <v>4.0905401110649109E-2</v>
      </c>
      <c r="I49" s="3">
        <v>-0.10839435458183289</v>
      </c>
      <c r="J49" s="3">
        <v>0.10554926097393036</v>
      </c>
      <c r="K49" s="3">
        <v>6.9596782326698303E-2</v>
      </c>
      <c r="L49" s="3">
        <v>0.21467083692550659</v>
      </c>
      <c r="M49" s="3">
        <v>-5.5964201688766479E-2</v>
      </c>
      <c r="N49" s="3">
        <v>-0.31630563735961914</v>
      </c>
      <c r="O49" s="3">
        <v>3.7151586264371872E-2</v>
      </c>
      <c r="P49" s="3">
        <v>7.5926873832941055E-3</v>
      </c>
      <c r="Q49" s="3">
        <v>-7.19841243699193E-3</v>
      </c>
      <c r="R49" s="3">
        <v>-1.4216506388038397E-3</v>
      </c>
      <c r="U49" s="3"/>
      <c r="V49" s="1">
        <v>11</v>
      </c>
      <c r="W49" s="3">
        <v>-0.32172182554468054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3.863801434636116E-2</v>
      </c>
      <c r="AU49" s="3">
        <v>-0.14130738377571106</v>
      </c>
      <c r="AV49" s="3">
        <v>-0.32637226581573486</v>
      </c>
      <c r="AW49" s="3">
        <v>9.7812801599502563E-2</v>
      </c>
      <c r="AX49" s="3">
        <v>0.22554057836532593</v>
      </c>
      <c r="AY49" s="3">
        <v>-0.24480101466178894</v>
      </c>
      <c r="AZ49" s="3">
        <v>2.3183863610029221E-2</v>
      </c>
      <c r="BA49" s="3">
        <v>0.42097949981689453</v>
      </c>
      <c r="BB49" s="3">
        <v>0.1622631698846817</v>
      </c>
      <c r="BC49" s="3">
        <v>-0.32089829444885254</v>
      </c>
      <c r="BD49" s="3">
        <v>0.17151422798633575</v>
      </c>
      <c r="BE49" s="3">
        <v>-2.9247459024190903E-2</v>
      </c>
      <c r="BF49" s="3">
        <v>0.16803261637687683</v>
      </c>
      <c r="BG49" s="3">
        <v>-0.24618111550807953</v>
      </c>
      <c r="BH49" s="3">
        <v>-0.30147841572761536</v>
      </c>
      <c r="BI49" s="3">
        <v>0.20140959322452545</v>
      </c>
      <c r="BJ49" s="3">
        <v>9.1953739523887634E-2</v>
      </c>
      <c r="BL49" s="3"/>
      <c r="BM49" s="1">
        <v>11</v>
      </c>
      <c r="BN49" s="3">
        <v>-0.72083456703714432</v>
      </c>
      <c r="BO49" s="3">
        <v>-0.55198470382208942</v>
      </c>
      <c r="BP49" s="3">
        <v>0.67547034959269281</v>
      </c>
      <c r="BQ49" s="3">
        <v>-9.8768956346188375E-2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1.1111108064651489</v>
      </c>
      <c r="CP49" s="3">
        <v>2.6665663346648216E-2</v>
      </c>
      <c r="CR49" s="25">
        <v>43</v>
      </c>
      <c r="CS49" s="3">
        <v>-7.8801706433296204E-2</v>
      </c>
      <c r="CT49" s="3">
        <v>-8.075675368309021E-2</v>
      </c>
      <c r="CU49" s="3">
        <v>8.3663119003176689E-3</v>
      </c>
      <c r="CV49" s="3">
        <v>-0.22269803285598755</v>
      </c>
      <c r="CW49" s="3">
        <v>0.24448201060295105</v>
      </c>
      <c r="CX49" s="3">
        <v>0.20033688843250275</v>
      </c>
      <c r="CY49" s="3">
        <v>0.48565876483917236</v>
      </c>
      <c r="CZ49" s="3">
        <v>-0.10170232504606247</v>
      </c>
      <c r="DA49" s="3">
        <v>-2.1372124552726746E-2</v>
      </c>
      <c r="DB49" s="3">
        <v>-5.7762607932090759E-2</v>
      </c>
      <c r="DC49" s="3">
        <v>-0.16216073930263519</v>
      </c>
      <c r="DD49" s="3">
        <v>7.9924739897251129E-2</v>
      </c>
      <c r="DE49" s="3">
        <v>7.4365869164466858E-2</v>
      </c>
      <c r="DF49" s="3">
        <v>0.61655277013778687</v>
      </c>
      <c r="DG49" s="3">
        <v>-4.7712083905935287E-2</v>
      </c>
      <c r="DH49" s="3">
        <v>0.42520305514335632</v>
      </c>
      <c r="DI49" s="3">
        <v>-0.261942058801651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2.1783912088721991E-3</v>
      </c>
      <c r="C50" s="3">
        <v>-6.4616642892360687E-2</v>
      </c>
      <c r="D50" s="3">
        <v>1.7776082677301019E-4</v>
      </c>
      <c r="E50" s="3">
        <v>-6.9945819675922394E-2</v>
      </c>
      <c r="F50" s="3">
        <v>-0.10137864947319031</v>
      </c>
      <c r="G50" s="3">
        <v>0.21497608721256256</v>
      </c>
      <c r="H50" s="3">
        <v>0.13174459338188171</v>
      </c>
      <c r="I50" s="3">
        <v>0.18814057111740112</v>
      </c>
      <c r="J50" s="3">
        <v>0.11726924777030945</v>
      </c>
      <c r="K50" s="3">
        <v>-0.19557644426822662</v>
      </c>
      <c r="L50" s="3">
        <v>-9.2228233814239502E-2</v>
      </c>
      <c r="M50" s="3">
        <v>5.4956678301095963E-2</v>
      </c>
      <c r="N50" s="3">
        <v>-4.9717899411916733E-2</v>
      </c>
      <c r="O50" s="3">
        <v>-0.10662180185317993</v>
      </c>
      <c r="P50" s="3">
        <v>-0.10420393943786621</v>
      </c>
      <c r="Q50" s="3">
        <v>-4.2392510920763016E-2</v>
      </c>
      <c r="R50" s="3">
        <v>9.8860427737236023E-2</v>
      </c>
      <c r="U50" s="3"/>
      <c r="V50" s="1">
        <v>12</v>
      </c>
      <c r="W50" s="3">
        <v>-5.0871844915445497E-4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-0.30695647001266479</v>
      </c>
      <c r="AU50" s="3">
        <v>-0.17135120928287506</v>
      </c>
      <c r="AV50" s="3">
        <v>-0.63614350557327271</v>
      </c>
      <c r="AW50" s="3">
        <v>-0.23601809144020081</v>
      </c>
      <c r="AX50" s="3">
        <v>8.4201321005821228E-2</v>
      </c>
      <c r="AY50" s="3">
        <v>0.25634947419166565</v>
      </c>
      <c r="AZ50" s="3">
        <v>-8.6505956947803497E-2</v>
      </c>
      <c r="BA50" s="3">
        <v>4.2444970458745956E-2</v>
      </c>
      <c r="BB50" s="3">
        <v>-1.824335940182209E-2</v>
      </c>
      <c r="BC50" s="3">
        <v>6.3552416861057281E-2</v>
      </c>
      <c r="BD50" s="3">
        <v>0.19685728847980499</v>
      </c>
      <c r="BE50" s="3">
        <v>-0.15988282859325409</v>
      </c>
      <c r="BF50" s="3">
        <v>-0.22263792157173157</v>
      </c>
      <c r="BG50" s="3">
        <v>0.13331262767314911</v>
      </c>
      <c r="BH50" s="3">
        <v>0.29489099979400635</v>
      </c>
      <c r="BI50" s="3">
        <v>0.52268826961517334</v>
      </c>
      <c r="BJ50" s="3">
        <v>-3.3969312906265259E-2</v>
      </c>
      <c r="BL50" s="3"/>
      <c r="BM50" s="1">
        <v>12</v>
      </c>
      <c r="BN50" s="3">
        <v>1.6056907962401388</v>
      </c>
      <c r="BO50" s="3">
        <v>0.78446395264176894</v>
      </c>
      <c r="BP50" s="3">
        <v>2.0254141091093532</v>
      </c>
      <c r="BQ50" s="3">
        <v>0.68120827402530226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1.0171794891357422</v>
      </c>
      <c r="CP50" s="3">
        <v>3.3271230757236481E-2</v>
      </c>
      <c r="CR50" s="25">
        <v>44</v>
      </c>
      <c r="CS50" s="3">
        <v>-0.13127513229846954</v>
      </c>
      <c r="CT50" s="3">
        <v>-0.17477336525917053</v>
      </c>
      <c r="CU50" s="3">
        <v>6.6028967499732971E-2</v>
      </c>
      <c r="CV50" s="3">
        <v>-1.101838331669569E-2</v>
      </c>
      <c r="CW50" s="3">
        <v>1.579420268535614E-2</v>
      </c>
      <c r="CX50" s="3">
        <v>0.34231770038604736</v>
      </c>
      <c r="CY50" s="3">
        <v>-0.34260329604148865</v>
      </c>
      <c r="CZ50" s="3">
        <v>-9.8485514521598816E-2</v>
      </c>
      <c r="DA50" s="3">
        <v>-0.14388552308082581</v>
      </c>
      <c r="DB50" s="3">
        <v>-0.12767116725444794</v>
      </c>
      <c r="DC50" s="3">
        <v>-9.8848149180412292E-2</v>
      </c>
      <c r="DD50" s="3">
        <v>-4.8320900648832321E-2</v>
      </c>
      <c r="DE50" s="3">
        <v>0.11007939279079437</v>
      </c>
      <c r="DF50" s="3">
        <v>0.15660631656646729</v>
      </c>
      <c r="DG50" s="3">
        <v>-3.2298225909471512E-2</v>
      </c>
      <c r="DH50" s="3">
        <v>-0.19583182036876678</v>
      </c>
      <c r="DI50" s="3">
        <v>-0.22144192457199097</v>
      </c>
      <c r="DK50" s="28">
        <v>4</v>
      </c>
      <c r="DL50" s="19">
        <v>0.57248621050214654</v>
      </c>
      <c r="DM50" s="19">
        <v>0</v>
      </c>
      <c r="DN50" s="19">
        <v>1.0658580424168509</v>
      </c>
      <c r="DO50" s="19">
        <v>0</v>
      </c>
      <c r="DP50" s="19">
        <v>0.6503237844295533</v>
      </c>
      <c r="DQ50" s="19">
        <v>0</v>
      </c>
      <c r="DR50" s="19">
        <v>0</v>
      </c>
      <c r="DS50" s="19">
        <v>0</v>
      </c>
      <c r="DT50" s="19">
        <v>0</v>
      </c>
      <c r="DU50" s="19">
        <v>0</v>
      </c>
      <c r="DV50" s="19">
        <v>1.5643266313470805</v>
      </c>
      <c r="DW50" s="19">
        <v>0</v>
      </c>
      <c r="DX50" s="19">
        <v>0</v>
      </c>
      <c r="DY50" s="19">
        <v>0.57218632762765753</v>
      </c>
      <c r="DZ50" s="19">
        <v>0</v>
      </c>
      <c r="EA50" s="19">
        <v>0</v>
      </c>
      <c r="EB50" s="19">
        <v>0</v>
      </c>
      <c r="EC50" s="19">
        <v>0.34650502203034905</v>
      </c>
      <c r="ED50" s="19">
        <v>0</v>
      </c>
      <c r="EE50" s="19">
        <v>0</v>
      </c>
      <c r="EF50" s="19">
        <v>1.3076916027499892</v>
      </c>
      <c r="EG50" s="19">
        <v>0</v>
      </c>
      <c r="EH50" s="19">
        <v>2.6185055998512174E-2</v>
      </c>
      <c r="EI50" s="19">
        <v>0</v>
      </c>
      <c r="EJ50" s="19">
        <v>0</v>
      </c>
      <c r="EK50" s="19">
        <v>0.64698453038271875</v>
      </c>
      <c r="EL50" s="19">
        <v>0</v>
      </c>
      <c r="EM50" s="19">
        <v>0</v>
      </c>
      <c r="EN50" s="19">
        <v>0</v>
      </c>
      <c r="EO50" s="19">
        <v>0</v>
      </c>
      <c r="EP50" s="19">
        <v>0</v>
      </c>
      <c r="EQ50" s="19">
        <v>0.57289720987038917</v>
      </c>
      <c r="ER50" s="19">
        <v>0</v>
      </c>
      <c r="ES50" s="19">
        <v>0</v>
      </c>
      <c r="ET50" s="19">
        <v>0</v>
      </c>
      <c r="EU50" s="19">
        <v>0</v>
      </c>
      <c r="EV50" s="19">
        <v>0</v>
      </c>
      <c r="EW50" s="19">
        <v>0.77835947592648402</v>
      </c>
      <c r="EX50" s="19">
        <v>0</v>
      </c>
      <c r="EY50" s="19">
        <v>0</v>
      </c>
      <c r="EZ50" s="19">
        <v>0</v>
      </c>
      <c r="FA50" s="19">
        <v>0.87054628476348794</v>
      </c>
      <c r="FB50" s="19">
        <v>0</v>
      </c>
      <c r="FC50" s="19">
        <v>2.8078028080871564E-2</v>
      </c>
      <c r="FD50" s="19">
        <v>0</v>
      </c>
      <c r="FE50" s="19">
        <v>1.4863185185101555</v>
      </c>
      <c r="FF50" s="19">
        <v>1.5052294661626022</v>
      </c>
      <c r="FG50" s="19">
        <v>0</v>
      </c>
      <c r="FH50" s="19">
        <v>2.6888986684492869E-2</v>
      </c>
      <c r="FI50" s="19">
        <v>0</v>
      </c>
      <c r="FJ50" s="19">
        <v>0.37209672657673454</v>
      </c>
      <c r="FK50" s="19">
        <v>0.62751957858427188</v>
      </c>
      <c r="FL50" s="19">
        <v>0</v>
      </c>
      <c r="FM50" s="19">
        <v>0</v>
      </c>
      <c r="FN50" s="19">
        <v>0</v>
      </c>
      <c r="FO50" s="19">
        <v>0</v>
      </c>
      <c r="FP50" s="19">
        <v>0</v>
      </c>
      <c r="FQ50" s="19">
        <v>0</v>
      </c>
      <c r="FR50" s="19">
        <v>7.1228845953669073E-2</v>
      </c>
      <c r="FS50" s="19">
        <v>0</v>
      </c>
      <c r="FT50" s="19">
        <v>0</v>
      </c>
      <c r="FU50" s="19">
        <v>0</v>
      </c>
      <c r="FV50" s="19">
        <v>0</v>
      </c>
      <c r="FW50" s="19">
        <v>0.52710852930171548</v>
      </c>
      <c r="FX50" s="7">
        <v>1</v>
      </c>
    </row>
    <row r="51" spans="1:180">
      <c r="A51" s="25">
        <v>45</v>
      </c>
      <c r="B51" s="3">
        <v>-6.3522487878799438E-2</v>
      </c>
      <c r="C51" s="3">
        <v>0.1968892365694046</v>
      </c>
      <c r="D51" s="3">
        <v>0.12924572825431824</v>
      </c>
      <c r="E51" s="3">
        <v>0.22443212568759918</v>
      </c>
      <c r="F51" s="3">
        <v>0.14888660609722137</v>
      </c>
      <c r="G51" s="3">
        <v>-1.5132943168282509E-2</v>
      </c>
      <c r="H51" s="3">
        <v>-0.10252334922552109</v>
      </c>
      <c r="I51" s="3">
        <v>-0.28860864043235779</v>
      </c>
      <c r="J51" s="3">
        <v>-0.18746502697467804</v>
      </c>
      <c r="K51" s="3">
        <v>-0.19931694865226746</v>
      </c>
      <c r="L51" s="3">
        <v>0.2344633936882019</v>
      </c>
      <c r="M51" s="3">
        <v>-8.1133335828781128E-2</v>
      </c>
      <c r="N51" s="3">
        <v>3.6316018551588058E-2</v>
      </c>
      <c r="O51" s="3">
        <v>3.3590245991945267E-2</v>
      </c>
      <c r="P51" s="3">
        <v>-0.11518760025501251</v>
      </c>
      <c r="Q51" s="3">
        <v>9.5284037292003632E-2</v>
      </c>
      <c r="R51" s="3">
        <v>-1.9880069419741631E-2</v>
      </c>
      <c r="U51" s="3"/>
      <c r="V51" s="1">
        <v>13</v>
      </c>
      <c r="W51" s="3">
        <v>0.74574288030721048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-0.1808762401342392</v>
      </c>
      <c r="AU51" s="3">
        <v>0.34910839796066284</v>
      </c>
      <c r="AV51" s="3">
        <v>-5.0396997481584549E-2</v>
      </c>
      <c r="AW51" s="3">
        <v>6.9644317030906677E-2</v>
      </c>
      <c r="AX51" s="3">
        <v>-0.27224671840667725</v>
      </c>
      <c r="AY51" s="3">
        <v>-0.22577141225337982</v>
      </c>
      <c r="AZ51" s="3">
        <v>-0.19161897897720337</v>
      </c>
      <c r="BA51" s="3">
        <v>0.25692269206047058</v>
      </c>
      <c r="BB51" s="3">
        <v>-0.45978102087974548</v>
      </c>
      <c r="BC51" s="3">
        <v>-0.42921274900436401</v>
      </c>
      <c r="BD51" s="3">
        <v>6.6156037151813507E-2</v>
      </c>
      <c r="BE51" s="3">
        <v>0.23552364110946655</v>
      </c>
      <c r="BF51" s="3">
        <v>-0.29228276014328003</v>
      </c>
      <c r="BG51" s="3">
        <v>-4.8133224248886108E-2</v>
      </c>
      <c r="BH51" s="3">
        <v>-9.2911548912525177E-2</v>
      </c>
      <c r="BI51" s="3">
        <v>0.36977499723434448</v>
      </c>
      <c r="BJ51" s="3">
        <v>0.14369624853134155</v>
      </c>
      <c r="BL51" s="3"/>
      <c r="BM51" s="1">
        <v>13</v>
      </c>
      <c r="BN51" s="3">
        <v>0.13977861824742926</v>
      </c>
      <c r="BO51" s="3">
        <v>1.8303558006342335</v>
      </c>
      <c r="BP51" s="3">
        <v>1.7358482656880614</v>
      </c>
      <c r="BQ51" s="3">
        <v>1.7544337142305335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0.98048031330108643</v>
      </c>
      <c r="CP51" s="3">
        <v>-9.9701583385467515E-2</v>
      </c>
      <c r="CR51" s="25">
        <v>45</v>
      </c>
      <c r="CS51" s="3">
        <v>0.28800046443939209</v>
      </c>
      <c r="CT51" s="3">
        <v>-1.6873307526111603E-2</v>
      </c>
      <c r="CU51" s="3">
        <v>-0.52177715301513672</v>
      </c>
      <c r="CV51" s="3">
        <v>0.11833308637142181</v>
      </c>
      <c r="CW51" s="3">
        <v>-0.30026489496231079</v>
      </c>
      <c r="CX51" s="3">
        <v>0.45283299684524536</v>
      </c>
      <c r="CY51" s="3">
        <v>0.56830298900604248</v>
      </c>
      <c r="CZ51" s="3">
        <v>-0.23315078020095825</v>
      </c>
      <c r="DA51" s="3">
        <v>0.10773324966430664</v>
      </c>
      <c r="DB51" s="3">
        <v>0.16706092655658722</v>
      </c>
      <c r="DC51" s="3">
        <v>-3.8686137646436691E-2</v>
      </c>
      <c r="DD51" s="3">
        <v>-5.7918790727853775E-2</v>
      </c>
      <c r="DE51" s="3">
        <v>0.36137491464614868</v>
      </c>
      <c r="DF51" s="3">
        <v>0.10910952836275101</v>
      </c>
      <c r="DG51" s="3">
        <v>-0.15753583610057831</v>
      </c>
      <c r="DH51" s="3">
        <v>-0.21712292730808258</v>
      </c>
      <c r="DI51" s="3">
        <v>-0.5603291392326355</v>
      </c>
    </row>
    <row r="52" spans="1:180">
      <c r="A52" s="25">
        <v>46</v>
      </c>
      <c r="B52" s="3">
        <v>3.7048261612653732E-2</v>
      </c>
      <c r="C52" s="3">
        <v>4.5366749167442322E-2</v>
      </c>
      <c r="D52" s="3">
        <v>0.19915011525154114</v>
      </c>
      <c r="E52" s="3">
        <v>-7.1758173406124115E-2</v>
      </c>
      <c r="F52" s="3">
        <v>4.1917167603969574E-2</v>
      </c>
      <c r="G52" s="3">
        <v>-3.8028322160243988E-2</v>
      </c>
      <c r="H52" s="3">
        <v>-1.6924349591135979E-2</v>
      </c>
      <c r="I52" s="3">
        <v>-0.23510649800300598</v>
      </c>
      <c r="J52" s="3">
        <v>-4.3984550982713699E-2</v>
      </c>
      <c r="K52" s="3">
        <v>4.9995075911283493E-2</v>
      </c>
      <c r="L52" s="3">
        <v>5.0690952688455582E-2</v>
      </c>
      <c r="M52" s="3">
        <v>0.1362757533788681</v>
      </c>
      <c r="N52" s="3">
        <v>-0.17564308643341064</v>
      </c>
      <c r="O52" s="3">
        <v>4.5398902148008347E-2</v>
      </c>
      <c r="P52" s="3">
        <v>-4.4439706951379776E-2</v>
      </c>
      <c r="Q52" s="3">
        <v>0.18853028118610382</v>
      </c>
      <c r="R52" s="3">
        <v>-7.9919174313545227E-2</v>
      </c>
      <c r="U52" s="3"/>
      <c r="V52" s="1">
        <v>14</v>
      </c>
      <c r="W52" s="3">
        <v>0.15798411232955084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9.5555312931537628E-2</v>
      </c>
      <c r="AU52" s="3">
        <v>-0.19250629842281342</v>
      </c>
      <c r="AV52" s="3">
        <v>-0.25046256184577942</v>
      </c>
      <c r="AW52" s="3">
        <v>-0.17228266596794128</v>
      </c>
      <c r="AX52" s="3">
        <v>0.2427651584148407</v>
      </c>
      <c r="AY52" s="3">
        <v>-0.35478329658508301</v>
      </c>
      <c r="AZ52" s="3">
        <v>0.45784348249435425</v>
      </c>
      <c r="BA52" s="3">
        <v>-0.28132855892181396</v>
      </c>
      <c r="BB52" s="3">
        <v>-4.8051439225673676E-2</v>
      </c>
      <c r="BC52" s="3">
        <v>-0.29955032467842102</v>
      </c>
      <c r="BD52" s="3">
        <v>0.35219758749008179</v>
      </c>
      <c r="BE52" s="3">
        <v>0.41276344656944275</v>
      </c>
      <c r="BF52" s="3">
        <v>-8.9289158582687378E-2</v>
      </c>
      <c r="BG52" s="3">
        <v>0.26920050382614136</v>
      </c>
      <c r="BH52" s="3">
        <v>-0.15087753534317017</v>
      </c>
      <c r="BI52" s="3">
        <v>0.12566831707954407</v>
      </c>
      <c r="BJ52" s="3">
        <v>-6.4760215580463409E-2</v>
      </c>
      <c r="BL52" s="3"/>
      <c r="BM52" s="1">
        <v>14</v>
      </c>
      <c r="BN52" s="3">
        <v>-7.2948116735835511E-2</v>
      </c>
      <c r="BO52" s="3">
        <v>-0.39558387187519373</v>
      </c>
      <c r="BP52" s="3">
        <v>-0.1914105358071449</v>
      </c>
      <c r="BQ52" s="3">
        <v>4.3804369720951086E-2</v>
      </c>
      <c r="BR52" s="3"/>
      <c r="BT52" s="28">
        <v>4</v>
      </c>
      <c r="BU52" s="3">
        <v>0.98894472415339196</v>
      </c>
      <c r="BV52" s="3">
        <v>3.5639123132201632E-3</v>
      </c>
      <c r="BW52" s="3">
        <v>2.0322977194755184E-3</v>
      </c>
      <c r="BX52" s="3">
        <v>5.459065813912381E-3</v>
      </c>
      <c r="BY52" s="3"/>
      <c r="BZ52" s="3"/>
      <c r="CA52" s="3"/>
      <c r="CB52" s="3"/>
      <c r="CN52" s="25">
        <v>4</v>
      </c>
      <c r="CO52" s="3">
        <v>1.0975663661956787</v>
      </c>
      <c r="CP52" s="3">
        <v>4.5619245618581772E-2</v>
      </c>
      <c r="CR52" s="25">
        <v>46</v>
      </c>
      <c r="CS52" s="3">
        <v>-3.4043017774820328E-2</v>
      </c>
      <c r="CT52" s="3">
        <v>0.24673059582710266</v>
      </c>
      <c r="CU52" s="3">
        <v>-0.29747584462165833</v>
      </c>
      <c r="CV52" s="3">
        <v>-0.30411288142204285</v>
      </c>
      <c r="CW52" s="3">
        <v>-0.11044684797525406</v>
      </c>
      <c r="CX52" s="3">
        <v>0.43961873650550842</v>
      </c>
      <c r="CY52" s="3">
        <v>0.27948981523513794</v>
      </c>
      <c r="CZ52" s="3">
        <v>-8.824823796749115E-2</v>
      </c>
      <c r="DA52" s="3">
        <v>0.14288522303104401</v>
      </c>
      <c r="DB52" s="3">
        <v>-0.15144145488739014</v>
      </c>
      <c r="DC52" s="3">
        <v>1.3745476491749287E-2</v>
      </c>
      <c r="DD52" s="3">
        <v>5.2712790668010712E-2</v>
      </c>
      <c r="DE52" s="3">
        <v>0.19780583679676056</v>
      </c>
      <c r="DF52" s="3">
        <v>4.8805221915245056E-2</v>
      </c>
      <c r="DG52" s="3">
        <v>-0.113383948802948</v>
      </c>
      <c r="DH52" s="3">
        <v>-0.1939697265625</v>
      </c>
      <c r="DI52" s="3">
        <v>-0.24626953899860385</v>
      </c>
      <c r="DL52" t="str">
        <f>DL2</f>
        <v>Linear 2</v>
      </c>
    </row>
    <row r="53" spans="1:180">
      <c r="A53" s="25">
        <v>47</v>
      </c>
      <c r="B53" s="3">
        <v>0.18655452132225037</v>
      </c>
      <c r="C53" s="3">
        <v>5.159284919500351E-2</v>
      </c>
      <c r="D53" s="3">
        <v>0.14685939252376556</v>
      </c>
      <c r="E53" s="3">
        <v>0.16400250792503357</v>
      </c>
      <c r="F53" s="3">
        <v>0.16080997884273529</v>
      </c>
      <c r="G53" s="3">
        <v>-7.0282898843288422E-2</v>
      </c>
      <c r="H53" s="3">
        <v>-0.13639014959335327</v>
      </c>
      <c r="I53" s="3">
        <v>1.6390288947150111E-3</v>
      </c>
      <c r="J53" s="3">
        <v>-7.4930988252162933E-2</v>
      </c>
      <c r="K53" s="3">
        <v>0.21818768978118896</v>
      </c>
      <c r="L53" s="3">
        <v>0.30863103270530701</v>
      </c>
      <c r="M53" s="3">
        <v>-7.4216328561306E-2</v>
      </c>
      <c r="N53" s="3">
        <v>7.6038531959056854E-2</v>
      </c>
      <c r="O53" s="3">
        <v>0.21963851153850555</v>
      </c>
      <c r="P53" s="3">
        <v>0.14539587497711182</v>
      </c>
      <c r="Q53" s="3">
        <v>1.7306273803114891E-2</v>
      </c>
      <c r="R53" s="3">
        <v>0.10130275785923004</v>
      </c>
      <c r="U53" s="3"/>
      <c r="V53" s="1">
        <v>15</v>
      </c>
      <c r="W53" s="3">
        <v>-0.1190190331960192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-0.4937901496887207</v>
      </c>
      <c r="AU53" s="3">
        <v>2.8074741363525391E-2</v>
      </c>
      <c r="AV53" s="3">
        <v>-0.38495939970016479</v>
      </c>
      <c r="AW53" s="3">
        <v>-0.16392956674098969</v>
      </c>
      <c r="AX53" s="3">
        <v>4.4607162475585938E-2</v>
      </c>
      <c r="AY53" s="3">
        <v>-3.0955074355006218E-2</v>
      </c>
      <c r="AZ53" s="3">
        <v>0.18391218781471252</v>
      </c>
      <c r="BA53" s="3">
        <v>0.18220020830631256</v>
      </c>
      <c r="BB53" s="3">
        <v>-0.6559937596321106</v>
      </c>
      <c r="BC53" s="3">
        <v>0.27011793851852417</v>
      </c>
      <c r="BD53" s="3">
        <v>0.1064520999789238</v>
      </c>
      <c r="BE53" s="3">
        <v>-0.32986432313919067</v>
      </c>
      <c r="BF53" s="3">
        <v>-1.8537502735853195E-2</v>
      </c>
      <c r="BG53" s="3">
        <v>0.16265527904033661</v>
      </c>
      <c r="BH53" s="3">
        <v>0.12222293764352798</v>
      </c>
      <c r="BI53" s="3">
        <v>-0.33598387241363525</v>
      </c>
      <c r="BJ53" s="3">
        <v>6.6021673381328583E-2</v>
      </c>
      <c r="BL53" s="3"/>
      <c r="BM53" s="1">
        <v>15</v>
      </c>
      <c r="BN53" s="3">
        <v>-2.7650247692043717E-2</v>
      </c>
      <c r="BO53" s="3">
        <v>-1.1576722869692846</v>
      </c>
      <c r="BP53" s="3">
        <v>-1.1971100421912944</v>
      </c>
      <c r="BQ53" s="3">
        <v>-1.7267405674437766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0.96084785461425781</v>
      </c>
      <c r="CP53" s="3">
        <v>5.7500824332237251E-2</v>
      </c>
      <c r="CR53" s="25">
        <v>47</v>
      </c>
      <c r="CS53" s="3">
        <v>0.36668795347213745</v>
      </c>
      <c r="CT53" s="3">
        <v>-0.30503880977630615</v>
      </c>
      <c r="CU53" s="3">
        <v>0.11503281444311142</v>
      </c>
      <c r="CV53" s="3">
        <v>-2.0193567499518394E-2</v>
      </c>
      <c r="CW53" s="3">
        <v>-7.8126922249794006E-2</v>
      </c>
      <c r="CX53" s="3">
        <v>0.16882401704788208</v>
      </c>
      <c r="CY53" s="3">
        <v>3.5287179052829742E-2</v>
      </c>
      <c r="CZ53" s="3">
        <v>-5.3999364376068115E-2</v>
      </c>
      <c r="DA53" s="3">
        <v>-0.11542635411024094</v>
      </c>
      <c r="DB53" s="3">
        <v>-2.2922414354979992E-3</v>
      </c>
      <c r="DC53" s="3">
        <v>0.1944807767868042</v>
      </c>
      <c r="DD53" s="3">
        <v>-0.23202475905418396</v>
      </c>
      <c r="DE53" s="3">
        <v>2.5212371721863747E-2</v>
      </c>
      <c r="DF53" s="3">
        <v>0.13064417243003845</v>
      </c>
      <c r="DG53" s="3">
        <v>-0.14407637715339661</v>
      </c>
      <c r="DH53" s="3">
        <v>0.31647086143493652</v>
      </c>
      <c r="DI53" s="3">
        <v>4.5232377946376801E-2</v>
      </c>
    </row>
    <row r="54" spans="1:180">
      <c r="CN54" s="25">
        <v>6</v>
      </c>
      <c r="CO54" s="3">
        <v>1.0745018720626831</v>
      </c>
      <c r="CP54" s="3">
        <v>5.2911818027496338E-2</v>
      </c>
      <c r="CR54" s="25">
        <v>48</v>
      </c>
      <c r="CS54" s="3">
        <v>-5.0362735986709595E-2</v>
      </c>
      <c r="CT54" s="3">
        <v>-0.4595208466053009</v>
      </c>
      <c r="CU54" s="3">
        <v>-8.3731198683381081E-3</v>
      </c>
      <c r="CV54" s="3">
        <v>0.12017238885164261</v>
      </c>
      <c r="CW54" s="3">
        <v>-5.8024153113365173E-2</v>
      </c>
      <c r="CX54" s="3">
        <v>0.23989035189151764</v>
      </c>
      <c r="CY54" s="3">
        <v>0.49445894360542297</v>
      </c>
      <c r="CZ54" s="3">
        <v>-4.8086289316415787E-2</v>
      </c>
      <c r="DA54" s="3">
        <v>6.0104649513959885E-2</v>
      </c>
      <c r="DB54" s="3">
        <v>-1.8831007182598114E-2</v>
      </c>
      <c r="DC54" s="3">
        <v>-1.1901429854333401E-2</v>
      </c>
      <c r="DD54" s="3">
        <v>4.2755729518830776E-3</v>
      </c>
      <c r="DE54" s="3">
        <v>8.8276758790016174E-2</v>
      </c>
      <c r="DF54" s="3">
        <v>0.22463050484657288</v>
      </c>
      <c r="DG54" s="3">
        <v>-0.24672728776931763</v>
      </c>
      <c r="DH54" s="3">
        <v>-0.1302638053894043</v>
      </c>
      <c r="DI54" s="3">
        <v>-5.8113716542720795E-2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1.0033113956451416</v>
      </c>
      <c r="CP55" s="3">
        <v>-3.4094363451004028E-2</v>
      </c>
      <c r="CR55" s="25">
        <v>49</v>
      </c>
      <c r="CS55" s="3">
        <v>0.20311133563518524</v>
      </c>
      <c r="CT55" s="3">
        <v>1.6214689239859581E-2</v>
      </c>
      <c r="CU55" s="3">
        <v>-0.16039571166038513</v>
      </c>
      <c r="CV55" s="3">
        <v>-0.20986996591091156</v>
      </c>
      <c r="CW55" s="3">
        <v>0.19422590732574463</v>
      </c>
      <c r="CX55" s="3">
        <v>0.48595404624938965</v>
      </c>
      <c r="CY55" s="3">
        <v>9.719674289226532E-2</v>
      </c>
      <c r="CZ55" s="3">
        <v>-8.8109061121940613E-2</v>
      </c>
      <c r="DA55" s="3">
        <v>-0.2018677294254303</v>
      </c>
      <c r="DB55" s="3">
        <v>-1.2099143117666245E-2</v>
      </c>
      <c r="DC55" s="3">
        <v>1.0827713645994663E-2</v>
      </c>
      <c r="DD55" s="3">
        <v>0.11076977849006653</v>
      </c>
      <c r="DE55" s="3">
        <v>0.10060683637857437</v>
      </c>
      <c r="DF55" s="3">
        <v>0.48091095685958862</v>
      </c>
      <c r="DG55" s="3">
        <v>5.4010510444641113E-2</v>
      </c>
      <c r="DH55" s="3">
        <v>-0.19202461838722229</v>
      </c>
      <c r="DI55" s="3">
        <v>-0.34130701422691345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1.0088657140731812</v>
      </c>
      <c r="CP56" s="3">
        <v>8.9240394532680511E-2</v>
      </c>
      <c r="CR56" s="25">
        <v>50</v>
      </c>
      <c r="CS56" s="3">
        <v>-2.6783540844917297E-2</v>
      </c>
      <c r="CT56" s="3">
        <v>-0.26661151647567749</v>
      </c>
      <c r="CU56" s="3">
        <v>0.1154748797416687</v>
      </c>
      <c r="CV56" s="3">
        <v>1.7038287594914436E-2</v>
      </c>
      <c r="CW56" s="3">
        <v>-0.17420625686645508</v>
      </c>
      <c r="CX56" s="3">
        <v>0.46228247880935669</v>
      </c>
      <c r="CY56" s="3">
        <v>0.29676949977874756</v>
      </c>
      <c r="CZ56" s="3">
        <v>-0.13876961171627045</v>
      </c>
      <c r="DA56" s="3">
        <v>-7.8968949615955353E-2</v>
      </c>
      <c r="DB56" s="3">
        <v>-0.12728390097618103</v>
      </c>
      <c r="DC56" s="3">
        <v>0.33167576789855957</v>
      </c>
      <c r="DD56" s="3">
        <v>-0.12228716164827347</v>
      </c>
      <c r="DE56" s="3">
        <v>0.25403332710266113</v>
      </c>
      <c r="DF56" s="3">
        <v>-5.7369809597730637E-2</v>
      </c>
      <c r="DG56" s="3">
        <v>0.1162540540099144</v>
      </c>
      <c r="DH56" s="3">
        <v>-6.8172693252563477E-2</v>
      </c>
      <c r="DI56" s="3">
        <v>-7.4003115296363831E-2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1.1379152536392212</v>
      </c>
      <c r="CP57" s="3">
        <v>-3.5979215055704117E-2</v>
      </c>
      <c r="CR57" s="25">
        <v>51</v>
      </c>
      <c r="CS57" s="3">
        <v>0.2905794084072113</v>
      </c>
      <c r="CT57" s="3">
        <v>-3.1532488763332367E-2</v>
      </c>
      <c r="CU57" s="3">
        <v>-2.7260484173893929E-2</v>
      </c>
      <c r="CV57" s="3">
        <v>-1.6106633469462395E-2</v>
      </c>
      <c r="CW57" s="3">
        <v>0.38807129859924316</v>
      </c>
      <c r="CX57" s="3">
        <v>8.2083970308303833E-2</v>
      </c>
      <c r="CY57" s="3">
        <v>0.29127362370491028</v>
      </c>
      <c r="CZ57" s="3">
        <v>-0.28533691167831421</v>
      </c>
      <c r="DA57" s="3">
        <v>-0.14384832978248596</v>
      </c>
      <c r="DB57" s="3">
        <v>-0.13300690054893494</v>
      </c>
      <c r="DC57" s="3">
        <v>0.2071918249130249</v>
      </c>
      <c r="DD57" s="3">
        <v>-0.25297173857688904</v>
      </c>
      <c r="DE57" s="3">
        <v>-0.17902445793151855</v>
      </c>
      <c r="DF57" s="3">
        <v>8.5194140672683716E-2</v>
      </c>
      <c r="DG57" s="3">
        <v>-0.20031747221946716</v>
      </c>
      <c r="DH57" s="3">
        <v>0.13671830296516418</v>
      </c>
      <c r="DI57" s="3">
        <v>-0.19548195600509644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pipeline!V28:AK32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1.133056640625</v>
      </c>
      <c r="CP58" s="3">
        <v>-2.2253880277276039E-2</v>
      </c>
      <c r="CR58" s="25">
        <v>52</v>
      </c>
      <c r="CS58" s="3">
        <v>-0.31169289350509644</v>
      </c>
      <c r="CT58" s="3">
        <v>-0.18612457811832428</v>
      </c>
      <c r="CU58" s="3">
        <v>-7.2173133492469788E-2</v>
      </c>
      <c r="CV58" s="3">
        <v>-8.1412404775619507E-2</v>
      </c>
      <c r="CW58" s="3">
        <v>0.22657617926597595</v>
      </c>
      <c r="CX58" s="3">
        <v>0.17781880497932434</v>
      </c>
      <c r="CY58" s="3">
        <v>0.33078455924987793</v>
      </c>
      <c r="CZ58" s="3">
        <v>4.5233827084302902E-2</v>
      </c>
      <c r="DA58" s="3">
        <v>0.260353684425354</v>
      </c>
      <c r="DB58" s="3">
        <v>0.11196057498455048</v>
      </c>
      <c r="DC58" s="3">
        <v>7.9984366893768311E-2</v>
      </c>
      <c r="DD58" s="3">
        <v>-7.1716152131557465E-2</v>
      </c>
      <c r="DE58" s="3">
        <v>0.10030832141637802</v>
      </c>
      <c r="DF58" s="3">
        <v>1.2611204758286476E-2</v>
      </c>
      <c r="DG58" s="3">
        <v>0.29344186186790466</v>
      </c>
      <c r="DH58" s="3">
        <v>9.4847850501537323E-2</v>
      </c>
      <c r="DI58" s="3">
        <v>-0.33944031596183777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1.0819998979568479</v>
      </c>
      <c r="CP59" s="3">
        <v>1.203453354537487E-2</v>
      </c>
      <c r="CR59" s="25">
        <v>53</v>
      </c>
      <c r="CS59" s="3">
        <v>-0.12475912272930145</v>
      </c>
      <c r="CT59" s="3">
        <v>-0.10139930993318558</v>
      </c>
      <c r="CU59" s="3">
        <v>1.7494961619377136E-2</v>
      </c>
      <c r="CV59" s="3">
        <v>-7.3007136583328247E-2</v>
      </c>
      <c r="CW59" s="3">
        <v>0.11627448350191116</v>
      </c>
      <c r="CX59" s="3">
        <v>0.2841414213180542</v>
      </c>
      <c r="CY59" s="3">
        <v>-0.1547502726316452</v>
      </c>
      <c r="CZ59" s="3">
        <v>0.20820580422878265</v>
      </c>
      <c r="DA59" s="3">
        <v>-0.24266685545444489</v>
      </c>
      <c r="DB59" s="3">
        <v>0.11469151824712753</v>
      </c>
      <c r="DC59" s="3">
        <v>-0.19137300550937653</v>
      </c>
      <c r="DD59" s="3">
        <v>-0.37176382541656494</v>
      </c>
      <c r="DE59" s="3">
        <v>0.20292243361473083</v>
      </c>
      <c r="DF59" s="3">
        <v>0.15221633017063141</v>
      </c>
      <c r="DG59" s="3">
        <v>5.7591989636421204E-2</v>
      </c>
      <c r="DH59" s="3">
        <v>0.28499579429626465</v>
      </c>
      <c r="DI59" s="3">
        <v>-0.10968784987926485</v>
      </c>
      <c r="DK59" s="28">
        <v>4</v>
      </c>
      <c r="DL59" s="3" cm="1">
        <f t="array" ref="DL59:EA59">TRANSPOSE(MMULT(DL6:FX21,TRANSPOSE(DL50:FX50)))</f>
        <v>-0.3285866648000485</v>
      </c>
      <c r="DM59" s="3">
        <v>0.30027194303581733</v>
      </c>
      <c r="DN59" s="3">
        <v>-0.90365983908719905</v>
      </c>
      <c r="DO59" s="3">
        <v>0.38221929240234598</v>
      </c>
      <c r="DP59" s="3">
        <v>0.55189275361556023</v>
      </c>
      <c r="DQ59" s="3">
        <v>-0.24692638859143887</v>
      </c>
      <c r="DR59" s="3">
        <v>0.62841695134654274</v>
      </c>
      <c r="DS59" s="3">
        <v>-0.7220519285929814</v>
      </c>
      <c r="DT59" s="3">
        <v>0.46095613093008186</v>
      </c>
      <c r="DU59" s="3">
        <v>-0.44131372760473903</v>
      </c>
      <c r="DV59" s="3">
        <v>0.27051435159349407</v>
      </c>
      <c r="DW59" s="3">
        <v>0.62598431924357856</v>
      </c>
      <c r="DX59" s="3">
        <v>0.5382558925158929</v>
      </c>
      <c r="DY59" s="3">
        <v>0.21286112442760849</v>
      </c>
      <c r="DZ59" s="3">
        <v>0.17566684677506395</v>
      </c>
      <c r="EA59" s="3">
        <v>0.14088927717504818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0.93264645338058483</v>
      </c>
      <c r="CP60" s="3">
        <v>5.113578587770462E-2</v>
      </c>
      <c r="CR60" s="25">
        <v>54</v>
      </c>
      <c r="CS60" s="3">
        <v>2.0641112700104713E-2</v>
      </c>
      <c r="CT60" s="3">
        <v>6.224112119525671E-3</v>
      </c>
      <c r="CU60" s="3">
        <v>-0.15855641663074493</v>
      </c>
      <c r="CV60" s="3">
        <v>-0.12883594632148743</v>
      </c>
      <c r="CW60" s="3">
        <v>4.8621427267789841E-2</v>
      </c>
      <c r="CX60" s="3">
        <v>-9.1536536812782288E-2</v>
      </c>
      <c r="CY60" s="3">
        <v>0.13363370299339294</v>
      </c>
      <c r="CZ60" s="3">
        <v>0.23294956982135773</v>
      </c>
      <c r="DA60" s="3">
        <v>0.18771329522132874</v>
      </c>
      <c r="DB60" s="3">
        <v>0.25639334321022034</v>
      </c>
      <c r="DC60" s="3">
        <v>-9.377095103263855E-2</v>
      </c>
      <c r="DD60" s="3">
        <v>-8.1976890563964844E-2</v>
      </c>
      <c r="DE60" s="3">
        <v>-2.3416388779878616E-2</v>
      </c>
      <c r="DF60" s="3">
        <v>9.0125121176242828E-2</v>
      </c>
      <c r="DG60" s="3">
        <v>0.22621195018291473</v>
      </c>
      <c r="DH60" s="3">
        <v>0.10356719791889191</v>
      </c>
      <c r="DI60" s="3">
        <v>-0.23118856549263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0.99408078193664562</v>
      </c>
      <c r="CP61" s="3">
        <v>-5.2601616829633713E-2</v>
      </c>
      <c r="CR61" s="25">
        <v>55</v>
      </c>
      <c r="CS61" s="3">
        <v>-1.1181500740349293E-2</v>
      </c>
      <c r="CT61" s="3">
        <v>0.10368305444717407</v>
      </c>
      <c r="CU61" s="3">
        <v>9.8781697452068329E-3</v>
      </c>
      <c r="CV61" s="3">
        <v>0.12795494496822357</v>
      </c>
      <c r="CW61" s="3">
        <v>0.24386157095432281</v>
      </c>
      <c r="CX61" s="3">
        <v>-0.1666843444108963</v>
      </c>
      <c r="CY61" s="3">
        <v>-6.4389623701572418E-2</v>
      </c>
      <c r="CZ61" s="3">
        <v>0.2895110547542572</v>
      </c>
      <c r="DA61" s="3">
        <v>0.23049341142177582</v>
      </c>
      <c r="DB61" s="3">
        <v>-0.15936648845672607</v>
      </c>
      <c r="DC61" s="3">
        <v>-0.22844593226909637</v>
      </c>
      <c r="DD61" s="3">
        <v>5.0868261605501175E-2</v>
      </c>
      <c r="DE61" s="3">
        <v>-0.18733847141265869</v>
      </c>
      <c r="DF61" s="3">
        <v>3.8938622921705246E-2</v>
      </c>
      <c r="DG61" s="3">
        <v>0.23552379012107849</v>
      </c>
      <c r="DH61" s="3">
        <v>-0.22882422804832458</v>
      </c>
      <c r="DI61" s="3">
        <v>-0.41307634115219122</v>
      </c>
      <c r="DL61" t="s">
        <v>156</v>
      </c>
      <c r="DN61" t="s">
        <v>167</v>
      </c>
    </row>
    <row r="62" spans="1:180">
      <c r="A62" s="31">
        <v>4</v>
      </c>
      <c r="B62" s="5">
        <v>1.0872594723897087</v>
      </c>
      <c r="C62" s="5">
        <v>0.6701537652008922</v>
      </c>
      <c r="D62" s="5">
        <v>-1.8544004345160707</v>
      </c>
      <c r="E62" s="5">
        <v>2.3751713924446027E-2</v>
      </c>
      <c r="F62" s="5">
        <v>-0.87087518411346232</v>
      </c>
      <c r="G62" s="5">
        <v>-0.55574735800957997</v>
      </c>
      <c r="H62" s="5">
        <v>0.57919802148558919</v>
      </c>
      <c r="I62" s="5">
        <v>-1.9538671471727</v>
      </c>
      <c r="J62" s="5">
        <v>0.65648391604201695</v>
      </c>
      <c r="K62" s="5">
        <v>-1.3666867059682828</v>
      </c>
      <c r="L62" s="5">
        <v>1.3959346858392176</v>
      </c>
      <c r="M62" s="5">
        <v>1.1178352397159872</v>
      </c>
      <c r="N62" s="5">
        <v>0.97732954209734069</v>
      </c>
      <c r="O62" s="5">
        <v>-1.416730179210586E-2</v>
      </c>
      <c r="P62" s="5">
        <v>-0.61280614898861885</v>
      </c>
      <c r="Q62" s="5">
        <v>0.65354600950504094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-0.22316973395838818</v>
      </c>
      <c r="AA62" s="3">
        <v>0.55307637210303218</v>
      </c>
      <c r="AB62" s="3">
        <v>-0.16636473109467143</v>
      </c>
      <c r="AC62" s="3">
        <v>-0.46799864125766355</v>
      </c>
      <c r="AD62" s="3">
        <v>4.7564728708282933E-2</v>
      </c>
      <c r="AE62" s="3">
        <v>3.8952919391447419E-2</v>
      </c>
      <c r="AF62" s="3">
        <v>-0.21735364954867448</v>
      </c>
      <c r="AG62" s="3">
        <v>-2.6789791243722758E-2</v>
      </c>
      <c r="AH62" s="3">
        <v>3.5998928890458658E-2</v>
      </c>
      <c r="AI62" s="3">
        <v>-0.14996812678473415</v>
      </c>
      <c r="AJ62" s="3">
        <v>0.48112310095086286</v>
      </c>
      <c r="AK62" s="3">
        <v>-0.32172182554468054</v>
      </c>
      <c r="AL62" s="3">
        <v>-5.0871844915445497E-4</v>
      </c>
      <c r="AM62" s="3">
        <v>0.74574288030721048</v>
      </c>
      <c r="AN62" s="3">
        <v>0.15798411232955084</v>
      </c>
      <c r="AO62" s="3">
        <v>-0.1190190331960192</v>
      </c>
      <c r="AP62" s="7">
        <v>1</v>
      </c>
      <c r="BT62" s="28">
        <v>4</v>
      </c>
      <c r="BU62" s="3" cm="1">
        <f t="array" ref="BU62:CJ62">MMULT(BU52:BX52,TRANSPOSE(BN38:BQ53))</f>
        <v>-0.58418452519867303</v>
      </c>
      <c r="BV62" s="3">
        <v>-0.97503790109848598</v>
      </c>
      <c r="BW62" s="3">
        <v>-0.42703501274375838</v>
      </c>
      <c r="BX62" s="3">
        <v>1.188095731012897</v>
      </c>
      <c r="BY62" s="3">
        <v>-0.37578422062657013</v>
      </c>
      <c r="BZ62" s="3">
        <v>-1.4088244011195408</v>
      </c>
      <c r="CA62" s="3">
        <v>-0.96972145280326139</v>
      </c>
      <c r="CB62" s="3">
        <v>4.3471990994719462E-2</v>
      </c>
      <c r="CC62" s="3">
        <v>-0.51346550781151856</v>
      </c>
      <c r="CD62" s="3">
        <v>0.48433695266921711</v>
      </c>
      <c r="CE62" s="3">
        <v>-0.9144462467702249</v>
      </c>
      <c r="CF62" s="3">
        <v>-0.71399919652345389</v>
      </c>
      <c r="CG62" s="3">
        <v>1.598570207579264</v>
      </c>
      <c r="CH62" s="3">
        <v>0.15786188422454511</v>
      </c>
      <c r="CI62" s="3">
        <v>-7.3701353672878417E-2</v>
      </c>
      <c r="CJ62" s="3">
        <v>-4.3329683504719316E-2</v>
      </c>
      <c r="CK62" s="7">
        <v>1</v>
      </c>
      <c r="CN62" s="25">
        <v>14</v>
      </c>
      <c r="CO62" s="3">
        <v>1.1480152606964111</v>
      </c>
      <c r="CP62" s="3">
        <v>5.4515870288014412E-3</v>
      </c>
      <c r="CR62" s="25">
        <v>56</v>
      </c>
      <c r="CS62" s="3">
        <v>-0.36628237366676331</v>
      </c>
      <c r="CT62" s="3">
        <v>-0.15186925232410431</v>
      </c>
      <c r="CU62" s="3">
        <v>-0.26048412919044495</v>
      </c>
      <c r="CV62" s="3">
        <v>-6.6288590431213379E-2</v>
      </c>
      <c r="CW62" s="3">
        <v>-0.11289650946855545</v>
      </c>
      <c r="CX62" s="3">
        <v>0.16571477055549622</v>
      </c>
      <c r="CY62" s="3">
        <v>-0.20331819355487823</v>
      </c>
      <c r="CZ62" s="3">
        <v>-0.22109781205654144</v>
      </c>
      <c r="DA62" s="3">
        <v>0.3067975640296936</v>
      </c>
      <c r="DB62" s="3">
        <v>-0.11571499705314636</v>
      </c>
      <c r="DC62" s="3">
        <v>0.10918839275836945</v>
      </c>
      <c r="DD62" s="3">
        <v>-0.23778741061687469</v>
      </c>
      <c r="DE62" s="3">
        <v>0.17754667997360229</v>
      </c>
      <c r="DF62" s="3">
        <v>-0.16465291380882263</v>
      </c>
      <c r="DG62" s="3">
        <v>0.15906235575675964</v>
      </c>
      <c r="DH62" s="3">
        <v>0.16734112799167633</v>
      </c>
      <c r="DI62" s="3">
        <v>-0.3915136456489563</v>
      </c>
    </row>
    <row r="63" spans="1:180">
      <c r="Y63" s="20" t="s">
        <v>149</v>
      </c>
      <c r="BT63" s="20" t="s">
        <v>149</v>
      </c>
      <c r="CN63" s="25">
        <v>15</v>
      </c>
      <c r="CO63" s="3">
        <v>1.2214639186859131</v>
      </c>
      <c r="CP63" s="3">
        <v>-1.5443740412592888E-2</v>
      </c>
      <c r="CR63" s="25">
        <v>57</v>
      </c>
      <c r="CS63" s="3">
        <v>-0.14814186096191406</v>
      </c>
      <c r="CT63" s="3">
        <v>-0.23649674654006958</v>
      </c>
      <c r="CU63" s="3">
        <v>-2.0122736692428589E-2</v>
      </c>
      <c r="CV63" s="3">
        <v>0.28565904498100281</v>
      </c>
      <c r="CW63" s="3">
        <v>0.22106556594371796</v>
      </c>
      <c r="CX63" s="3">
        <v>0.32876467704772949</v>
      </c>
      <c r="CY63" s="3">
        <v>-0.11206886917352676</v>
      </c>
      <c r="CZ63" s="3">
        <v>0.10466629266738892</v>
      </c>
      <c r="DA63" s="3">
        <v>0.16347604990005493</v>
      </c>
      <c r="DB63" s="3">
        <v>0.16728760302066803</v>
      </c>
      <c r="DC63" s="3">
        <v>0.10027910023927689</v>
      </c>
      <c r="DD63" s="3">
        <v>-2.3673826828598976E-2</v>
      </c>
      <c r="DE63" s="3">
        <v>-0.13268715143203735</v>
      </c>
      <c r="DF63" s="3">
        <v>1.5586268156766891E-2</v>
      </c>
      <c r="DG63" s="3">
        <v>0.18976797163486481</v>
      </c>
      <c r="DH63" s="3">
        <v>0.23789213597774506</v>
      </c>
      <c r="DI63" s="3">
        <v>-0.32223200798034668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-0.13180677592754364</v>
      </c>
      <c r="CT64" s="3">
        <v>-7.7803820371627808E-2</v>
      </c>
      <c r="CU64" s="3">
        <v>0.21788862347602844</v>
      </c>
      <c r="CV64" s="3">
        <v>-2.8036460280418396E-2</v>
      </c>
      <c r="CW64" s="3">
        <v>0.13509964942932129</v>
      </c>
      <c r="CX64" s="3">
        <v>0.36353826522827148</v>
      </c>
      <c r="CY64" s="3">
        <v>0.19820941984653473</v>
      </c>
      <c r="CZ64" s="3">
        <v>-0.14099882543087006</v>
      </c>
      <c r="DA64" s="3">
        <v>3.9500858634710312E-2</v>
      </c>
      <c r="DB64" s="3">
        <v>0.21710225939750671</v>
      </c>
      <c r="DC64" s="3">
        <v>5.515864584594965E-3</v>
      </c>
      <c r="DD64" s="3">
        <v>0.1207028403878212</v>
      </c>
      <c r="DE64" s="3">
        <v>0.38975152373313904</v>
      </c>
      <c r="DF64" s="3">
        <v>-0.10866826772689819</v>
      </c>
      <c r="DG64" s="3">
        <v>-0.21925713121891022</v>
      </c>
      <c r="DH64" s="3">
        <v>6.6720418632030487E-2</v>
      </c>
      <c r="DI64" s="3">
        <v>-0.429708331823349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-3.5478498786687851E-2</v>
      </c>
      <c r="CT65" s="3">
        <v>-0.21313248574733734</v>
      </c>
      <c r="CU65" s="3">
        <v>-0.10857950150966644</v>
      </c>
      <c r="CV65" s="3">
        <v>-6.7057803273200989E-2</v>
      </c>
      <c r="CW65" s="3">
        <v>0.2763315737247467</v>
      </c>
      <c r="CX65" s="3">
        <v>0.13368751108646393</v>
      </c>
      <c r="CY65" s="3">
        <v>0.32525953650474548</v>
      </c>
      <c r="CZ65" s="3">
        <v>-5.1570049254223704E-4</v>
      </c>
      <c r="DA65" s="3">
        <v>3.4799844026565552E-2</v>
      </c>
      <c r="DB65" s="3">
        <v>-3.8051001727581024E-2</v>
      </c>
      <c r="DC65" s="3">
        <v>4.0726516395807266E-2</v>
      </c>
      <c r="DD65" s="3">
        <v>3.3380076289176941E-2</v>
      </c>
      <c r="DE65" s="3">
        <v>-0.27670937776565552</v>
      </c>
      <c r="DF65" s="3">
        <v>-0.16487675905227661</v>
      </c>
      <c r="DG65" s="3">
        <v>-0.1316581517457962</v>
      </c>
      <c r="DH65" s="3">
        <v>9.7071021795272827E-2</v>
      </c>
      <c r="DI65" s="3">
        <v>-0.31356233358383179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-1.6748443245887756E-2</v>
      </c>
      <c r="CT66" s="3">
        <v>2.2850686684250832E-2</v>
      </c>
      <c r="CU66" s="3">
        <v>0.29143562912940979</v>
      </c>
      <c r="CV66" s="3">
        <v>-9.1580800712108612E-2</v>
      </c>
      <c r="CW66" s="3">
        <v>0.22770048677921295</v>
      </c>
      <c r="CX66" s="3">
        <v>0.21677036583423615</v>
      </c>
      <c r="CY66" s="3">
        <v>5.3976058959960938E-2</v>
      </c>
      <c r="CZ66" s="3">
        <v>-1.3659873511642218E-3</v>
      </c>
      <c r="DA66" s="3">
        <v>-7.0753313601016998E-2</v>
      </c>
      <c r="DB66" s="3">
        <v>-9.5159165561199188E-2</v>
      </c>
      <c r="DC66" s="3">
        <v>-0.14200372993946075</v>
      </c>
      <c r="DD66" s="3">
        <v>-8.5073653608560562E-3</v>
      </c>
      <c r="DE66" s="3">
        <v>-3.2402273267507553E-2</v>
      </c>
      <c r="DF66" s="3">
        <v>3.2134406268596649E-2</v>
      </c>
      <c r="DG66" s="3">
        <v>1.9908690825104713E-2</v>
      </c>
      <c r="DH66" s="3">
        <v>-0.20066416263580322</v>
      </c>
      <c r="DI66" s="3">
        <v>-0.21590334177017212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-4.9951788038015366E-2</v>
      </c>
      <c r="CT67" s="3">
        <v>-0.3332420289516449</v>
      </c>
      <c r="CU67" s="3">
        <v>1.7132119974121451E-3</v>
      </c>
      <c r="CV67" s="3">
        <v>-7.0292167365550995E-2</v>
      </c>
      <c r="CW67" s="3">
        <v>-2.140470314770937E-3</v>
      </c>
      <c r="CX67" s="3">
        <v>0.25041338801383972</v>
      </c>
      <c r="CY67" s="3">
        <v>-8.8132359087467194E-2</v>
      </c>
      <c r="CZ67" s="3">
        <v>0.27691677212715149</v>
      </c>
      <c r="DA67" s="3">
        <v>0.12024750560522079</v>
      </c>
      <c r="DB67" s="3">
        <v>0.2347417026758194</v>
      </c>
      <c r="DC67" s="3">
        <v>-5.4290793836116791E-2</v>
      </c>
      <c r="DD67" s="3">
        <v>-9.3446739017963409E-2</v>
      </c>
      <c r="DE67" s="3">
        <v>-0.24056735634803772</v>
      </c>
      <c r="DF67" s="3">
        <v>-0.2121826708316803</v>
      </c>
      <c r="DG67" s="3">
        <v>4.0054760873317719E-2</v>
      </c>
      <c r="DH67" s="3">
        <v>9.0456299483776093E-2</v>
      </c>
      <c r="DI67" s="3">
        <v>-0.21917857229709625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0.25733348727226257</v>
      </c>
      <c r="CT68" s="3">
        <v>-0.29037457704544067</v>
      </c>
      <c r="CU68" s="3">
        <v>-3.134605661034584E-2</v>
      </c>
      <c r="CV68" s="3">
        <v>-0.33660474419593811</v>
      </c>
      <c r="CW68" s="3">
        <v>5.0938118249177933E-2</v>
      </c>
      <c r="CX68" s="3">
        <v>0.33417406678199768</v>
      </c>
      <c r="CY68" s="3">
        <v>-0.24079570174217224</v>
      </c>
      <c r="CZ68" s="3">
        <v>0.25544017553329468</v>
      </c>
      <c r="DA68" s="3">
        <v>1.8894368782639503E-2</v>
      </c>
      <c r="DB68" s="3">
        <v>-0.15354339778423309</v>
      </c>
      <c r="DC68" s="3">
        <v>7.2709769010543823E-2</v>
      </c>
      <c r="DD68" s="3">
        <v>-0.17299851775169373</v>
      </c>
      <c r="DE68" s="3">
        <v>1.5993807464838028E-2</v>
      </c>
      <c r="DF68" s="3">
        <v>0.37140548229217529</v>
      </c>
      <c r="DG68" s="3">
        <v>0.16044370830059052</v>
      </c>
      <c r="DH68" s="3">
        <v>0.1876073032617569</v>
      </c>
      <c r="DI68" s="3">
        <v>-0.16341546177864075</v>
      </c>
      <c r="DK68" s="28">
        <v>4</v>
      </c>
      <c r="DL68" s="3">
        <v>-0.3285866648000485</v>
      </c>
      <c r="DM68" s="3">
        <v>0.30027194303581733</v>
      </c>
      <c r="DN68" s="3">
        <v>-0.90365983908719905</v>
      </c>
      <c r="DO68" s="3">
        <v>0.38221929240234598</v>
      </c>
      <c r="DP68" s="3">
        <v>0.55189275361556023</v>
      </c>
      <c r="DQ68" s="3">
        <v>-0.24692638859143887</v>
      </c>
      <c r="DR68" s="3">
        <v>0.62841695134654274</v>
      </c>
      <c r="DS68" s="3">
        <v>-0.7220519285929814</v>
      </c>
      <c r="DT68" s="3">
        <v>0.46095613093008186</v>
      </c>
      <c r="DU68" s="3">
        <v>-0.44131372760473903</v>
      </c>
      <c r="DV68" s="3">
        <v>0.27051435159349407</v>
      </c>
      <c r="DW68" s="3">
        <v>0.62598431924357856</v>
      </c>
      <c r="DX68" s="3">
        <v>0.5382558925158929</v>
      </c>
      <c r="DY68" s="3">
        <v>0.21286112442760849</v>
      </c>
      <c r="DZ68" s="3">
        <v>0.17566684677506395</v>
      </c>
      <c r="EA68" s="3">
        <v>0.14088927717504818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-0.16118595004081726</v>
      </c>
      <c r="CT69" s="3">
        <v>4.7549225389957428E-2</v>
      </c>
      <c r="CU69" s="3">
        <v>-0.16619835793972015</v>
      </c>
      <c r="CV69" s="3">
        <v>-0.43916559219360352</v>
      </c>
      <c r="CW69" s="3">
        <v>-3.094002977013588E-2</v>
      </c>
      <c r="CX69" s="3">
        <v>-9.8661743104457855E-2</v>
      </c>
      <c r="CY69" s="3">
        <v>0.5259665846824646</v>
      </c>
      <c r="CZ69" s="3">
        <v>7.5523175299167633E-2</v>
      </c>
      <c r="DA69" s="3">
        <v>0.41200029850006104</v>
      </c>
      <c r="DB69" s="3">
        <v>-0.10183840990066528</v>
      </c>
      <c r="DC69" s="3">
        <v>5.7091075927019119E-2</v>
      </c>
      <c r="DD69" s="3">
        <v>-0.17239874601364136</v>
      </c>
      <c r="DE69" s="3">
        <v>-3.8178287446498871E-2</v>
      </c>
      <c r="DF69" s="3">
        <v>-3.602185845375061E-2</v>
      </c>
      <c r="DG69" s="3">
        <v>0.26997518539428711</v>
      </c>
      <c r="DH69" s="3">
        <v>0.2445078045129776</v>
      </c>
      <c r="DI69" s="3">
        <v>-0.44047492742538452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0.21191708254591329</v>
      </c>
      <c r="AA72" s="3">
        <v>0.25511422761286273</v>
      </c>
      <c r="AB72" s="3">
        <v>0.10954153076800277</v>
      </c>
      <c r="AC72" s="3">
        <v>8.4313216996319995E-2</v>
      </c>
      <c r="AD72" s="3">
        <v>-0.16636391557990923</v>
      </c>
      <c r="AE72" s="3">
        <v>0.21760855948172508</v>
      </c>
      <c r="AF72" s="3">
        <v>0.28353360948138412</v>
      </c>
      <c r="AG72" s="3">
        <v>0.22252842424859981</v>
      </c>
      <c r="AH72" s="3">
        <v>0.20225842696407231</v>
      </c>
      <c r="AI72" s="3">
        <v>-0.22079071468923106</v>
      </c>
      <c r="AJ72" s="3">
        <v>-0.22247051916173324</v>
      </c>
      <c r="AK72" s="3">
        <v>0.32264613684674043</v>
      </c>
      <c r="AL72" s="3">
        <v>0.16061169746981424</v>
      </c>
      <c r="AM72" s="3">
        <v>-0.21155872070068729</v>
      </c>
      <c r="AN72" s="3">
        <v>-0.13021756945021554</v>
      </c>
      <c r="AO72" s="3">
        <v>-3.1964440123307028E-2</v>
      </c>
      <c r="AP72" s="7"/>
      <c r="BT72" s="28">
        <v>4</v>
      </c>
      <c r="BU72" s="3" cm="1">
        <f t="array" ref="BU72:CJ72">MMULT(BU62:CK62,TRANSPOSE(BU6:CK21))</f>
        <v>-0.45503478209124237</v>
      </c>
      <c r="BV72" s="3">
        <v>1.3331195779460607</v>
      </c>
      <c r="BW72" s="3">
        <v>-0.99777110958212245</v>
      </c>
      <c r="BX72" s="3">
        <v>-1.1329388851960638</v>
      </c>
      <c r="BY72" s="3">
        <v>-4.3658912049243069E-2</v>
      </c>
      <c r="BZ72" s="3">
        <v>-4.1615094050192706E-3</v>
      </c>
      <c r="CA72" s="3">
        <v>1.5782110880643856</v>
      </c>
      <c r="CB72" s="3">
        <v>-1.0347027935044191</v>
      </c>
      <c r="CC72" s="3">
        <v>-4.8829491218500207E-2</v>
      </c>
      <c r="CD72" s="3">
        <v>-0.11085762256082711</v>
      </c>
      <c r="CE72" s="3">
        <v>0.96521666429310649</v>
      </c>
      <c r="CF72" s="3">
        <v>0.62370366663500476</v>
      </c>
      <c r="CG72" s="3">
        <v>1.1272898960127367</v>
      </c>
      <c r="CH72" s="3">
        <v>-0.73598227752944934</v>
      </c>
      <c r="CI72" s="3">
        <v>-1.0770889847732763</v>
      </c>
      <c r="CJ72" s="3">
        <v>0.4876519170152937</v>
      </c>
      <c r="CK72" s="7"/>
    </row>
    <row r="73" spans="1:131">
      <c r="A73" s="31">
        <v>4</v>
      </c>
      <c r="B73" s="5" cm="1">
        <f t="array" ref="B73:Q73">Z81:AO81+B62:Q62</f>
        <v>1.299176554935622</v>
      </c>
      <c r="C73" s="5">
        <v>0.92526799281375494</v>
      </c>
      <c r="D73" s="5">
        <v>-1.744858903748068</v>
      </c>
      <c r="E73" s="5">
        <v>0.10806493092076602</v>
      </c>
      <c r="F73" s="5">
        <v>-1.0372390996933716</v>
      </c>
      <c r="G73" s="5">
        <v>-0.33813879852785489</v>
      </c>
      <c r="H73" s="5">
        <v>0.86273163096697325</v>
      </c>
      <c r="I73" s="5">
        <v>-1.7313387229241002</v>
      </c>
      <c r="J73" s="5">
        <v>0.8587423430060892</v>
      </c>
      <c r="K73" s="5">
        <v>-1.587477420657514</v>
      </c>
      <c r="L73" s="5">
        <v>1.1734641666774843</v>
      </c>
      <c r="M73" s="5">
        <v>1.4404813765627276</v>
      </c>
      <c r="N73" s="5">
        <v>1.1379412395671549</v>
      </c>
      <c r="O73" s="5">
        <v>-0.22572602249279317</v>
      </c>
      <c r="P73" s="5">
        <v>-0.74302371843883441</v>
      </c>
      <c r="Q73" s="5">
        <v>0.62158156938173392</v>
      </c>
      <c r="R73" s="36">
        <f>AVERAGE(B73:Q73)</f>
        <v>6.3728069896860612E-2</v>
      </c>
      <c r="S73" s="5">
        <f>STDEV(B73:R73)</f>
        <v>1.1028681778932783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0.21191708254591329</v>
      </c>
      <c r="AA81" s="3">
        <v>0.25511422761286273</v>
      </c>
      <c r="AB81" s="3">
        <v>0.10954153076800277</v>
      </c>
      <c r="AC81" s="3">
        <v>8.4313216996319995E-2</v>
      </c>
      <c r="AD81" s="3">
        <v>-0.16636391557990923</v>
      </c>
      <c r="AE81" s="3">
        <v>0.21760855948172508</v>
      </c>
      <c r="AF81" s="3">
        <v>0.28353360948138412</v>
      </c>
      <c r="AG81" s="3">
        <v>0.22252842424859981</v>
      </c>
      <c r="AH81" s="3">
        <v>0.20225842696407231</v>
      </c>
      <c r="AI81" s="3">
        <v>-0.22079071468923106</v>
      </c>
      <c r="AJ81" s="3">
        <v>-0.22247051916173324</v>
      </c>
      <c r="AK81" s="3">
        <v>0.32264613684674043</v>
      </c>
      <c r="AL81" s="3">
        <v>0.16061169746981424</v>
      </c>
      <c r="AM81" s="3">
        <v>-0.21155872070068729</v>
      </c>
      <c r="AN81" s="3">
        <v>-0.13021756945021554</v>
      </c>
      <c r="AO81" s="3">
        <v>-3.1964440123307028E-2</v>
      </c>
      <c r="BT81" s="28">
        <v>4</v>
      </c>
      <c r="BU81" s="3">
        <v>-0.45503478209124237</v>
      </c>
      <c r="BV81" s="3">
        <v>1.3331195779460607</v>
      </c>
      <c r="BW81" s="3">
        <v>-0.99777110958212245</v>
      </c>
      <c r="BX81" s="3">
        <v>-1.1329388851960638</v>
      </c>
      <c r="BY81" s="3">
        <v>-4.3658912049243069E-2</v>
      </c>
      <c r="BZ81" s="3">
        <v>-4.1615094050192706E-3</v>
      </c>
      <c r="CA81" s="3">
        <v>1.5782110880643856</v>
      </c>
      <c r="CB81" s="3">
        <v>-1.0347027935044191</v>
      </c>
      <c r="CC81" s="3">
        <v>-4.8829491218500207E-2</v>
      </c>
      <c r="CD81" s="3">
        <v>-0.11085762256082711</v>
      </c>
      <c r="CE81" s="3">
        <v>0.96521666429310649</v>
      </c>
      <c r="CF81" s="3">
        <v>0.62370366663500476</v>
      </c>
      <c r="CG81" s="3">
        <v>1.1272898960127367</v>
      </c>
      <c r="CH81" s="3">
        <v>-0.73598227752944934</v>
      </c>
      <c r="CI81" s="3">
        <v>-1.0770889847732763</v>
      </c>
      <c r="CJ81" s="3">
        <v>0.4876519170152937</v>
      </c>
    </row>
    <row r="82" spans="1:88">
      <c r="A82" s="31">
        <v>4</v>
      </c>
      <c r="B82" s="5" cm="1">
        <f t="array" ref="B82:Q82">(_xlfn.ANCHORARRAY(B73)-R73)/S73</f>
        <v>1.1202141015608418</v>
      </c>
      <c r="C82" s="5">
        <v>0.78118123288553465</v>
      </c>
      <c r="D82" s="5">
        <v>-1.6398940597775964</v>
      </c>
      <c r="E82" s="5">
        <v>4.0201414740788519E-2</v>
      </c>
      <c r="F82" s="5">
        <v>-0.99827630505517206</v>
      </c>
      <c r="G82" s="5">
        <v>-0.36438341089174409</v>
      </c>
      <c r="H82" s="5">
        <v>0.72447784520937564</v>
      </c>
      <c r="I82" s="5">
        <v>-1.6276349511234738</v>
      </c>
      <c r="J82" s="5">
        <v>0.72086065138617139</v>
      </c>
      <c r="K82" s="5">
        <v>-1.4971920703238908</v>
      </c>
      <c r="L82" s="5">
        <v>1.0062273252823966</v>
      </c>
      <c r="M82" s="5">
        <v>1.2483389531609932</v>
      </c>
      <c r="N82" s="5">
        <v>0.97401773956546522</v>
      </c>
      <c r="O82" s="5">
        <v>-0.26245574783250619</v>
      </c>
      <c r="P82" s="5">
        <v>-0.73150336958381468</v>
      </c>
      <c r="Q82" s="5">
        <v>0.50582065079663163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1.083259105682373</v>
      </c>
      <c r="C87" s="3">
        <v>1.0381393432617188</v>
      </c>
      <c r="D87" s="3">
        <v>0.94749665260314941</v>
      </c>
      <c r="E87" s="3">
        <v>1.0354255437850952</v>
      </c>
      <c r="F87" s="3">
        <v>1.0805342197418213</v>
      </c>
      <c r="G87" s="3">
        <v>0.90418958663940441</v>
      </c>
      <c r="H87" s="3">
        <v>0.99066901206970204</v>
      </c>
      <c r="I87" s="3">
        <v>1.0885902643203735</v>
      </c>
      <c r="J87" s="3">
        <v>0.97545140981674205</v>
      </c>
      <c r="K87" s="3">
        <v>1.0762250423431396</v>
      </c>
      <c r="L87" s="3">
        <v>0.98771619796752919</v>
      </c>
      <c r="M87" s="3">
        <v>0.94152337312698364</v>
      </c>
      <c r="N87" s="3">
        <v>0.90983408689498901</v>
      </c>
      <c r="O87" s="3">
        <v>1.0115563869476318</v>
      </c>
      <c r="P87" s="3">
        <v>1.1847370862960815</v>
      </c>
      <c r="Q87" s="3">
        <v>1.1858303546905518</v>
      </c>
    </row>
    <row r="88" spans="1:88">
      <c r="A88" s="25" t="str">
        <v>β</v>
      </c>
      <c r="B88" s="3">
        <v>9.5415160059928894E-2</v>
      </c>
      <c r="C88" s="3">
        <v>0.14644899964332581</v>
      </c>
      <c r="D88" s="3">
        <v>9.6433505415916443E-2</v>
      </c>
      <c r="E88" s="3">
        <v>0.12379222363233566</v>
      </c>
      <c r="F88" s="3">
        <v>7.9086432233452797E-3</v>
      </c>
      <c r="G88" s="3">
        <v>-0.11073813587427141</v>
      </c>
      <c r="H88" s="3">
        <v>-0.10490937530994417</v>
      </c>
      <c r="I88" s="3">
        <v>-1.8005756661295891E-2</v>
      </c>
      <c r="J88" s="3">
        <v>-0.1078532338142395</v>
      </c>
      <c r="K88" s="3">
        <v>-3.8295622915029526E-2</v>
      </c>
      <c r="L88" s="3">
        <v>-2.3964071646332741E-2</v>
      </c>
      <c r="M88" s="3">
        <v>0.22583605349063873</v>
      </c>
      <c r="N88" s="3">
        <v>-9.5347143709659576E-2</v>
      </c>
      <c r="O88" s="3">
        <v>-0.24132904410362244</v>
      </c>
      <c r="P88" s="3">
        <v>-4.1042782366275787E-2</v>
      </c>
      <c r="Q88" s="3">
        <v>-3.090274753049016E-3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1.3088972858895094</v>
      </c>
      <c r="C97" s="5">
        <f t="shared" si="1"/>
        <v>0.95742397171949456</v>
      </c>
      <c r="D97" s="5">
        <f t="shared" si="1"/>
        <v>-1.4573606268471451</v>
      </c>
      <c r="E97" s="5">
        <f t="shared" si="1"/>
        <v>0.16541779535124676</v>
      </c>
      <c r="F97" s="5">
        <f t="shared" si="1"/>
        <v>-1.0707630651461935</v>
      </c>
      <c r="G97" s="5">
        <f t="shared" si="1"/>
        <v>-0.44020982154673372</v>
      </c>
      <c r="H97" s="5">
        <f t="shared" si="1"/>
        <v>0.61280837587001458</v>
      </c>
      <c r="I97" s="5">
        <f t="shared" si="1"/>
        <v>-1.7898333183218764</v>
      </c>
      <c r="J97" s="5">
        <f t="shared" si="1"/>
        <v>0.59531130486181638</v>
      </c>
      <c r="K97" s="5">
        <f t="shared" si="1"/>
        <v>-1.6496112221951718</v>
      </c>
      <c r="L97" s="5">
        <f t="shared" si="1"/>
        <v>0.96990295637263224</v>
      </c>
      <c r="M97" s="5">
        <f t="shared" si="1"/>
        <v>1.4011763554765846</v>
      </c>
      <c r="N97" s="5">
        <f t="shared" si="1"/>
        <v>0.79084739698740669</v>
      </c>
      <c r="O97" s="5">
        <f t="shared" si="1"/>
        <v>-0.50681783211471121</v>
      </c>
      <c r="P97" s="5">
        <f t="shared" si="1"/>
        <v>-0.90768195306277011</v>
      </c>
      <c r="Q97" s="5">
        <f t="shared" si="1"/>
        <v>0.59672720699092641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0.853862503798267</v>
      </c>
      <c r="C107" s="5">
        <v>2.2905435496655553</v>
      </c>
      <c r="D107" s="5">
        <v>-2.4551317364292675</v>
      </c>
      <c r="E107" s="5">
        <v>-0.96752108984481699</v>
      </c>
      <c r="F107" s="5">
        <v>-1.1144219771954365</v>
      </c>
      <c r="G107" s="5">
        <v>-0.44437133095175296</v>
      </c>
      <c r="H107" s="5">
        <v>2.1910194639344001</v>
      </c>
      <c r="I107" s="5">
        <v>-2.8245361118262955</v>
      </c>
      <c r="J107" s="5">
        <v>0.54648181364331616</v>
      </c>
      <c r="K107" s="5">
        <v>-1.7604688447559989</v>
      </c>
      <c r="L107" s="5">
        <v>1.9351196206657386</v>
      </c>
      <c r="M107" s="5">
        <v>2.0248800221115895</v>
      </c>
      <c r="N107" s="5">
        <v>1.9181372930001435</v>
      </c>
      <c r="O107" s="5">
        <v>-1.2428001096441605</v>
      </c>
      <c r="P107" s="5">
        <v>-1.9847709378360463</v>
      </c>
      <c r="Q107" s="5">
        <v>1.0843791240062202</v>
      </c>
      <c r="R107" s="38">
        <f>AVERAGE(B107:Q107)</f>
        <v>3.1500782713409364E-3</v>
      </c>
      <c r="S107" s="5">
        <f>STDEV(B107:R107)</f>
        <v>1.7453325318569715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0.48742139964686182</v>
      </c>
      <c r="C116" s="5">
        <v>1.3105774570995417</v>
      </c>
      <c r="D116" s="5">
        <v>-1.4084890814961686</v>
      </c>
      <c r="E116" s="5">
        <v>-0.55615256714627237</v>
      </c>
      <c r="F116" s="5">
        <v>-0.64032041749529567</v>
      </c>
      <c r="G116" s="5">
        <v>-0.25641039805001925</v>
      </c>
      <c r="H116" s="5">
        <v>1.2535544635355216</v>
      </c>
      <c r="I116" s="5">
        <v>-1.6201418001926997</v>
      </c>
      <c r="J116" s="5">
        <v>0.31130556811078841</v>
      </c>
      <c r="K116" s="5">
        <v>-1.0104773106766722</v>
      </c>
      <c r="L116" s="5">
        <v>1.1069349290927679</v>
      </c>
      <c r="M116" s="5">
        <v>1.1583637541490162</v>
      </c>
      <c r="N116" s="5">
        <v>1.0972047903623985</v>
      </c>
      <c r="O116" s="5">
        <v>-0.71387553097967815</v>
      </c>
      <c r="P116" s="5">
        <v>-1.138992701861983</v>
      </c>
      <c r="Q116" s="5">
        <v>0.6194974459018936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1.0909394025802612</v>
      </c>
      <c r="C121" s="3">
        <v>1.0659364461898804</v>
      </c>
      <c r="D121" s="3">
        <v>1.0268738269805908</v>
      </c>
      <c r="E121" s="3">
        <v>0.95178395509719838</v>
      </c>
      <c r="F121" s="3">
        <v>1.0300934314727783</v>
      </c>
      <c r="G121" s="3">
        <v>1.0231087207794189</v>
      </c>
      <c r="H121" s="3">
        <v>1.1136379241943359</v>
      </c>
      <c r="I121" s="3">
        <v>0.98166424036026001</v>
      </c>
      <c r="J121" s="3">
        <v>1.0137039422988892</v>
      </c>
      <c r="K121" s="3">
        <v>1.0671124458312988</v>
      </c>
      <c r="L121" s="3">
        <v>1.0631798505783081</v>
      </c>
      <c r="M121" s="3">
        <v>0.993064284324646</v>
      </c>
      <c r="N121" s="3">
        <v>0.96270453929901123</v>
      </c>
      <c r="O121" s="3">
        <v>1.0507127046585083</v>
      </c>
      <c r="P121" s="3">
        <v>1.1150288581848145</v>
      </c>
      <c r="Q121" s="3">
        <v>1.0621001720428469</v>
      </c>
    </row>
    <row r="122" spans="1:19">
      <c r="A122" s="25" t="str">
        <v>β</v>
      </c>
      <c r="B122" s="3">
        <v>8.4141315892338753E-3</v>
      </c>
      <c r="C122" s="3">
        <v>2.3917311802506447E-2</v>
      </c>
      <c r="D122" s="3">
        <v>4.3177928775548935E-2</v>
      </c>
      <c r="E122" s="3">
        <v>4.1731800884008408E-2</v>
      </c>
      <c r="F122" s="3">
        <v>-6.8583466112613678E-2</v>
      </c>
      <c r="G122" s="3">
        <v>-0.18373766541481015</v>
      </c>
      <c r="H122" s="3">
        <v>-3.6401025950908661E-2</v>
      </c>
      <c r="I122" s="3">
        <v>-0.10205251723527908</v>
      </c>
      <c r="J122" s="3">
        <v>-7.291286438703537E-2</v>
      </c>
      <c r="K122" s="3">
        <v>2.1764405071735386E-2</v>
      </c>
      <c r="L122" s="3">
        <v>-0.1105511710047722</v>
      </c>
      <c r="M122" s="3">
        <v>5.0475737079977989E-3</v>
      </c>
      <c r="N122" s="3">
        <v>-5.9594385325908661E-2</v>
      </c>
      <c r="O122" s="3">
        <v>-0.19962042570114136</v>
      </c>
      <c r="P122" s="3">
        <v>4.4677320867776871E-2</v>
      </c>
      <c r="Q122" s="3">
        <v>-3.9140939712524414E-2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0.54016134212481604</v>
      </c>
      <c r="C131" s="5">
        <f t="shared" ref="C131:Q131" si="2">C116*C$121+C$122</f>
        <v>1.4209095888797623</v>
      </c>
      <c r="D131" s="5">
        <f t="shared" si="2"/>
        <v>-1.403162644600799</v>
      </c>
      <c r="E131" s="5">
        <f t="shared" si="2"/>
        <v>-0.48760528911193091</v>
      </c>
      <c r="F131" s="5">
        <f t="shared" si="2"/>
        <v>-0.72817332221242481</v>
      </c>
      <c r="G131" s="5">
        <f t="shared" si="2"/>
        <v>-0.44607337975830696</v>
      </c>
      <c r="H131" s="5">
        <f t="shared" si="2"/>
        <v>1.359604764685334</v>
      </c>
      <c r="I131" s="5">
        <f t="shared" si="2"/>
        <v>-1.6924877867973498</v>
      </c>
      <c r="J131" s="5">
        <f t="shared" si="2"/>
        <v>0.24265881726646621</v>
      </c>
      <c r="K131" s="5">
        <f t="shared" si="2"/>
        <v>-1.0565285093814816</v>
      </c>
      <c r="L131" s="5">
        <f t="shared" si="2"/>
        <v>1.0663197415079868</v>
      </c>
      <c r="M131" s="5">
        <f t="shared" si="2"/>
        <v>1.1553772462096008</v>
      </c>
      <c r="N131" s="5">
        <f t="shared" si="2"/>
        <v>0.99668964689659245</v>
      </c>
      <c r="O131" s="5">
        <f t="shared" si="2"/>
        <v>-0.94969851564632768</v>
      </c>
      <c r="P131" s="5">
        <f t="shared" si="2"/>
        <v>-1.2253324109702268</v>
      </c>
      <c r="Q131" s="5">
        <f t="shared" si="2"/>
        <v>0.61882740415998105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0.21157467732476753</v>
      </c>
      <c r="C141" s="5">
        <v>1.7211815319155797</v>
      </c>
      <c r="D141" s="5">
        <v>-2.306822483687998</v>
      </c>
      <c r="E141" s="5">
        <v>-0.10538599670958493</v>
      </c>
      <c r="F141" s="5">
        <v>-0.17628056859686458</v>
      </c>
      <c r="G141" s="5">
        <v>-0.69299976834974586</v>
      </c>
      <c r="H141" s="5">
        <v>1.9880217160318767</v>
      </c>
      <c r="I141" s="5">
        <v>-2.4145397153903314</v>
      </c>
      <c r="J141" s="5">
        <v>0.70361494819654813</v>
      </c>
      <c r="K141" s="5">
        <v>-1.4978422369862205</v>
      </c>
      <c r="L141" s="5">
        <v>1.3368340931014808</v>
      </c>
      <c r="M141" s="5">
        <v>1.7813615654531794</v>
      </c>
      <c r="N141" s="5">
        <v>1.5349455394124853</v>
      </c>
      <c r="O141" s="5">
        <v>-0.73683739121871916</v>
      </c>
      <c r="P141" s="5">
        <v>-1.0496655641951629</v>
      </c>
      <c r="Q141" s="5">
        <v>0.75971668133502923</v>
      </c>
      <c r="R141" s="36">
        <f>AVERAGE(B141:Q141)</f>
        <v>6.605481422726997E-2</v>
      </c>
      <c r="S141" s="5">
        <f>STDEV(B141:Q141)</f>
        <v>1.4338861911212899</v>
      </c>
      <c r="T141" s="48">
        <v>1.0000000000000001E-5</v>
      </c>
      <c r="W141" s="43">
        <f>SQRT(_xlfn.VAR.S(B141:Q141)+T141)</f>
        <v>1.4338896781441453</v>
      </c>
      <c r="X141" s="43">
        <f>S141-W141</f>
        <v>-3.4870228553529614E-6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-2.6989900857064923</v>
      </c>
    </row>
    <row r="143" spans="1:26">
      <c r="A143" s="11"/>
      <c r="B143" s="45">
        <f>(B141-B142)/B142</f>
        <v>-1.0865342863515897</v>
      </c>
      <c r="C143" s="45">
        <f t="shared" ref="C143:S143" si="3">(C141-C142)/C142</f>
        <v>0.29392950347710045</v>
      </c>
      <c r="D143" s="45">
        <f t="shared" si="3"/>
        <v>-2.8901481972915937</v>
      </c>
      <c r="E143" s="45">
        <f t="shared" si="3"/>
        <v>-1.1698700945057532</v>
      </c>
      <c r="F143" s="45">
        <f t="shared" si="3"/>
        <v>-0.85017853191679527</v>
      </c>
      <c r="G143" s="45">
        <f t="shared" si="3"/>
        <v>-1.5367834409996926</v>
      </c>
      <c r="H143" s="45">
        <f t="shared" si="3"/>
        <v>-18.053363027407894</v>
      </c>
      <c r="I143" s="45">
        <f t="shared" si="3"/>
        <v>2.69783914269239</v>
      </c>
      <c r="J143" s="45">
        <f t="shared" si="3"/>
        <v>3.8648793813945552</v>
      </c>
      <c r="K143" s="45">
        <f t="shared" si="3"/>
        <v>10.078070734839088</v>
      </c>
      <c r="L143" s="45">
        <f t="shared" si="3"/>
        <v>-1.6821814210839514</v>
      </c>
      <c r="M143" s="45">
        <f t="shared" si="3"/>
        <v>-11.408227418267327</v>
      </c>
      <c r="N143" s="45">
        <f t="shared" si="3"/>
        <v>7.8131515685755</v>
      </c>
      <c r="O143" s="45">
        <f t="shared" si="3"/>
        <v>-3.2373688784625583</v>
      </c>
      <c r="P143" s="45">
        <f t="shared" si="3"/>
        <v>-1.7396684991122651</v>
      </c>
      <c r="Q143" s="45">
        <f t="shared" si="3"/>
        <v>-0.37670578120381404</v>
      </c>
      <c r="R143" s="45">
        <f t="shared" si="3"/>
        <v>0.84848138577535637</v>
      </c>
      <c r="S143" s="45">
        <f t="shared" si="3"/>
        <v>0.23641326163351781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0.10148634110473019</v>
      </c>
      <c r="C152" s="5">
        <v>1.1542943421430198</v>
      </c>
      <c r="D152" s="5">
        <v>-1.6548574863251126</v>
      </c>
      <c r="E152" s="5">
        <v>-0.11956375059501011</v>
      </c>
      <c r="F152" s="5">
        <v>-0.16900600921097497</v>
      </c>
      <c r="G152" s="5">
        <v>-0.52936877924979531</v>
      </c>
      <c r="H152" s="5">
        <v>1.3403901325680811</v>
      </c>
      <c r="I152" s="5">
        <v>-1.7299800674402144</v>
      </c>
      <c r="J152" s="5">
        <v>0.44463789240533108</v>
      </c>
      <c r="K152" s="5">
        <v>-1.0906702783646538</v>
      </c>
      <c r="L152" s="5">
        <v>0.88624835551311754</v>
      </c>
      <c r="M152" s="5">
        <v>1.1962642236512164</v>
      </c>
      <c r="N152" s="5">
        <v>1.0244123517477717</v>
      </c>
      <c r="O152" s="5">
        <v>-0.55994137499722518</v>
      </c>
      <c r="P152" s="5">
        <v>-0.77810943806491817</v>
      </c>
      <c r="Q152" s="5">
        <v>0.48376354511463704</v>
      </c>
      <c r="R152" s="41">
        <f>AVERAGE(B152:Q152)</f>
        <v>3.4694469519536142E-17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0.15162357876560759</v>
      </c>
      <c r="C153" s="5">
        <v>1.4533293532032232</v>
      </c>
      <c r="D153" s="5">
        <v>-2.0199432214568209</v>
      </c>
      <c r="E153" s="5">
        <v>-0.12168568609725652</v>
      </c>
      <c r="F153" s="5">
        <v>-0.18281675033514955</v>
      </c>
      <c r="G153" s="5">
        <v>-0.62837405821013659</v>
      </c>
      <c r="H153" s="5">
        <v>1.6834206564189409</v>
      </c>
      <c r="I153" s="5">
        <v>-2.1128257769956722</v>
      </c>
      <c r="J153" s="5">
        <v>0.57590070754378497</v>
      </c>
      <c r="K153" s="5">
        <v>-1.3223746754905221</v>
      </c>
      <c r="L153" s="5">
        <v>1.1219137406063715</v>
      </c>
      <c r="M153" s="5">
        <v>1.5052214712891447</v>
      </c>
      <c r="N153" s="5">
        <v>1.2927415378311813</v>
      </c>
      <c r="O153" s="5">
        <v>-0.6661744210348195</v>
      </c>
      <c r="P153" s="5">
        <v>-0.93592030747661292</v>
      </c>
      <c r="Q153" s="5">
        <v>0.62427618342363822</v>
      </c>
      <c r="R153" s="41">
        <f>AVERAGE(B153:Q153)</f>
        <v>2.614452074905637E-2</v>
      </c>
      <c r="S153" s="42">
        <f>STDEV(B153:Q153)</f>
        <v>1.2364132616335177</v>
      </c>
    </row>
    <row r="154" spans="1:20">
      <c r="A154" s="31"/>
      <c r="B154" s="5" cm="1">
        <f t="array" ref="B154:Q154">(B173:Q173-B160:Q160)/B159:Q159</f>
        <v>-1.928357297151676</v>
      </c>
      <c r="C154" s="5">
        <v>0.88464114554013429</v>
      </c>
      <c r="D154" s="5">
        <v>0.94912331555471174</v>
      </c>
      <c r="E154" s="5">
        <v>0.6147003414645712</v>
      </c>
      <c r="F154" s="5">
        <v>-1.0781300175224344</v>
      </c>
      <c r="G154" s="5">
        <v>1.093096238518861</v>
      </c>
      <c r="H154" s="5">
        <v>-0.20708369507104563</v>
      </c>
      <c r="I154" s="5">
        <v>-0.66520288660714944</v>
      </c>
      <c r="J154" s="5">
        <v>-1.8773950059429428E-2</v>
      </c>
      <c r="K154" s="5">
        <v>-7.7704191644775947E-2</v>
      </c>
      <c r="L154" s="5">
        <v>-1.6229074997595943</v>
      </c>
      <c r="M154" s="5">
        <v>-0.18237943822176306</v>
      </c>
      <c r="N154" s="5">
        <v>4.4565884501717272E-2</v>
      </c>
      <c r="O154" s="5">
        <v>0.31436239640487285</v>
      </c>
      <c r="P154" s="5">
        <v>1.0943656029529347</v>
      </c>
      <c r="Q154" s="5">
        <v>0.96232375138609894</v>
      </c>
      <c r="R154" s="41">
        <f>AVERAGE(B154:Q154)</f>
        <v>1.1039981267877114E-2</v>
      </c>
      <c r="S154" s="42">
        <f>STDEV(B154:Q154)</f>
        <v>0.94933274404961476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1.1789828538894651</v>
      </c>
      <c r="C159" s="3">
        <v>1.1111108064651489</v>
      </c>
      <c r="D159" s="3">
        <v>1.0171794891357422</v>
      </c>
      <c r="E159" s="3">
        <v>0.98048031330108643</v>
      </c>
      <c r="F159" s="3">
        <v>1.0975663661956787</v>
      </c>
      <c r="G159" s="3">
        <v>0.96084785461425781</v>
      </c>
      <c r="H159" s="3">
        <v>1.0745018720626831</v>
      </c>
      <c r="I159" s="3">
        <v>1.0033113956451416</v>
      </c>
      <c r="J159" s="3">
        <v>1.0088657140731812</v>
      </c>
      <c r="K159" s="3">
        <v>1.1379152536392212</v>
      </c>
      <c r="L159" s="3">
        <v>1.133056640625</v>
      </c>
      <c r="M159" s="3">
        <v>1.0819998979568479</v>
      </c>
      <c r="N159" s="3">
        <v>0.93264645338058483</v>
      </c>
      <c r="O159" s="3">
        <v>0.99408078193664562</v>
      </c>
      <c r="P159" s="3">
        <v>1.1480152606964111</v>
      </c>
      <c r="Q159" s="3">
        <v>1.2214639186859131</v>
      </c>
    </row>
    <row r="160" spans="1:20">
      <c r="A160" s="25" t="str">
        <v>β</v>
      </c>
      <c r="B160" s="3">
        <v>9.6001895144581795E-3</v>
      </c>
      <c r="C160" s="3">
        <v>2.6665663346648216E-2</v>
      </c>
      <c r="D160" s="3">
        <v>3.3271230757236481E-2</v>
      </c>
      <c r="E160" s="3">
        <v>-9.9701583385467515E-2</v>
      </c>
      <c r="F160" s="3">
        <v>4.5619245618581772E-2</v>
      </c>
      <c r="G160" s="3">
        <v>5.7500824332237251E-2</v>
      </c>
      <c r="H160" s="3">
        <v>5.2911818027496338E-2</v>
      </c>
      <c r="I160" s="3">
        <v>-3.4094363451004028E-2</v>
      </c>
      <c r="J160" s="3">
        <v>8.9240394532680511E-2</v>
      </c>
      <c r="K160" s="3">
        <v>-3.5979215055704117E-2</v>
      </c>
      <c r="L160" s="3">
        <v>-2.2253880277276039E-2</v>
      </c>
      <c r="M160" s="3">
        <v>1.203453354537487E-2</v>
      </c>
      <c r="N160" s="3">
        <v>5.113578587770462E-2</v>
      </c>
      <c r="O160" s="3">
        <v>-5.2601616829633713E-2</v>
      </c>
      <c r="P160" s="3">
        <v>5.4515870288014412E-3</v>
      </c>
      <c r="Q160" s="3">
        <v>-1.5443740412592888E-2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0.12925084558091271</v>
      </c>
      <c r="C169" s="5">
        <f t="shared" si="4"/>
        <v>1.3092145807433375</v>
      </c>
      <c r="D169" s="5">
        <f t="shared" si="4"/>
        <v>-1.6500158617754002</v>
      </c>
      <c r="E169" s="5">
        <f t="shared" si="4"/>
        <v>-0.21693148702831599</v>
      </c>
      <c r="F169" s="5">
        <f t="shared" si="4"/>
        <v>-0.13987606577634143</v>
      </c>
      <c r="G169" s="5">
        <f t="shared" si="4"/>
        <v>-0.45114203150969723</v>
      </c>
      <c r="H169" s="5">
        <f t="shared" si="4"/>
        <v>1.4931635247662476</v>
      </c>
      <c r="I169" s="5">
        <f t="shared" si="4"/>
        <v>-1.7698030793527217</v>
      </c>
      <c r="J169" s="5">
        <f t="shared" si="4"/>
        <v>0.5378203193581792</v>
      </c>
      <c r="K169" s="5">
        <f t="shared" si="4"/>
        <v>-1.2770695614977792</v>
      </c>
      <c r="L169" s="5">
        <f t="shared" si="4"/>
        <v>0.98191570417984764</v>
      </c>
      <c r="M169" s="5">
        <f t="shared" si="4"/>
        <v>1.3063923014654188</v>
      </c>
      <c r="N169" s="5">
        <f t="shared" si="4"/>
        <v>1.006550332534528</v>
      </c>
      <c r="O169" s="5">
        <f t="shared" si="4"/>
        <v>-0.60922857672555586</v>
      </c>
      <c r="P169" s="5">
        <f t="shared" si="4"/>
        <v>-0.88782992236163361</v>
      </c>
      <c r="Q169" s="5">
        <f t="shared" si="4"/>
        <v>0.57545597512052116</v>
      </c>
    </row>
    <row r="170" spans="1:18">
      <c r="A170" s="11"/>
      <c r="B170" s="45">
        <f t="shared" ref="B170:Q170" si="5">(B169-B173)/B173</f>
        <v>-1.0570921178412971</v>
      </c>
      <c r="C170" s="45">
        <f t="shared" si="5"/>
        <v>0.29676563068872569</v>
      </c>
      <c r="D170" s="45">
        <f t="shared" si="5"/>
        <v>-2.6521636745523178</v>
      </c>
      <c r="E170" s="45">
        <f t="shared" si="5"/>
        <v>-1.4312753221238887</v>
      </c>
      <c r="F170" s="45">
        <f t="shared" si="5"/>
        <v>-0.87705364702791477</v>
      </c>
      <c r="G170" s="45">
        <f t="shared" si="5"/>
        <v>-1.407241407753834</v>
      </c>
      <c r="H170" s="45">
        <f t="shared" si="5"/>
        <v>-9.8040302167821203</v>
      </c>
      <c r="I170" s="45">
        <f t="shared" si="5"/>
        <v>1.5228839335035234</v>
      </c>
      <c r="J170" s="45">
        <f t="shared" si="5"/>
        <v>6.6503601615672707</v>
      </c>
      <c r="K170" s="45">
        <f t="shared" si="5"/>
        <v>9.2658324879242695</v>
      </c>
      <c r="L170" s="45">
        <f t="shared" si="5"/>
        <v>-1.5275996476169189</v>
      </c>
      <c r="M170" s="45">
        <f t="shared" si="5"/>
        <v>-8.0501473365645921</v>
      </c>
      <c r="N170" s="45">
        <f t="shared" si="5"/>
        <v>9.8581481395310462</v>
      </c>
      <c r="O170" s="45">
        <f t="shared" si="5"/>
        <v>-3.3440884060236855</v>
      </c>
      <c r="P170" s="45">
        <f t="shared" si="5"/>
        <v>-1.7036217485826863</v>
      </c>
      <c r="Q170" s="45">
        <f t="shared" si="5"/>
        <v>-0.50391726282713689</v>
      </c>
      <c r="R170" s="11" t="s">
        <v>736</v>
      </c>
    </row>
    <row r="171" spans="1:18">
      <c r="A171" s="46">
        <v>4</v>
      </c>
      <c r="B171" s="5">
        <f t="shared" ref="B171:Q171" si="6">B153*B$159+B$160</f>
        <v>0.18836178912446833</v>
      </c>
      <c r="C171" s="5">
        <f t="shared" si="6"/>
        <v>1.6414756130437549</v>
      </c>
      <c r="D171" s="5">
        <f t="shared" si="6"/>
        <v>-2.021373583327418</v>
      </c>
      <c r="E171" s="5">
        <f t="shared" si="6"/>
        <v>-0.21901200301436324</v>
      </c>
      <c r="F171" s="5">
        <f t="shared" si="6"/>
        <v>-0.15503427072647094</v>
      </c>
      <c r="G171" s="5">
        <f t="shared" si="6"/>
        <v>-0.54627104139422722</v>
      </c>
      <c r="H171" s="5">
        <f t="shared" si="6"/>
        <v>1.8617504648186392</v>
      </c>
      <c r="I171" s="5">
        <f t="shared" si="6"/>
        <v>-2.1539165425235627</v>
      </c>
      <c r="J171" s="5">
        <f t="shared" si="6"/>
        <v>0.67024687308409137</v>
      </c>
      <c r="K171" s="5">
        <f t="shared" si="6"/>
        <v>-1.5407295293225844</v>
      </c>
      <c r="L171" s="5">
        <f t="shared" si="6"/>
        <v>1.2489379337252069</v>
      </c>
      <c r="M171" s="5">
        <f t="shared" si="6"/>
        <v>1.640684011882686</v>
      </c>
      <c r="N171" s="5">
        <f t="shared" si="6"/>
        <v>1.2568065962737189</v>
      </c>
      <c r="O171" s="5">
        <f t="shared" si="6"/>
        <v>-0.71483280619811929</v>
      </c>
      <c r="P171" s="5">
        <f t="shared" si="6"/>
        <v>-1.0689992087500275</v>
      </c>
      <c r="Q171" s="5">
        <f t="shared" si="6"/>
        <v>0.74708709293433007</v>
      </c>
    </row>
    <row r="172" spans="1:18">
      <c r="A172" s="11"/>
      <c r="B172" s="45">
        <f t="shared" ref="B172:Q172" si="7">(B169-B171)/B171</f>
        <v>-0.31381600173958563</v>
      </c>
      <c r="C172" s="45">
        <f t="shared" si="7"/>
        <v>-0.20241606372958079</v>
      </c>
      <c r="D172" s="45">
        <f t="shared" si="7"/>
        <v>-0.18371553116901798</v>
      </c>
      <c r="E172" s="45">
        <f t="shared" si="7"/>
        <v>-9.4995523414796793E-3</v>
      </c>
      <c r="F172" s="45">
        <f t="shared" si="7"/>
        <v>-9.7773252836937816E-2</v>
      </c>
      <c r="G172" s="45">
        <f t="shared" si="7"/>
        <v>-0.1741425092601207</v>
      </c>
      <c r="H172" s="45">
        <f t="shared" si="7"/>
        <v>-0.19797870177424512</v>
      </c>
      <c r="I172" s="45">
        <f t="shared" si="7"/>
        <v>-0.17833256562522498</v>
      </c>
      <c r="J172" s="45">
        <f t="shared" si="7"/>
        <v>-0.19757877141084029</v>
      </c>
      <c r="K172" s="45">
        <f t="shared" si="7"/>
        <v>-0.17112670511399178</v>
      </c>
      <c r="L172" s="45">
        <f t="shared" si="7"/>
        <v>-0.21379943897525164</v>
      </c>
      <c r="M172" s="45">
        <f t="shared" si="7"/>
        <v>-0.20375142806058502</v>
      </c>
      <c r="N172" s="45">
        <f t="shared" si="7"/>
        <v>-0.19912074338340585</v>
      </c>
      <c r="O172" s="45">
        <f t="shared" si="7"/>
        <v>-0.14773276849760966</v>
      </c>
      <c r="P172" s="45">
        <f t="shared" si="7"/>
        <v>-0.16947560382222709</v>
      </c>
      <c r="Q172" s="45">
        <f t="shared" si="7"/>
        <v>-0.22973374782810699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E6C98-13DE-4ADB-B4F3-C77482AD02EB}">
  <dimension ref="A2:FX174"/>
  <sheetViews>
    <sheetView topLeftCell="A135" workbookViewId="0">
      <selection activeCell="DI5" sqref="DI5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1059</v>
      </c>
      <c r="C5" t="s">
        <v>1060</v>
      </c>
      <c r="D5" t="s">
        <v>1061</v>
      </c>
      <c r="E5" t="s">
        <v>1062</v>
      </c>
      <c r="F5" t="s">
        <v>1063</v>
      </c>
      <c r="G5" t="s">
        <v>1064</v>
      </c>
      <c r="H5" t="s">
        <v>1065</v>
      </c>
      <c r="I5" t="s">
        <v>1066</v>
      </c>
      <c r="J5" t="s">
        <v>1067</v>
      </c>
      <c r="K5" t="s">
        <v>1068</v>
      </c>
      <c r="L5" t="s">
        <v>1069</v>
      </c>
      <c r="M5" t="s">
        <v>1070</v>
      </c>
      <c r="N5" t="s">
        <v>1071</v>
      </c>
      <c r="O5" t="s">
        <v>1072</v>
      </c>
      <c r="P5" t="s">
        <v>1073</v>
      </c>
      <c r="Q5" t="s">
        <v>1074</v>
      </c>
      <c r="R5" t="s">
        <v>1075</v>
      </c>
      <c r="W5" s="8"/>
      <c r="Z5" t="s">
        <v>1076</v>
      </c>
      <c r="AA5" t="s">
        <v>1077</v>
      </c>
      <c r="AB5" t="s">
        <v>1078</v>
      </c>
      <c r="AC5" t="s">
        <v>1079</v>
      </c>
      <c r="AD5" t="s">
        <v>1080</v>
      </c>
      <c r="AE5" t="s">
        <v>1081</v>
      </c>
      <c r="AF5" t="s">
        <v>1082</v>
      </c>
      <c r="AG5" t="s">
        <v>1083</v>
      </c>
      <c r="AH5" t="s">
        <v>1084</v>
      </c>
      <c r="AI5" t="s">
        <v>1085</v>
      </c>
      <c r="AJ5" t="s">
        <v>1086</v>
      </c>
      <c r="AK5" t="s">
        <v>1087</v>
      </c>
      <c r="AL5" t="s">
        <v>1088</v>
      </c>
      <c r="AM5" t="s">
        <v>1089</v>
      </c>
      <c r="AN5" t="s">
        <v>1090</v>
      </c>
      <c r="AO5" t="s">
        <v>1091</v>
      </c>
      <c r="AP5" t="s">
        <v>1092</v>
      </c>
      <c r="AT5" t="s">
        <v>1093</v>
      </c>
      <c r="AU5" t="s">
        <v>1094</v>
      </c>
      <c r="AV5" t="s">
        <v>1095</v>
      </c>
      <c r="AW5" t="s">
        <v>1096</v>
      </c>
      <c r="AX5" t="s">
        <v>1097</v>
      </c>
      <c r="AY5" t="s">
        <v>1098</v>
      </c>
      <c r="AZ5" t="s">
        <v>1099</v>
      </c>
      <c r="BA5" t="s">
        <v>1100</v>
      </c>
      <c r="BB5" t="s">
        <v>1101</v>
      </c>
      <c r="BC5" t="s">
        <v>1102</v>
      </c>
      <c r="BD5" t="s">
        <v>1103</v>
      </c>
      <c r="BE5" t="s">
        <v>1104</v>
      </c>
      <c r="BF5" t="s">
        <v>1105</v>
      </c>
      <c r="BG5" t="s">
        <v>1106</v>
      </c>
      <c r="BH5" t="s">
        <v>1107</v>
      </c>
      <c r="BI5" t="s">
        <v>1108</v>
      </c>
      <c r="BJ5" t="s">
        <v>1109</v>
      </c>
      <c r="BN5" s="8"/>
      <c r="BO5" s="8"/>
      <c r="BP5" s="8"/>
      <c r="BQ5" s="8"/>
      <c r="BR5" s="8"/>
      <c r="BU5" t="s">
        <v>1110</v>
      </c>
      <c r="BV5" t="s">
        <v>1111</v>
      </c>
      <c r="BW5" t="s">
        <v>1112</v>
      </c>
      <c r="BX5" t="s">
        <v>1113</v>
      </c>
      <c r="BY5" t="s">
        <v>1114</v>
      </c>
      <c r="BZ5" t="s">
        <v>1115</v>
      </c>
      <c r="CA5" t="s">
        <v>1116</v>
      </c>
      <c r="CB5" t="s">
        <v>1117</v>
      </c>
      <c r="CC5" t="s">
        <v>1118</v>
      </c>
      <c r="CD5" t="s">
        <v>1119</v>
      </c>
      <c r="CE5" t="s">
        <v>1120</v>
      </c>
      <c r="CF5" t="s">
        <v>1121</v>
      </c>
      <c r="CG5" t="s">
        <v>1122</v>
      </c>
      <c r="CH5" t="s">
        <v>1123</v>
      </c>
      <c r="CI5" t="s">
        <v>1124</v>
      </c>
      <c r="CJ5" t="s">
        <v>1125</v>
      </c>
      <c r="CK5" t="s">
        <v>1126</v>
      </c>
      <c r="CO5" t="s">
        <v>1127</v>
      </c>
      <c r="CP5" t="s">
        <v>1128</v>
      </c>
      <c r="CS5" t="s">
        <v>1133</v>
      </c>
      <c r="CT5" t="s">
        <v>1134</v>
      </c>
      <c r="CU5" t="s">
        <v>1135</v>
      </c>
      <c r="CV5" t="s">
        <v>1136</v>
      </c>
      <c r="CW5" t="s">
        <v>1137</v>
      </c>
      <c r="CX5" t="s">
        <v>1138</v>
      </c>
      <c r="CY5" t="s">
        <v>1139</v>
      </c>
      <c r="CZ5" t="s">
        <v>1140</v>
      </c>
      <c r="DA5" t="s">
        <v>1141</v>
      </c>
      <c r="DB5" t="s">
        <v>1142</v>
      </c>
      <c r="DC5" t="s">
        <v>1143</v>
      </c>
      <c r="DD5" t="s">
        <v>1144</v>
      </c>
      <c r="DE5" t="s">
        <v>1145</v>
      </c>
      <c r="DF5" t="s">
        <v>1146</v>
      </c>
      <c r="DG5" t="s">
        <v>1147</v>
      </c>
      <c r="DH5" t="s">
        <v>1148</v>
      </c>
      <c r="DI5" t="s">
        <v>1149</v>
      </c>
      <c r="DL5" t="s">
        <v>1150</v>
      </c>
      <c r="DM5" t="s">
        <v>1151</v>
      </c>
      <c r="DN5" t="s">
        <v>1152</v>
      </c>
      <c r="DO5" t="s">
        <v>1153</v>
      </c>
      <c r="DP5" t="s">
        <v>1154</v>
      </c>
      <c r="DQ5" t="s">
        <v>1155</v>
      </c>
      <c r="DR5" t="s">
        <v>1156</v>
      </c>
      <c r="DS5" t="s">
        <v>1157</v>
      </c>
      <c r="DT5" t="s">
        <v>1158</v>
      </c>
      <c r="DU5" t="s">
        <v>1159</v>
      </c>
      <c r="DV5" t="s">
        <v>1160</v>
      </c>
      <c r="DW5" t="s">
        <v>1161</v>
      </c>
      <c r="DX5" t="s">
        <v>1162</v>
      </c>
      <c r="DY5" t="s">
        <v>1163</v>
      </c>
      <c r="DZ5" t="s">
        <v>1164</v>
      </c>
      <c r="EA5" t="s">
        <v>1165</v>
      </c>
      <c r="EB5" t="s">
        <v>1166</v>
      </c>
      <c r="EC5" t="s">
        <v>1167</v>
      </c>
      <c r="ED5" t="s">
        <v>1168</v>
      </c>
      <c r="EE5" t="s">
        <v>1169</v>
      </c>
      <c r="EF5" t="s">
        <v>1170</v>
      </c>
      <c r="EG5" t="s">
        <v>1171</v>
      </c>
      <c r="EH5" t="s">
        <v>1172</v>
      </c>
      <c r="EI5" t="s">
        <v>1173</v>
      </c>
      <c r="EJ5" t="s">
        <v>1174</v>
      </c>
      <c r="EK5" t="s">
        <v>1175</v>
      </c>
      <c r="EL5" t="s">
        <v>1176</v>
      </c>
      <c r="EM5" t="s">
        <v>1177</v>
      </c>
      <c r="EN5" t="s">
        <v>1178</v>
      </c>
      <c r="EO5" t="s">
        <v>1179</v>
      </c>
      <c r="EP5" t="s">
        <v>1180</v>
      </c>
      <c r="EQ5" t="s">
        <v>1181</v>
      </c>
      <c r="ER5" t="s">
        <v>1182</v>
      </c>
      <c r="ES5" t="s">
        <v>1183</v>
      </c>
      <c r="ET5" t="s">
        <v>1184</v>
      </c>
      <c r="EU5" t="s">
        <v>1185</v>
      </c>
      <c r="EV5" t="s">
        <v>1186</v>
      </c>
      <c r="EW5" t="s">
        <v>1187</v>
      </c>
      <c r="EX5" t="s">
        <v>1188</v>
      </c>
      <c r="EY5" t="s">
        <v>1189</v>
      </c>
      <c r="EZ5" t="s">
        <v>1190</v>
      </c>
      <c r="FA5" t="s">
        <v>1191</v>
      </c>
      <c r="FB5" t="s">
        <v>1192</v>
      </c>
      <c r="FC5" t="s">
        <v>1193</v>
      </c>
      <c r="FD5" t="s">
        <v>1194</v>
      </c>
      <c r="FE5" t="s">
        <v>1195</v>
      </c>
      <c r="FF5" t="s">
        <v>1196</v>
      </c>
      <c r="FG5" t="s">
        <v>1197</v>
      </c>
      <c r="FH5" t="s">
        <v>1198</v>
      </c>
      <c r="FI5" t="s">
        <v>1199</v>
      </c>
      <c r="FJ5" t="s">
        <v>1200</v>
      </c>
      <c r="FK5" t="s">
        <v>1201</v>
      </c>
      <c r="FL5" t="s">
        <v>1202</v>
      </c>
      <c r="FM5" t="s">
        <v>1203</v>
      </c>
      <c r="FN5" t="s">
        <v>1204</v>
      </c>
      <c r="FO5" t="s">
        <v>1205</v>
      </c>
      <c r="FP5" t="s">
        <v>1206</v>
      </c>
      <c r="FQ5" t="s">
        <v>1207</v>
      </c>
      <c r="FR5" t="s">
        <v>1208</v>
      </c>
      <c r="FS5" t="s">
        <v>1209</v>
      </c>
      <c r="FT5" t="s">
        <v>1210</v>
      </c>
      <c r="FU5" t="s">
        <v>1211</v>
      </c>
      <c r="FV5" t="s">
        <v>1212</v>
      </c>
      <c r="FW5" t="s">
        <v>1213</v>
      </c>
      <c r="FX5" t="s">
        <v>1214</v>
      </c>
    </row>
    <row r="6" spans="1:180">
      <c r="A6" s="25">
        <v>0</v>
      </c>
      <c r="B6" s="3">
        <v>-0.23591357469558716</v>
      </c>
      <c r="C6" s="3">
        <v>0.14275006949901581</v>
      </c>
      <c r="D6" s="3">
        <v>-0.16486337780952454</v>
      </c>
      <c r="E6" s="3">
        <v>9.9071957170963287E-2</v>
      </c>
      <c r="F6" s="3">
        <v>0.17453022301197052</v>
      </c>
      <c r="G6" s="3">
        <v>0.30196189880371094</v>
      </c>
      <c r="H6" s="3">
        <v>-6.8055413663387299E-2</v>
      </c>
      <c r="I6" s="3">
        <v>0.16515392065048218</v>
      </c>
      <c r="J6" s="3">
        <v>0.2448614239692688</v>
      </c>
      <c r="K6" s="3">
        <v>0.32105651497840881</v>
      </c>
      <c r="L6" s="3">
        <v>-0.17193828523159027</v>
      </c>
      <c r="M6" s="3">
        <v>-5.8297384530305862E-2</v>
      </c>
      <c r="N6" s="3">
        <v>0.21309542655944824</v>
      </c>
      <c r="O6" s="3">
        <v>0.28612843155860901</v>
      </c>
      <c r="P6" s="3">
        <v>0.274147629737854</v>
      </c>
      <c r="Q6" s="3">
        <v>3.3452024217694998E-3</v>
      </c>
      <c r="R6" s="3">
        <v>-9.4995265826582909E-3</v>
      </c>
      <c r="U6" s="21" t="s">
        <v>149</v>
      </c>
      <c r="V6" s="6">
        <v>0</v>
      </c>
      <c r="W6" s="5" cm="1">
        <f t="array" ref="W6:W53">MMULT(B6:R53,TRANSPOSE(B62:R62))</f>
        <v>-0.88171981296922131</v>
      </c>
      <c r="Y6" s="25">
        <v>0</v>
      </c>
      <c r="Z6" s="3">
        <v>-6.6423505544662476E-2</v>
      </c>
      <c r="AA6" s="3">
        <v>-4.1020933538675308E-2</v>
      </c>
      <c r="AB6" s="3">
        <v>-0.11658728122711182</v>
      </c>
      <c r="AC6" s="3">
        <v>-3.1393058598041534E-2</v>
      </c>
      <c r="AD6" s="3">
        <v>-5.7699419558048248E-2</v>
      </c>
      <c r="AE6" s="3">
        <v>2.322365902364254E-2</v>
      </c>
      <c r="AF6" s="3">
        <v>-4.4622637331485748E-2</v>
      </c>
      <c r="AG6" s="3">
        <v>-6.7324708215892315E-3</v>
      </c>
      <c r="AH6" s="3">
        <v>3.4852869808673859E-2</v>
      </c>
      <c r="AI6" s="3">
        <v>-0.22223542630672455</v>
      </c>
      <c r="AJ6" s="3">
        <v>5.6323031894862652E-3</v>
      </c>
      <c r="AK6" s="3">
        <v>4.2943943291902542E-2</v>
      </c>
      <c r="AL6" s="3">
        <v>-4.2845819145441055E-2</v>
      </c>
      <c r="AM6" s="3">
        <v>0.10479442030191422</v>
      </c>
      <c r="AN6" s="3">
        <v>0.1111457422375679</v>
      </c>
      <c r="AO6" s="3">
        <v>8.2849502563476563E-2</v>
      </c>
      <c r="AP6" s="3">
        <v>7.7359162271022797E-2</v>
      </c>
      <c r="AR6" s="34" t="s">
        <v>149</v>
      </c>
      <c r="AS6" s="26">
        <v>0</v>
      </c>
      <c r="AT6" s="3">
        <v>-2.2752109915018082E-2</v>
      </c>
      <c r="AU6" s="3">
        <v>-1.364428736269474E-2</v>
      </c>
      <c r="AV6" s="3">
        <v>0.15744295716285706</v>
      </c>
      <c r="AW6" s="3">
        <v>-3.5258527845144272E-2</v>
      </c>
      <c r="AX6" s="3">
        <v>0.25832271575927734</v>
      </c>
      <c r="AY6" s="3">
        <v>-7.6222650706768036E-2</v>
      </c>
      <c r="AZ6" s="3">
        <v>-0.28167620301246643</v>
      </c>
      <c r="BA6" s="3">
        <v>0.18493437767028809</v>
      </c>
      <c r="BB6" s="3">
        <v>0.13441532850265503</v>
      </c>
      <c r="BC6" s="3">
        <v>0.41035512089729309</v>
      </c>
      <c r="BD6" s="3">
        <v>1.8388556316494942E-2</v>
      </c>
      <c r="BE6" s="3">
        <v>-8.6571142077445984E-2</v>
      </c>
      <c r="BF6" s="3">
        <v>-1.2172289192676544E-2</v>
      </c>
      <c r="BG6" s="3">
        <v>0.11197175085544586</v>
      </c>
      <c r="BH6" s="3">
        <v>-0.25982567667961121</v>
      </c>
      <c r="BI6" s="3">
        <v>0.10055211186408997</v>
      </c>
      <c r="BJ6" s="3">
        <v>8.6880087852478027E-2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-1.2714827422216983</v>
      </c>
      <c r="BT6" s="25">
        <v>0</v>
      </c>
      <c r="BU6" s="3">
        <v>7.1914084255695343E-2</v>
      </c>
      <c r="BV6" s="3">
        <v>-0.21459655463695526</v>
      </c>
      <c r="BW6" s="3">
        <v>0.22223925590515137</v>
      </c>
      <c r="BX6" s="3">
        <v>0.36389651894569397</v>
      </c>
      <c r="BY6" s="3">
        <v>0.296021968126297</v>
      </c>
      <c r="BZ6" s="3">
        <v>0.23725265264511108</v>
      </c>
      <c r="CA6" s="3">
        <v>7.3604688048362732E-2</v>
      </c>
      <c r="CB6" s="3">
        <v>-0.16918683052062988</v>
      </c>
      <c r="CC6" s="3">
        <v>0.10826554894447327</v>
      </c>
      <c r="CD6" s="3">
        <v>6.9869540631771088E-2</v>
      </c>
      <c r="CE6" s="3">
        <v>-0.10726378858089447</v>
      </c>
      <c r="CF6" s="3">
        <v>0.30330252647399902</v>
      </c>
      <c r="CG6" s="3">
        <v>3.6077510565519333E-2</v>
      </c>
      <c r="CH6" s="3">
        <v>0.32083973288536072</v>
      </c>
      <c r="CI6" s="3">
        <v>0.23421125113964081</v>
      </c>
      <c r="CJ6" s="3">
        <v>-0.14367225766181946</v>
      </c>
      <c r="CK6" s="3">
        <v>-3.9185084402561188E-2</v>
      </c>
      <c r="CN6" s="25">
        <v>0</v>
      </c>
      <c r="CO6" s="3">
        <v>1.1250957250595093</v>
      </c>
      <c r="CP6" s="3">
        <v>-3.9962314069271088E-2</v>
      </c>
      <c r="CR6" s="25">
        <v>0</v>
      </c>
      <c r="CS6" s="3">
        <v>-0.21980847418308258</v>
      </c>
      <c r="CT6" s="3">
        <v>-0.18326801061630249</v>
      </c>
      <c r="CU6" s="3">
        <v>-0.45785316824913025</v>
      </c>
      <c r="CV6" s="3">
        <v>-0.2584456205368042</v>
      </c>
      <c r="CW6" s="3">
        <v>-7.3780356906354427E-3</v>
      </c>
      <c r="CX6" s="3">
        <v>5.3094927221536636E-2</v>
      </c>
      <c r="CY6" s="3">
        <v>0.25172033905982971</v>
      </c>
      <c r="CZ6" s="3">
        <v>5.8173917233943939E-2</v>
      </c>
      <c r="DA6" s="3">
        <v>-0.16392174363136292</v>
      </c>
      <c r="DB6" s="3">
        <v>0.20851877331733704</v>
      </c>
      <c r="DC6" s="3">
        <v>-0.20129059255123138</v>
      </c>
      <c r="DD6" s="3">
        <v>0.10265843570232391</v>
      </c>
      <c r="DE6" s="3">
        <v>-0.14161038398742676</v>
      </c>
      <c r="DF6" s="3">
        <v>-0.29807582497596741</v>
      </c>
      <c r="DG6" s="3">
        <v>0.19292236864566803</v>
      </c>
      <c r="DH6" s="3">
        <v>-2.0166318863630295E-3</v>
      </c>
      <c r="DI6" s="3">
        <v>-0.35999682545661926</v>
      </c>
      <c r="DK6" s="25">
        <v>0</v>
      </c>
      <c r="DL6" s="3">
        <v>-4.336728248745203E-3</v>
      </c>
      <c r="DM6" s="3">
        <v>-3.6485340446233749E-2</v>
      </c>
      <c r="DN6" s="3">
        <v>0.10574699193239212</v>
      </c>
      <c r="DO6" s="3">
        <v>0.13552007079124451</v>
      </c>
      <c r="DP6" s="3">
        <v>-0.19841004908084869</v>
      </c>
      <c r="DQ6" s="3">
        <v>-1.501921471208334E-2</v>
      </c>
      <c r="DR6" s="3">
        <v>0.21197719871997833</v>
      </c>
      <c r="DS6" s="3">
        <v>0.11835815012454987</v>
      </c>
      <c r="DT6" s="3">
        <v>-9.1016791760921478E-2</v>
      </c>
      <c r="DU6" s="3">
        <v>-2.5978013873100281E-2</v>
      </c>
      <c r="DV6" s="3">
        <v>0.14215129613876343</v>
      </c>
      <c r="DW6" s="3">
        <v>0.26483899354934692</v>
      </c>
      <c r="DX6" s="3">
        <v>-0.12485760450363159</v>
      </c>
      <c r="DY6" s="3">
        <v>6.7494031973183155E-3</v>
      </c>
      <c r="DZ6" s="3">
        <v>-7.6889261603355408E-2</v>
      </c>
      <c r="EA6" s="3">
        <v>1.6864458099007607E-2</v>
      </c>
      <c r="EB6" s="3">
        <v>-6.6715041175484657E-3</v>
      </c>
      <c r="EC6" s="3">
        <v>-0.17335048317909241</v>
      </c>
      <c r="ED6" s="3">
        <v>-0.23813030123710632</v>
      </c>
      <c r="EE6" s="3">
        <v>-8.8389277458190918E-2</v>
      </c>
      <c r="EF6" s="3">
        <v>-8.3719315007328987E-3</v>
      </c>
      <c r="EG6" s="3">
        <v>0.28521028161048889</v>
      </c>
      <c r="EH6" s="3">
        <v>0.10569242388010025</v>
      </c>
      <c r="EI6" s="3">
        <v>-8.519379049539566E-2</v>
      </c>
      <c r="EJ6" s="3">
        <v>0.14744618535041809</v>
      </c>
      <c r="EK6" s="3">
        <v>-4.1220471262931824E-2</v>
      </c>
      <c r="EL6" s="3">
        <v>-0.12361761182546616</v>
      </c>
      <c r="EM6" s="3">
        <v>-9.8409436643123627E-2</v>
      </c>
      <c r="EN6" s="3">
        <v>-6.4800642430782318E-2</v>
      </c>
      <c r="EO6" s="3">
        <v>-0.35251864790916443</v>
      </c>
      <c r="EP6" s="3">
        <v>5.190860852599144E-2</v>
      </c>
      <c r="EQ6" s="3">
        <v>-0.11628861725330353</v>
      </c>
      <c r="ER6" s="3">
        <v>3.1665903516113758E-3</v>
      </c>
      <c r="ES6" s="3">
        <v>4.5353308320045471E-2</v>
      </c>
      <c r="ET6" s="3">
        <v>0.20211565494537354</v>
      </c>
      <c r="EU6" s="3">
        <v>-0.22315983474254608</v>
      </c>
      <c r="EV6" s="3">
        <v>-5.080670234747231E-4</v>
      </c>
      <c r="EW6" s="3">
        <v>-7.2119578719139099E-2</v>
      </c>
      <c r="EX6" s="3">
        <v>-6.613699346780777E-2</v>
      </c>
      <c r="EY6" s="3">
        <v>4.9838569015264511E-2</v>
      </c>
      <c r="EZ6" s="3">
        <v>-0.40439456701278687</v>
      </c>
      <c r="FA6" s="3">
        <v>-6.3624322414398193E-2</v>
      </c>
      <c r="FB6" s="3">
        <v>-7.7825717628002167E-2</v>
      </c>
      <c r="FC6" s="3">
        <v>0.28292274475097656</v>
      </c>
      <c r="FD6" s="3">
        <v>1.4582852832973003E-2</v>
      </c>
      <c r="FE6" s="3">
        <v>0.13875213265419006</v>
      </c>
      <c r="FF6" s="3">
        <v>9.6796803176403046E-2</v>
      </c>
      <c r="FG6" s="3">
        <v>-7.8342162072658539E-2</v>
      </c>
      <c r="FH6" s="3">
        <v>0.17884038388729095</v>
      </c>
      <c r="FI6" s="3">
        <v>-2.4340115487575531E-2</v>
      </c>
      <c r="FJ6" s="3">
        <v>-9.1111756861209869E-2</v>
      </c>
      <c r="FK6" s="3">
        <v>-8.6236961185932159E-2</v>
      </c>
      <c r="FL6" s="3">
        <v>0.1831030398607254</v>
      </c>
      <c r="FM6" s="3">
        <v>0.17494860291481018</v>
      </c>
      <c r="FN6" s="3">
        <v>-5.8734443038702011E-2</v>
      </c>
      <c r="FO6" s="3">
        <v>0.19005106389522552</v>
      </c>
      <c r="FP6" s="3">
        <v>0.11813151091337204</v>
      </c>
      <c r="FQ6" s="3">
        <v>-0.14014975726604462</v>
      </c>
      <c r="FR6" s="3">
        <v>4.0049880743026733E-2</v>
      </c>
      <c r="FS6" s="3">
        <v>8.8966339826583862E-2</v>
      </c>
      <c r="FT6" s="3">
        <v>-7.7328130602836609E-2</v>
      </c>
      <c r="FU6" s="3">
        <v>-0.14169535040855408</v>
      </c>
      <c r="FV6" s="3">
        <v>0.17653515934944153</v>
      </c>
      <c r="FW6" s="3">
        <v>0.13478073477745056</v>
      </c>
      <c r="FX6" s="3">
        <v>9.8294811323285103E-3</v>
      </c>
    </row>
    <row r="7" spans="1:180">
      <c r="A7" s="25">
        <v>1</v>
      </c>
      <c r="B7" s="3">
        <v>-1.351789478212595E-2</v>
      </c>
      <c r="C7" s="3">
        <v>8.068537712097168E-2</v>
      </c>
      <c r="D7" s="3">
        <v>-0.29217255115509033</v>
      </c>
      <c r="E7" s="3">
        <v>-3.2026128610596061E-4</v>
      </c>
      <c r="F7" s="3">
        <v>0.2417595237493515</v>
      </c>
      <c r="G7" s="3">
        <v>-9.4221889972686768E-2</v>
      </c>
      <c r="H7" s="3">
        <v>-0.22360831499099731</v>
      </c>
      <c r="I7" s="3">
        <v>-6.4799919724464417E-2</v>
      </c>
      <c r="J7" s="3">
        <v>-4.3965801596641541E-2</v>
      </c>
      <c r="K7" s="3">
        <v>-0.1089051142334938</v>
      </c>
      <c r="L7" s="3">
        <v>-0.21085643768310547</v>
      </c>
      <c r="M7" s="3">
        <v>-3.1426083296537399E-2</v>
      </c>
      <c r="N7" s="3">
        <v>-0.25275155901908875</v>
      </c>
      <c r="O7" s="3">
        <v>-0.10112489014863968</v>
      </c>
      <c r="P7" s="3">
        <v>0.2071717232465744</v>
      </c>
      <c r="Q7" s="3">
        <v>7.4020959436893463E-3</v>
      </c>
      <c r="R7" s="3">
        <v>1.254222821444273E-2</v>
      </c>
      <c r="U7" s="3"/>
      <c r="V7" s="1">
        <v>1</v>
      </c>
      <c r="W7" s="3">
        <v>-0.11705828215624614</v>
      </c>
      <c r="Y7" s="25">
        <v>1</v>
      </c>
      <c r="Z7" s="3">
        <v>-3.921826183795929E-2</v>
      </c>
      <c r="AA7" s="3">
        <v>2.7392232790589333E-2</v>
      </c>
      <c r="AB7" s="3">
        <v>2.9663357883691788E-2</v>
      </c>
      <c r="AC7" s="3">
        <v>-8.8011547923088074E-2</v>
      </c>
      <c r="AD7" s="3">
        <v>-6.5272696316242218E-2</v>
      </c>
      <c r="AE7" s="3">
        <v>4.4967051595449448E-2</v>
      </c>
      <c r="AF7" s="3">
        <v>-5.9009674936532974E-2</v>
      </c>
      <c r="AG7" s="3">
        <v>-2.4733481928706169E-2</v>
      </c>
      <c r="AH7" s="3">
        <v>3.0069969943724573E-4</v>
      </c>
      <c r="AI7" s="3">
        <v>-0.17677855491638184</v>
      </c>
      <c r="AJ7" s="3">
        <v>8.8382862508296967E-2</v>
      </c>
      <c r="AK7" s="3">
        <v>3.8902357220649719E-2</v>
      </c>
      <c r="AL7" s="3">
        <v>1.9590241834521294E-2</v>
      </c>
      <c r="AM7" s="3">
        <v>1.0143598541617393E-2</v>
      </c>
      <c r="AN7" s="3">
        <v>-3.4369721543043852E-3</v>
      </c>
      <c r="AO7" s="3">
        <v>-0.12236817926168442</v>
      </c>
      <c r="AP7" s="3">
        <v>1.5552187338471413E-2</v>
      </c>
      <c r="AS7" s="25">
        <v>1</v>
      </c>
      <c r="AT7" s="3">
        <v>9.2811569571495056E-2</v>
      </c>
      <c r="AU7" s="3">
        <v>0.17933887243270874</v>
      </c>
      <c r="AV7" s="3">
        <v>-9.2478036880493164E-2</v>
      </c>
      <c r="AW7" s="3">
        <v>0.21100971102714539</v>
      </c>
      <c r="AX7" s="3">
        <v>0.14285902678966522</v>
      </c>
      <c r="AY7" s="3">
        <v>-4.249008372426033E-2</v>
      </c>
      <c r="AZ7" s="3">
        <v>-0.14502623677253723</v>
      </c>
      <c r="BA7" s="3">
        <v>5.1635313779115677E-2</v>
      </c>
      <c r="BB7" s="3">
        <v>0.25399398803710938</v>
      </c>
      <c r="BC7" s="3">
        <v>-0.16148775815963745</v>
      </c>
      <c r="BD7" s="3">
        <v>8.4667406976222992E-2</v>
      </c>
      <c r="BE7" s="3">
        <v>0.25692170858383179</v>
      </c>
      <c r="BF7" s="3">
        <v>-4.7968827188014984E-2</v>
      </c>
      <c r="BG7" s="3">
        <v>0.29537251591682434</v>
      </c>
      <c r="BH7" s="3">
        <v>0.41156142950057983</v>
      </c>
      <c r="BI7" s="3">
        <v>2.7036424726247787E-2</v>
      </c>
      <c r="BJ7" s="3">
        <v>0.32114124298095703</v>
      </c>
      <c r="BL7" s="3"/>
      <c r="BM7" s="1">
        <v>1</v>
      </c>
      <c r="BN7" s="3"/>
      <c r="BO7" s="3"/>
      <c r="BP7" s="3"/>
      <c r="BQ7" s="3"/>
      <c r="BR7" s="3">
        <v>0.58709384589554026</v>
      </c>
      <c r="BT7" s="25">
        <v>1</v>
      </c>
      <c r="BU7" s="3">
        <v>-0.12658761441707611</v>
      </c>
      <c r="BV7" s="3">
        <v>-0.49279811978340149</v>
      </c>
      <c r="BW7" s="3">
        <v>0.15899075567722321</v>
      </c>
      <c r="BX7" s="3">
        <v>-0.29024764895439148</v>
      </c>
      <c r="BY7" s="3">
        <v>-5.1136858761310577E-2</v>
      </c>
      <c r="BZ7" s="3">
        <v>-0.27625453472137451</v>
      </c>
      <c r="CA7" s="3">
        <v>0.28739571571350098</v>
      </c>
      <c r="CB7" s="3">
        <v>-7.192123681306839E-2</v>
      </c>
      <c r="CC7" s="3">
        <v>-5.79964779317379E-2</v>
      </c>
      <c r="CD7" s="3">
        <v>0.29523810744285583</v>
      </c>
      <c r="CE7" s="3">
        <v>7.0571698248386383E-2</v>
      </c>
      <c r="CF7" s="3">
        <v>-1.8059592694044113E-2</v>
      </c>
      <c r="CG7" s="3">
        <v>0.3444247841835022</v>
      </c>
      <c r="CH7" s="3">
        <v>0.40572822093963623</v>
      </c>
      <c r="CI7" s="3">
        <v>-9.9847249686717987E-2</v>
      </c>
      <c r="CJ7" s="3">
        <v>0.19788146018981934</v>
      </c>
      <c r="CK7" s="3">
        <v>0.1054663211107254</v>
      </c>
      <c r="CN7" s="25">
        <v>1</v>
      </c>
      <c r="CO7" s="3">
        <v>1.0616945028305054</v>
      </c>
      <c r="CP7" s="3">
        <v>5.0153926014900208E-2</v>
      </c>
      <c r="CR7" s="25">
        <v>1</v>
      </c>
      <c r="CS7" s="3">
        <v>0.1270604282617569</v>
      </c>
      <c r="CT7" s="3">
        <v>-8.9049495756626129E-2</v>
      </c>
      <c r="CU7" s="3">
        <v>-0.22861981391906738</v>
      </c>
      <c r="CV7" s="3">
        <v>3.9458110928535461E-2</v>
      </c>
      <c r="CW7" s="3">
        <v>-0.23678411543369293</v>
      </c>
      <c r="CX7" s="3">
        <v>0.17838872969150543</v>
      </c>
      <c r="CY7" s="3">
        <v>-0.31396788358688354</v>
      </c>
      <c r="CZ7" s="3">
        <v>0.46001565456390381</v>
      </c>
      <c r="DA7" s="3">
        <v>-0.14756353199481964</v>
      </c>
      <c r="DB7" s="3">
        <v>0.35129743814468384</v>
      </c>
      <c r="DC7" s="3">
        <v>0.12635757029056549</v>
      </c>
      <c r="DD7" s="3">
        <v>-1.8195752054452896E-2</v>
      </c>
      <c r="DE7" s="3">
        <v>0.24399210512638092</v>
      </c>
      <c r="DF7" s="3">
        <v>0.2613251805305481</v>
      </c>
      <c r="DG7" s="3">
        <v>0.26444616913795471</v>
      </c>
      <c r="DH7" s="3">
        <v>5.8427292853593826E-2</v>
      </c>
      <c r="DI7" s="3">
        <v>-0.46816682815551758</v>
      </c>
      <c r="DK7" s="25">
        <v>1</v>
      </c>
      <c r="DL7" s="3">
        <v>-0.20012690126895905</v>
      </c>
      <c r="DM7" s="3">
        <v>-5.868307501077652E-2</v>
      </c>
      <c r="DN7" s="3">
        <v>4.1024278849363327E-2</v>
      </c>
      <c r="DO7" s="3">
        <v>-9.9130496382713318E-2</v>
      </c>
      <c r="DP7" s="3">
        <v>-0.32009851932525635</v>
      </c>
      <c r="DQ7" s="3">
        <v>0.19751626253128052</v>
      </c>
      <c r="DR7" s="3">
        <v>-3.5479623824357986E-2</v>
      </c>
      <c r="DS7" s="3">
        <v>0.17978952825069427</v>
      </c>
      <c r="DT7" s="3">
        <v>-0.2627657949924469</v>
      </c>
      <c r="DU7" s="3">
        <v>-1.4605374075472355E-2</v>
      </c>
      <c r="DV7" s="3">
        <v>-0.39835843443870544</v>
      </c>
      <c r="DW7" s="3">
        <v>-0.53014421463012695</v>
      </c>
      <c r="DX7" s="3">
        <v>-7.4622608721256256E-2</v>
      </c>
      <c r="DY7" s="3">
        <v>3.6020368337631226E-2</v>
      </c>
      <c r="DZ7" s="3">
        <v>-0.19660551846027374</v>
      </c>
      <c r="EA7" s="3">
        <v>-6.5999396145343781E-2</v>
      </c>
      <c r="EB7" s="3">
        <v>1.5281385742127895E-2</v>
      </c>
      <c r="EC7" s="3">
        <v>-8.1341966986656189E-2</v>
      </c>
      <c r="ED7" s="3">
        <v>0.14577937126159668</v>
      </c>
      <c r="EE7" s="3">
        <v>6.1573252081871033E-2</v>
      </c>
      <c r="EF7" s="3">
        <v>-4.7099005430936813E-2</v>
      </c>
      <c r="EG7" s="3">
        <v>4.7339968383312225E-2</v>
      </c>
      <c r="EH7" s="3">
        <v>-6.1607807874679565E-2</v>
      </c>
      <c r="EI7" s="3">
        <v>-4.9859941005706787E-2</v>
      </c>
      <c r="EJ7" s="3">
        <v>0.17822211980819702</v>
      </c>
      <c r="EK7" s="3">
        <v>-5.9995878487825394E-2</v>
      </c>
      <c r="EL7" s="3">
        <v>-0.11969000101089478</v>
      </c>
      <c r="EM7" s="3">
        <v>-0.15471869707107544</v>
      </c>
      <c r="EN7" s="3">
        <v>0.14557485282421112</v>
      </c>
      <c r="EO7" s="3">
        <v>0.32830363512039185</v>
      </c>
      <c r="EP7" s="3">
        <v>-0.14421522617340088</v>
      </c>
      <c r="EQ7" s="3">
        <v>6.1267420649528503E-2</v>
      </c>
      <c r="ER7" s="3">
        <v>-5.4389927536249161E-3</v>
      </c>
      <c r="ES7" s="3">
        <v>-5.3406443446874619E-2</v>
      </c>
      <c r="ET7" s="3">
        <v>0.11547711491584778</v>
      </c>
      <c r="EU7" s="3">
        <v>-2.9429540038108826E-2</v>
      </c>
      <c r="EV7" s="3">
        <v>-5.6482707150280476E-3</v>
      </c>
      <c r="EW7" s="3">
        <v>7.7518321573734283E-2</v>
      </c>
      <c r="EX7" s="3">
        <v>7.1373246610164642E-2</v>
      </c>
      <c r="EY7" s="3">
        <v>5.4836325347423553E-2</v>
      </c>
      <c r="EZ7" s="3">
        <v>7.0098742842674255E-2</v>
      </c>
      <c r="FA7" s="3">
        <v>-0.25404980778694153</v>
      </c>
      <c r="FB7" s="3">
        <v>-6.9280579686164856E-2</v>
      </c>
      <c r="FC7" s="3">
        <v>9.9911727011203766E-2</v>
      </c>
      <c r="FD7" s="3">
        <v>-0.11300899088382721</v>
      </c>
      <c r="FE7" s="3">
        <v>0.24093107879161835</v>
      </c>
      <c r="FF7" s="3">
        <v>0.27197885513305664</v>
      </c>
      <c r="FG7" s="3">
        <v>-6.6389143466949463E-2</v>
      </c>
      <c r="FH7" s="3">
        <v>0.23126606643199921</v>
      </c>
      <c r="FI7" s="3">
        <v>0.12090811878442764</v>
      </c>
      <c r="FJ7" s="3">
        <v>3.5702098160982132E-2</v>
      </c>
      <c r="FK7" s="3">
        <v>0.1459038257598877</v>
      </c>
      <c r="FL7" s="3">
        <v>-0.15992051362991333</v>
      </c>
      <c r="FM7" s="3">
        <v>1.7053091898560524E-2</v>
      </c>
      <c r="FN7" s="3">
        <v>5.470932275056839E-2</v>
      </c>
      <c r="FO7" s="3">
        <v>-0.14881986379623413</v>
      </c>
      <c r="FP7" s="3">
        <v>1.6931287944316864E-2</v>
      </c>
      <c r="FQ7" s="3">
        <v>-0.17872251570224762</v>
      </c>
      <c r="FR7" s="3">
        <v>-0.19273144006729126</v>
      </c>
      <c r="FS7" s="3">
        <v>4.2558170855045319E-2</v>
      </c>
      <c r="FT7" s="3">
        <v>0.12511332333087921</v>
      </c>
      <c r="FU7" s="3">
        <v>4.6188153326511383E-2</v>
      </c>
      <c r="FV7" s="3">
        <v>-0.47853186726570129</v>
      </c>
      <c r="FW7" s="3">
        <v>-0.33975568413734436</v>
      </c>
      <c r="FX7" s="3">
        <v>9.7791910171508803E-2</v>
      </c>
    </row>
    <row r="8" spans="1:180">
      <c r="A8" s="25">
        <v>2</v>
      </c>
      <c r="B8" s="3">
        <v>-0.16778050363063812</v>
      </c>
      <c r="C8" s="3">
        <v>-0.18455407023429871</v>
      </c>
      <c r="D8" s="3">
        <v>-0.28060019016265869</v>
      </c>
      <c r="E8" s="3">
        <v>0.1230754554271698</v>
      </c>
      <c r="F8" s="3">
        <v>-7.1932844817638397E-2</v>
      </c>
      <c r="G8" s="3">
        <v>-0.14538232982158661</v>
      </c>
      <c r="H8" s="3">
        <v>3.4194055944681168E-2</v>
      </c>
      <c r="I8" s="3">
        <v>-0.16575285792350769</v>
      </c>
      <c r="J8" s="3">
        <v>0.30143097043037415</v>
      </c>
      <c r="K8" s="3">
        <v>-1.0142109356820583E-2</v>
      </c>
      <c r="L8" s="3">
        <v>5.5898729711771011E-2</v>
      </c>
      <c r="M8" s="3">
        <v>-0.24649389088153839</v>
      </c>
      <c r="N8" s="3">
        <v>0.26702255010604858</v>
      </c>
      <c r="O8" s="3">
        <v>-0.28901627659797668</v>
      </c>
      <c r="P8" s="3">
        <v>9.6407361328601837E-2</v>
      </c>
      <c r="Q8" s="3">
        <v>0.25213906168937683</v>
      </c>
      <c r="R8" s="3">
        <v>-1.3684524223208427E-2</v>
      </c>
      <c r="U8" s="3"/>
      <c r="V8" s="1">
        <v>2</v>
      </c>
      <c r="W8" s="3">
        <v>0.9916498455716285</v>
      </c>
      <c r="Y8" s="25">
        <v>2</v>
      </c>
      <c r="Z8" s="3">
        <v>-5.843309685587883E-2</v>
      </c>
      <c r="AA8" s="3">
        <v>-9.1747259721159935E-3</v>
      </c>
      <c r="AB8" s="3">
        <v>1.9840780645608902E-2</v>
      </c>
      <c r="AC8" s="3">
        <v>-0.13199213147163391</v>
      </c>
      <c r="AD8" s="3">
        <v>-7.6176412403583527E-2</v>
      </c>
      <c r="AE8" s="3">
        <v>5.0364166498184204E-2</v>
      </c>
      <c r="AF8" s="3">
        <v>-8.197021484375E-2</v>
      </c>
      <c r="AG8" s="3">
        <v>9.2257663607597351E-2</v>
      </c>
      <c r="AH8" s="3">
        <v>-1.6343686729669571E-2</v>
      </c>
      <c r="AI8" s="3">
        <v>1.135968416929245E-2</v>
      </c>
      <c r="AJ8" s="3">
        <v>1.357518695294857E-2</v>
      </c>
      <c r="AK8" s="3">
        <v>-9.1534499078989029E-3</v>
      </c>
      <c r="AL8" s="3">
        <v>1.6200682148337364E-2</v>
      </c>
      <c r="AM8" s="3">
        <v>-9.581487625837326E-2</v>
      </c>
      <c r="AN8" s="3">
        <v>1.5680132433772087E-2</v>
      </c>
      <c r="AO8" s="3">
        <v>-4.4716812670230865E-2</v>
      </c>
      <c r="AP8" s="3">
        <v>3.2818667590618134E-2</v>
      </c>
      <c r="AS8" s="25">
        <v>2</v>
      </c>
      <c r="AT8" s="3">
        <v>0.11099389940500259</v>
      </c>
      <c r="AU8" s="3">
        <v>0.11968865245580673</v>
      </c>
      <c r="AV8" s="3">
        <v>-0.18355637788772583</v>
      </c>
      <c r="AW8" s="3">
        <v>-2.3110112175345421E-2</v>
      </c>
      <c r="AX8" s="3">
        <v>1.9005119800567627E-2</v>
      </c>
      <c r="AY8" s="3">
        <v>-0.21502785384654999</v>
      </c>
      <c r="AZ8" s="3">
        <v>7.6345731504261494E-3</v>
      </c>
      <c r="BA8" s="3">
        <v>-0.10181321203708649</v>
      </c>
      <c r="BB8" s="3">
        <v>0.30537304282188416</v>
      </c>
      <c r="BC8" s="3">
        <v>-0.24215754866600037</v>
      </c>
      <c r="BD8" s="3">
        <v>-0.18894265592098236</v>
      </c>
      <c r="BE8" s="3">
        <v>-5.5951062589883804E-2</v>
      </c>
      <c r="BF8" s="3">
        <v>0.10895033925771713</v>
      </c>
      <c r="BG8" s="3">
        <v>0.1700097918510437</v>
      </c>
      <c r="BH8" s="3">
        <v>8.5485793650150299E-2</v>
      </c>
      <c r="BI8" s="3">
        <v>0.12926320731639862</v>
      </c>
      <c r="BJ8" s="3">
        <v>-0.38142910599708563</v>
      </c>
      <c r="BL8" s="3"/>
      <c r="BM8" s="1">
        <v>2</v>
      </c>
      <c r="BN8" s="3"/>
      <c r="BO8" s="3"/>
      <c r="BP8" s="3"/>
      <c r="BQ8" s="3"/>
      <c r="BR8" s="3">
        <v>0.64030043347275978</v>
      </c>
      <c r="BT8" s="25">
        <v>2</v>
      </c>
      <c r="BU8" s="3">
        <v>0.34252971410751343</v>
      </c>
      <c r="BV8" s="3">
        <v>-0.14189161360263824</v>
      </c>
      <c r="BW8" s="3">
        <v>0.12050342559814453</v>
      </c>
      <c r="BX8" s="3">
        <v>0.24888138473033905</v>
      </c>
      <c r="BY8" s="3">
        <v>0.11118941754102707</v>
      </c>
      <c r="BZ8" s="3">
        <v>-0.16629594564437866</v>
      </c>
      <c r="CA8" s="3">
        <v>0.25432372093200684</v>
      </c>
      <c r="CB8" s="3">
        <v>-0.12099002301692963</v>
      </c>
      <c r="CC8" s="3">
        <v>3.0646320432424545E-2</v>
      </c>
      <c r="CD8" s="3">
        <v>0.11725309491157532</v>
      </c>
      <c r="CE8" s="3">
        <v>3.1113266944885254E-2</v>
      </c>
      <c r="CF8" s="3">
        <v>-5.845579132437706E-2</v>
      </c>
      <c r="CG8" s="3">
        <v>-0.28767156600952148</v>
      </c>
      <c r="CH8" s="3">
        <v>-0.49371719360351563</v>
      </c>
      <c r="CI8" s="3">
        <v>0.2570076584815979</v>
      </c>
      <c r="CJ8" s="3">
        <v>-4.493444412946701E-2</v>
      </c>
      <c r="CK8" s="3">
        <v>2.9220081865787503E-2</v>
      </c>
      <c r="CN8" s="25">
        <v>2</v>
      </c>
      <c r="CO8" s="3">
        <v>1.0476284027099609</v>
      </c>
      <c r="CP8" s="3">
        <v>5.3214218467473984E-2</v>
      </c>
      <c r="CR8" s="25">
        <v>2</v>
      </c>
      <c r="CS8" s="3">
        <v>-0.23237238824367523</v>
      </c>
      <c r="CT8" s="3">
        <v>-3.9367418736219406E-2</v>
      </c>
      <c r="CU8" s="3">
        <v>-0.16174450516700745</v>
      </c>
      <c r="CV8" s="3">
        <v>0.22007904946804047</v>
      </c>
      <c r="CW8" s="3">
        <v>-0.13340196013450623</v>
      </c>
      <c r="CX8" s="3">
        <v>-2.5496844202280045E-2</v>
      </c>
      <c r="CY8" s="3">
        <v>0.18949306011199951</v>
      </c>
      <c r="CZ8" s="3">
        <v>-0.26308253407478333</v>
      </c>
      <c r="DA8" s="3">
        <v>-0.14407271146774292</v>
      </c>
      <c r="DB8" s="3">
        <v>0.11709656566381454</v>
      </c>
      <c r="DC8" s="3">
        <v>-7.9572498798370361E-2</v>
      </c>
      <c r="DD8" s="3">
        <v>-9.9847003817558289E-2</v>
      </c>
      <c r="DE8" s="3">
        <v>0.2621271014213562</v>
      </c>
      <c r="DF8" s="3">
        <v>9.4897761940956116E-2</v>
      </c>
      <c r="DG8" s="3">
        <v>1.3642559060826898E-3</v>
      </c>
      <c r="DH8" s="3">
        <v>3.8259662687778473E-2</v>
      </c>
      <c r="DI8" s="3">
        <v>-0.1831517219543457</v>
      </c>
      <c r="DK8" s="25">
        <v>2</v>
      </c>
      <c r="DL8" s="3">
        <v>0.20179145038127899</v>
      </c>
      <c r="DM8" s="3">
        <v>0.28384783864021301</v>
      </c>
      <c r="DN8" s="3">
        <v>-9.3538984656333923E-2</v>
      </c>
      <c r="DO8" s="3">
        <v>-6.9919176399707794E-2</v>
      </c>
      <c r="DP8" s="3">
        <v>-0.16242936253547668</v>
      </c>
      <c r="DQ8" s="3">
        <v>0.13504667580127716</v>
      </c>
      <c r="DR8" s="3">
        <v>-0.24217236042022705</v>
      </c>
      <c r="DS8" s="3">
        <v>3.0326224863529205E-2</v>
      </c>
      <c r="DT8" s="3">
        <v>1.8658345565199852E-2</v>
      </c>
      <c r="DU8" s="3">
        <v>2.663479745388031E-2</v>
      </c>
      <c r="DV8" s="3">
        <v>-0.44919604063034058</v>
      </c>
      <c r="DW8" s="3">
        <v>0.21324904263019562</v>
      </c>
      <c r="DX8" s="3">
        <v>1.135320495814085E-2</v>
      </c>
      <c r="DY8" s="3">
        <v>7.4232392013072968E-2</v>
      </c>
      <c r="DZ8" s="3">
        <v>6.4994707703590393E-2</v>
      </c>
      <c r="EA8" s="3">
        <v>-0.1579185277223587</v>
      </c>
      <c r="EB8" s="3">
        <v>-0.10463888943195343</v>
      </c>
      <c r="EC8" s="3">
        <v>4.943157359957695E-2</v>
      </c>
      <c r="ED8" s="3">
        <v>0.21403263509273529</v>
      </c>
      <c r="EE8" s="3">
        <v>0.28824931383132935</v>
      </c>
      <c r="EF8" s="3">
        <v>-2.5890780612826347E-2</v>
      </c>
      <c r="EG8" s="3">
        <v>-9.5697686076164246E-2</v>
      </c>
      <c r="EH8" s="3">
        <v>0.16427166759967804</v>
      </c>
      <c r="EI8" s="3">
        <v>-0.15063358843326569</v>
      </c>
      <c r="EJ8" s="3">
        <v>-0.19579984247684479</v>
      </c>
      <c r="EK8" s="3">
        <v>0.18337815999984741</v>
      </c>
      <c r="EL8" s="3">
        <v>-9.9889775738120079E-3</v>
      </c>
      <c r="EM8" s="3">
        <v>5.7194747030735016E-2</v>
      </c>
      <c r="EN8" s="3">
        <v>0.25198712944984436</v>
      </c>
      <c r="EO8" s="3">
        <v>-0.31369256973266602</v>
      </c>
      <c r="EP8" s="3">
        <v>-0.19467039406299591</v>
      </c>
      <c r="EQ8" s="3">
        <v>0.11652782559394836</v>
      </c>
      <c r="ER8" s="3">
        <v>4.5549064874649048E-2</v>
      </c>
      <c r="ES8" s="3">
        <v>1.2226099148392677E-2</v>
      </c>
      <c r="ET8" s="3">
        <v>-6.203056126832962E-2</v>
      </c>
      <c r="EU8" s="3">
        <v>0.10336681455373764</v>
      </c>
      <c r="EV8" s="3">
        <v>-7.5743906199932098E-2</v>
      </c>
      <c r="EW8" s="3">
        <v>9.0065831318497658E-3</v>
      </c>
      <c r="EX8" s="3">
        <v>-8.7538808584213257E-3</v>
      </c>
      <c r="EY8" s="3">
        <v>-0.30709865689277649</v>
      </c>
      <c r="EZ8" s="3">
        <v>0.24301467835903168</v>
      </c>
      <c r="FA8" s="3">
        <v>-6.118449941277504E-2</v>
      </c>
      <c r="FB8" s="3">
        <v>-2.487247996032238E-2</v>
      </c>
      <c r="FC8" s="3">
        <v>4.8454616218805313E-2</v>
      </c>
      <c r="FD8" s="3">
        <v>0.15738052129745483</v>
      </c>
      <c r="FE8" s="3">
        <v>-0.19737197458744049</v>
      </c>
      <c r="FF8" s="3">
        <v>0.11218030005693436</v>
      </c>
      <c r="FG8" s="3">
        <v>-5.606783926486969E-2</v>
      </c>
      <c r="FH8" s="3">
        <v>-1.7791436985135078E-3</v>
      </c>
      <c r="FI8" s="3">
        <v>3.7782501429319382E-2</v>
      </c>
      <c r="FJ8" s="3">
        <v>4.1395913809537888E-2</v>
      </c>
      <c r="FK8" s="3">
        <v>6.1442762613296509E-2</v>
      </c>
      <c r="FL8" s="3">
        <v>-0.19616182148456573</v>
      </c>
      <c r="FM8" s="3">
        <v>-9.1109134256839752E-2</v>
      </c>
      <c r="FN8" s="3">
        <v>6.7129626870155334E-2</v>
      </c>
      <c r="FO8" s="3">
        <v>-0.13688908517360687</v>
      </c>
      <c r="FP8" s="3">
        <v>0.39294242858886719</v>
      </c>
      <c r="FQ8" s="3">
        <v>-1.285452488809824E-2</v>
      </c>
      <c r="FR8" s="3">
        <v>-2.0812015980482101E-2</v>
      </c>
      <c r="FS8" s="3">
        <v>-0.19001908600330353</v>
      </c>
      <c r="FT8" s="3">
        <v>-5.7265721261501312E-2</v>
      </c>
      <c r="FU8" s="3">
        <v>0.18257173895835876</v>
      </c>
      <c r="FV8" s="3">
        <v>3.9683021605014801E-2</v>
      </c>
      <c r="FW8" s="3">
        <v>-5.4964762181043625E-2</v>
      </c>
      <c r="FX8" s="3">
        <v>4.0306530892848969E-2</v>
      </c>
    </row>
    <row r="9" spans="1:180">
      <c r="A9" s="25">
        <v>3</v>
      </c>
      <c r="B9" s="3">
        <v>9.9341258406639099E-2</v>
      </c>
      <c r="C9" s="3">
        <v>-0.16880849003791809</v>
      </c>
      <c r="D9" s="3">
        <v>-8.0254331231117249E-2</v>
      </c>
      <c r="E9" s="3">
        <v>-3.2772798091173172E-2</v>
      </c>
      <c r="F9" s="3">
        <v>0.20224921405315399</v>
      </c>
      <c r="G9" s="3">
        <v>1.7280876636505127E-2</v>
      </c>
      <c r="H9" s="3">
        <v>-0.18549838662147522</v>
      </c>
      <c r="I9" s="3">
        <v>-4.8573976382613182E-3</v>
      </c>
      <c r="J9" s="3">
        <v>0.20345984399318695</v>
      </c>
      <c r="K9" s="3">
        <v>-2.6260627433657646E-2</v>
      </c>
      <c r="L9" s="3">
        <v>0.28383302688598633</v>
      </c>
      <c r="M9" s="3">
        <v>3.3319979906082153E-2</v>
      </c>
      <c r="N9" s="3">
        <v>0.20667761564254761</v>
      </c>
      <c r="O9" s="3">
        <v>0.25248387455940247</v>
      </c>
      <c r="P9" s="3">
        <v>-4.0568787604570389E-2</v>
      </c>
      <c r="Q9" s="3">
        <v>-2.9679398983716965E-2</v>
      </c>
      <c r="R9" s="3">
        <v>-6.0608522035181522E-3</v>
      </c>
      <c r="U9" s="3"/>
      <c r="V9" s="1">
        <v>3</v>
      </c>
      <c r="W9" s="3">
        <v>0.15917476780616258</v>
      </c>
      <c r="Y9" s="25">
        <v>3</v>
      </c>
      <c r="Z9" s="3">
        <v>-6.6587366163730621E-2</v>
      </c>
      <c r="AA9" s="3">
        <v>5.2470903843641281E-2</v>
      </c>
      <c r="AB9" s="3">
        <v>2.081090584397316E-2</v>
      </c>
      <c r="AC9" s="3">
        <v>-6.3890248537063599E-2</v>
      </c>
      <c r="AD9" s="3">
        <v>6.6508566960692406E-3</v>
      </c>
      <c r="AE9" s="3">
        <v>0.10265249013900757</v>
      </c>
      <c r="AF9" s="3">
        <v>-1.6299016773700714E-2</v>
      </c>
      <c r="AG9" s="3">
        <v>6.2169138342142105E-2</v>
      </c>
      <c r="AH9" s="3">
        <v>3.6867279559373856E-2</v>
      </c>
      <c r="AI9" s="3">
        <v>-4.7501344233751297E-2</v>
      </c>
      <c r="AJ9" s="3">
        <v>6.2294758856296539E-2</v>
      </c>
      <c r="AK9" s="3">
        <v>6.9255128502845764E-2</v>
      </c>
      <c r="AL9" s="3">
        <v>-2.2455489262938499E-2</v>
      </c>
      <c r="AM9" s="3">
        <v>-9.4620592892169952E-2</v>
      </c>
      <c r="AN9" s="3">
        <v>3.0796278268098831E-2</v>
      </c>
      <c r="AO9" s="3">
        <v>-2.0963670685887337E-2</v>
      </c>
      <c r="AP9" s="3">
        <v>-1.8956121057271957E-2</v>
      </c>
      <c r="AS9" s="25">
        <v>3</v>
      </c>
      <c r="AT9" s="3">
        <v>2.8499512001872063E-2</v>
      </c>
      <c r="AU9" s="3">
        <v>-0.1058657169342041</v>
      </c>
      <c r="AV9" s="3">
        <v>-0.33681786060333252</v>
      </c>
      <c r="AW9" s="3">
        <v>0.18153323233127594</v>
      </c>
      <c r="AX9" s="3">
        <v>-0.27543985843658447</v>
      </c>
      <c r="AY9" s="3">
        <v>0.19421221315860748</v>
      </c>
      <c r="AZ9" s="3">
        <v>-0.1650797426700592</v>
      </c>
      <c r="BA9" s="3">
        <v>7.0356443524360657E-2</v>
      </c>
      <c r="BB9" s="3">
        <v>-0.25734791159629822</v>
      </c>
      <c r="BC9" s="3">
        <v>0.44910514354705811</v>
      </c>
      <c r="BD9" s="3">
        <v>0.27799499034881592</v>
      </c>
      <c r="BE9" s="3">
        <v>-9.4190627336502075E-2</v>
      </c>
      <c r="BF9" s="3">
        <v>0.51149410009384155</v>
      </c>
      <c r="BG9" s="3">
        <v>4.0976017713546753E-2</v>
      </c>
      <c r="BH9" s="3">
        <v>-3.2287504523992538E-2</v>
      </c>
      <c r="BI9" s="3">
        <v>0.30027979612350464</v>
      </c>
      <c r="BJ9" s="3">
        <v>-0.26316329836845398</v>
      </c>
      <c r="BL9" s="3"/>
      <c r="BM9" s="1">
        <v>3</v>
      </c>
      <c r="BN9" s="3"/>
      <c r="BO9" s="3"/>
      <c r="BP9" s="3"/>
      <c r="BQ9" s="3"/>
      <c r="BR9" s="3">
        <v>-0.4750927566382398</v>
      </c>
      <c r="BT9" s="25">
        <v>3</v>
      </c>
      <c r="BU9" s="3">
        <v>0.19051055610179901</v>
      </c>
      <c r="BV9" s="3">
        <v>0.33697348833084106</v>
      </c>
      <c r="BW9" s="3">
        <v>9.9191796034574509E-3</v>
      </c>
      <c r="BX9" s="3">
        <v>-2.3724591359496117E-2</v>
      </c>
      <c r="BY9" s="3">
        <v>-4.6556394547224045E-2</v>
      </c>
      <c r="BZ9" s="3">
        <v>0.33956405520439148</v>
      </c>
      <c r="CA9" s="3">
        <v>2.7864329516887665E-2</v>
      </c>
      <c r="CB9" s="3">
        <v>0.4138856828212738</v>
      </c>
      <c r="CC9" s="3">
        <v>0.19518502056598663</v>
      </c>
      <c r="CD9" s="3">
        <v>-1.6558358038309962E-4</v>
      </c>
      <c r="CE9" s="3">
        <v>-0.11965386569499969</v>
      </c>
      <c r="CF9" s="3">
        <v>-0.11254675686359406</v>
      </c>
      <c r="CG9" s="3">
        <v>-0.37001371383666992</v>
      </c>
      <c r="CH9" s="3">
        <v>0.17483536899089813</v>
      </c>
      <c r="CI9" s="3">
        <v>0.11562256515026093</v>
      </c>
      <c r="CJ9" s="3">
        <v>0.44427332282066345</v>
      </c>
      <c r="CK9" s="3">
        <v>-0.16538698971271515</v>
      </c>
      <c r="CN9" s="25">
        <v>3</v>
      </c>
      <c r="CO9" s="3">
        <v>0.96337306499481201</v>
      </c>
      <c r="CP9" s="3">
        <v>-5.3333263844251633E-2</v>
      </c>
      <c r="CR9" s="25">
        <v>3</v>
      </c>
      <c r="CS9" s="3">
        <v>-8.4470808506011963E-2</v>
      </c>
      <c r="CT9" s="3">
        <v>-0.11634308844804764</v>
      </c>
      <c r="CU9" s="3">
        <v>0.11166126281023026</v>
      </c>
      <c r="CV9" s="3">
        <v>-0.38797885179519653</v>
      </c>
      <c r="CW9" s="3">
        <v>0.13246613740921021</v>
      </c>
      <c r="CX9" s="3">
        <v>-0.10046710819005966</v>
      </c>
      <c r="CY9" s="3">
        <v>-0.18097193539142609</v>
      </c>
      <c r="CZ9" s="3">
        <v>0.10254718363285065</v>
      </c>
      <c r="DA9" s="3">
        <v>0.17823837697505951</v>
      </c>
      <c r="DB9" s="3">
        <v>-2.2783202584832907E-3</v>
      </c>
      <c r="DC9" s="3">
        <v>3.802775964140892E-2</v>
      </c>
      <c r="DD9" s="3">
        <v>-0.33747744560241699</v>
      </c>
      <c r="DE9" s="3">
        <v>-5.7396027259528637E-3</v>
      </c>
      <c r="DF9" s="3">
        <v>0.41194605827331543</v>
      </c>
      <c r="DG9" s="3">
        <v>-8.825259655714035E-2</v>
      </c>
      <c r="DH9" s="3">
        <v>0.17628754675388336</v>
      </c>
      <c r="DI9" s="3">
        <v>-0.23681466281414032</v>
      </c>
      <c r="DK9" s="25">
        <v>3</v>
      </c>
      <c r="DL9" s="3">
        <v>4.2634807527065277E-2</v>
      </c>
      <c r="DM9" s="3">
        <v>-6.0920599848031998E-2</v>
      </c>
      <c r="DN9" s="3">
        <v>9.020579606294632E-2</v>
      </c>
      <c r="DO9" s="3">
        <v>5.6165352463722229E-2</v>
      </c>
      <c r="DP9" s="3">
        <v>-8.4926053881645203E-2</v>
      </c>
      <c r="DQ9" s="3">
        <v>-9.9611878395080566E-2</v>
      </c>
      <c r="DR9" s="3">
        <v>0.24331139028072357</v>
      </c>
      <c r="DS9" s="3">
        <v>0.19848152995109558</v>
      </c>
      <c r="DT9" s="3">
        <v>2.5132458657026291E-2</v>
      </c>
      <c r="DU9" s="3">
        <v>7.5084924697875977E-2</v>
      </c>
      <c r="DV9" s="3">
        <v>0.1430869847536087</v>
      </c>
      <c r="DW9" s="3">
        <v>2.5642791297286749E-4</v>
      </c>
      <c r="DX9" s="3">
        <v>-0.17526312172412872</v>
      </c>
      <c r="DY9" s="3">
        <v>-1.3591074384748936E-2</v>
      </c>
      <c r="DZ9" s="3">
        <v>-0.15075802803039551</v>
      </c>
      <c r="EA9" s="3">
        <v>4.5576758682727814E-2</v>
      </c>
      <c r="EB9" s="3">
        <v>0.21676717698574066</v>
      </c>
      <c r="EC9" s="3">
        <v>6.0831204056739807E-2</v>
      </c>
      <c r="ED9" s="3">
        <v>0.13700154423713684</v>
      </c>
      <c r="EE9" s="3">
        <v>-0.17947974801063538</v>
      </c>
      <c r="EF9" s="3">
        <v>6.0146586038172245E-3</v>
      </c>
      <c r="EG9" s="3">
        <v>0.40611851215362549</v>
      </c>
      <c r="EH9" s="3">
        <v>2.923479862511158E-2</v>
      </c>
      <c r="EI9" s="3">
        <v>0.30838707089424133</v>
      </c>
      <c r="EJ9" s="3">
        <v>-0.12103114277124405</v>
      </c>
      <c r="EK9" s="3">
        <v>-8.6281858384609222E-3</v>
      </c>
      <c r="EL9" s="3">
        <v>0.27260017395019531</v>
      </c>
      <c r="EM9" s="3">
        <v>-0.15538029372692108</v>
      </c>
      <c r="EN9" s="3">
        <v>-0.15175090730190277</v>
      </c>
      <c r="EO9" s="3">
        <v>0.22534121572971344</v>
      </c>
      <c r="EP9" s="3">
        <v>1.1949160136282444E-2</v>
      </c>
      <c r="EQ9" s="3">
        <v>6.5369494259357452E-2</v>
      </c>
      <c r="ER9" s="3">
        <v>-0.2059272825717926</v>
      </c>
      <c r="ES9" s="3">
        <v>-0.16148664057254791</v>
      </c>
      <c r="ET9" s="3">
        <v>-0.21523068845272064</v>
      </c>
      <c r="EU9" s="3">
        <v>-4.2897433042526245E-2</v>
      </c>
      <c r="EV9" s="3">
        <v>0.32063186168670654</v>
      </c>
      <c r="EW9" s="3">
        <v>8.1770934164524078E-2</v>
      </c>
      <c r="EX9" s="3">
        <v>-4.4174652546644211E-2</v>
      </c>
      <c r="EY9" s="3">
        <v>0.18409036099910736</v>
      </c>
      <c r="EZ9" s="3">
        <v>-0.15569028258323669</v>
      </c>
      <c r="FA9" s="3">
        <v>0.32392677664756775</v>
      </c>
      <c r="FB9" s="3">
        <v>-8.0588333308696747E-2</v>
      </c>
      <c r="FC9" s="3">
        <v>-1.4318411238491535E-2</v>
      </c>
      <c r="FD9" s="3">
        <v>-5.6294415146112442E-2</v>
      </c>
      <c r="FE9" s="3">
        <v>-3.2699733972549438E-2</v>
      </c>
      <c r="FF9" s="3">
        <v>-3.2613873481750488E-2</v>
      </c>
      <c r="FG9" s="3">
        <v>0.13871456682682037</v>
      </c>
      <c r="FH9" s="3">
        <v>8.6143461521714926E-4</v>
      </c>
      <c r="FI9" s="3">
        <v>-2.8114389628171921E-2</v>
      </c>
      <c r="FJ9" s="3">
        <v>-8.9909076690673828E-2</v>
      </c>
      <c r="FK9" s="3">
        <v>-0.17074288427829742</v>
      </c>
      <c r="FL9" s="3">
        <v>0.54463678598403931</v>
      </c>
      <c r="FM9" s="3">
        <v>-7.2460345923900604E-2</v>
      </c>
      <c r="FN9" s="3">
        <v>-0.16338472068309784</v>
      </c>
      <c r="FO9" s="3">
        <v>-0.11541105806827545</v>
      </c>
      <c r="FP9" s="3">
        <v>-6.7572630941867828E-2</v>
      </c>
      <c r="FQ9" s="3">
        <v>0.12285063415765762</v>
      </c>
      <c r="FR9" s="3">
        <v>-1.745329238474369E-2</v>
      </c>
      <c r="FS9" s="3">
        <v>0.18681393563747406</v>
      </c>
      <c r="FT9" s="3">
        <v>-0.21583308279514313</v>
      </c>
      <c r="FU9" s="3">
        <v>-3.0631995759904385E-3</v>
      </c>
      <c r="FV9" s="3">
        <v>-0.57645082473754883</v>
      </c>
      <c r="FW9" s="3">
        <v>0.10458433628082275</v>
      </c>
      <c r="FX9" s="3">
        <v>-4.2411603033542633E-2</v>
      </c>
    </row>
    <row r="10" spans="1:180">
      <c r="A10" s="25">
        <v>4</v>
      </c>
      <c r="B10" s="3">
        <v>0.30326396226882935</v>
      </c>
      <c r="C10" s="3">
        <v>0.14800666272640228</v>
      </c>
      <c r="D10" s="3">
        <v>-0.23782157897949219</v>
      </c>
      <c r="E10" s="3">
        <v>-0.21220079064369202</v>
      </c>
      <c r="F10" s="3">
        <v>-0.22749443352222443</v>
      </c>
      <c r="G10" s="3">
        <v>-0.25595244765281677</v>
      </c>
      <c r="H10" s="3">
        <v>4.9197014421224594E-2</v>
      </c>
      <c r="I10" s="3">
        <v>0.11396090686321259</v>
      </c>
      <c r="J10" s="3">
        <v>0.23543602228164673</v>
      </c>
      <c r="K10" s="3">
        <v>-0.28121277689933777</v>
      </c>
      <c r="L10" s="3">
        <v>-8.1049241125583649E-3</v>
      </c>
      <c r="M10" s="3">
        <v>-4.0342498570680618E-2</v>
      </c>
      <c r="N10" s="3">
        <v>-2.6995342224836349E-2</v>
      </c>
      <c r="O10" s="3">
        <v>3.8777966052293777E-2</v>
      </c>
      <c r="P10" s="3">
        <v>0.1070948913693428</v>
      </c>
      <c r="Q10" s="3">
        <v>-0.24127925932407379</v>
      </c>
      <c r="R10" s="3">
        <v>2.9316120781004429E-3</v>
      </c>
      <c r="U10" s="3"/>
      <c r="V10" s="1">
        <v>4</v>
      </c>
      <c r="W10" s="3">
        <v>0.83377100054790676</v>
      </c>
      <c r="Y10" s="25">
        <v>4</v>
      </c>
      <c r="Z10" s="3">
        <v>2.8000697493553162E-3</v>
      </c>
      <c r="AA10" s="3">
        <v>-1.5039009042084217E-2</v>
      </c>
      <c r="AB10" s="3">
        <v>7.9037230461835861E-3</v>
      </c>
      <c r="AC10" s="3">
        <v>3.2915301620960236E-2</v>
      </c>
      <c r="AD10" s="3">
        <v>-5.2510309964418411E-2</v>
      </c>
      <c r="AE10" s="3">
        <v>-1.2373292818665504E-2</v>
      </c>
      <c r="AF10" s="3">
        <v>9.1363545507192612E-3</v>
      </c>
      <c r="AG10" s="3">
        <v>-2.4032697081565857E-2</v>
      </c>
      <c r="AH10" s="3">
        <v>-8.2258909940719604E-2</v>
      </c>
      <c r="AI10" s="3">
        <v>-0.13328574597835541</v>
      </c>
      <c r="AJ10" s="3">
        <v>-0.15187309682369232</v>
      </c>
      <c r="AK10" s="3">
        <v>2.7616407722234726E-2</v>
      </c>
      <c r="AL10" s="3">
        <v>-2.3158201947808266E-2</v>
      </c>
      <c r="AM10" s="3">
        <v>5.6681589921936393E-4</v>
      </c>
      <c r="AN10" s="3">
        <v>6.5958388149738312E-2</v>
      </c>
      <c r="AO10" s="3">
        <v>-2.0634166896343231E-2</v>
      </c>
      <c r="AP10" s="3">
        <v>3.8055170327425003E-2</v>
      </c>
      <c r="AS10" s="25">
        <v>4</v>
      </c>
      <c r="AT10" s="3">
        <v>-7.0205755531787872E-2</v>
      </c>
      <c r="AU10" s="3">
        <v>-0.12895426154136658</v>
      </c>
      <c r="AV10" s="3">
        <v>-0.28005173802375793</v>
      </c>
      <c r="AW10" s="3">
        <v>0.3318074643611908</v>
      </c>
      <c r="AX10" s="3">
        <v>-2.7458982076495886E-3</v>
      </c>
      <c r="AY10" s="3">
        <v>6.2580697238445282E-2</v>
      </c>
      <c r="AZ10" s="3">
        <v>-0.27222472429275513</v>
      </c>
      <c r="BA10" s="3">
        <v>-3.49443219602108E-2</v>
      </c>
      <c r="BB10" s="3">
        <v>2.4943580850958824E-2</v>
      </c>
      <c r="BC10" s="3">
        <v>-5.4115463048219681E-2</v>
      </c>
      <c r="BD10" s="3">
        <v>-5.1681414246559143E-2</v>
      </c>
      <c r="BE10" s="3">
        <v>-8.6223401129245758E-2</v>
      </c>
      <c r="BF10" s="3">
        <v>-0.28071746230125427</v>
      </c>
      <c r="BG10" s="3">
        <v>-0.22628869116306305</v>
      </c>
      <c r="BH10" s="3">
        <v>1.6640722751617432E-2</v>
      </c>
      <c r="BI10" s="3">
        <v>8.4179699420928955E-2</v>
      </c>
      <c r="BJ10" s="3">
        <v>0.21933808922767639</v>
      </c>
      <c r="BL10" s="3"/>
      <c r="BM10" s="1">
        <v>4</v>
      </c>
      <c r="BN10" s="3"/>
      <c r="BO10" s="3"/>
      <c r="BP10" s="3"/>
      <c r="BQ10" s="3"/>
      <c r="BR10" s="3">
        <v>-0.14015125039968074</v>
      </c>
      <c r="BT10" s="25">
        <v>4</v>
      </c>
      <c r="BU10" s="3">
        <v>0.1401774138212204</v>
      </c>
      <c r="BV10" s="3">
        <v>9.1203369200229645E-2</v>
      </c>
      <c r="BW10" s="3">
        <v>-0.28393122553825378</v>
      </c>
      <c r="BX10" s="3">
        <v>-9.5578812062740326E-2</v>
      </c>
      <c r="BY10" s="3">
        <v>3.4911114722490311E-2</v>
      </c>
      <c r="BZ10" s="3">
        <v>-0.2392028272151947</v>
      </c>
      <c r="CA10" s="3">
        <v>0.23269878327846527</v>
      </c>
      <c r="CB10" s="3">
        <v>0.10006155073642731</v>
      </c>
      <c r="CC10" s="3">
        <v>-7.0141628384590149E-2</v>
      </c>
      <c r="CD10" s="3">
        <v>-0.20436182618141174</v>
      </c>
      <c r="CE10" s="3">
        <v>1.6352564096450806E-2</v>
      </c>
      <c r="CF10" s="3">
        <v>-0.1151832640171051</v>
      </c>
      <c r="CG10" s="3">
        <v>-2.4736048653721809E-2</v>
      </c>
      <c r="CH10" s="3">
        <v>2.5223135948181152E-2</v>
      </c>
      <c r="CI10" s="3">
        <v>0.21937441825866699</v>
      </c>
      <c r="CJ10" s="3">
        <v>0.32396256923675537</v>
      </c>
      <c r="CK10" s="3">
        <v>2.370133064687252E-2</v>
      </c>
      <c r="CN10" s="25">
        <v>4</v>
      </c>
      <c r="CO10" s="3">
        <v>1.119629979133606</v>
      </c>
      <c r="CP10" s="3">
        <v>2.259112149477005E-2</v>
      </c>
      <c r="CR10" s="25">
        <v>4</v>
      </c>
      <c r="CS10" s="3">
        <v>0.23599784076213837</v>
      </c>
      <c r="CT10" s="3">
        <v>0.39124470949172974</v>
      </c>
      <c r="CU10" s="3">
        <v>-0.33608835935592651</v>
      </c>
      <c r="CV10" s="3">
        <v>-0.21494252979755402</v>
      </c>
      <c r="CW10" s="3">
        <v>6.8960882723331451E-2</v>
      </c>
      <c r="CX10" s="3">
        <v>-8.0429144203662872E-2</v>
      </c>
      <c r="CY10" s="3">
        <v>7.095704972743988E-2</v>
      </c>
      <c r="CZ10" s="3">
        <v>-6.0732051730155945E-2</v>
      </c>
      <c r="DA10" s="3">
        <v>-0.37406575679779053</v>
      </c>
      <c r="DB10" s="3">
        <v>0.13131208717823029</v>
      </c>
      <c r="DC10" s="3">
        <v>4.185253381729126E-2</v>
      </c>
      <c r="DD10" s="3">
        <v>0.15404210984706879</v>
      </c>
      <c r="DE10" s="3">
        <v>0.26944416761398315</v>
      </c>
      <c r="DF10" s="3">
        <v>7.5762629508972168E-2</v>
      </c>
      <c r="DG10" s="3">
        <v>-0.10892435908317566</v>
      </c>
      <c r="DH10" s="3">
        <v>-3.7782751023769379E-2</v>
      </c>
      <c r="DI10" s="3">
        <v>-0.3529527485370636</v>
      </c>
      <c r="DK10" s="25">
        <v>4</v>
      </c>
      <c r="DL10" s="3">
        <v>-0.15447130799293518</v>
      </c>
      <c r="DM10" s="3">
        <v>-0.21951881051063538</v>
      </c>
      <c r="DN10" s="3">
        <v>9.5261797308921814E-2</v>
      </c>
      <c r="DO10" s="3">
        <v>5.1261559128761292E-3</v>
      </c>
      <c r="DP10" s="3">
        <v>0.2916838526725769</v>
      </c>
      <c r="DQ10" s="3">
        <v>3.7032041698694229E-2</v>
      </c>
      <c r="DR10" s="3">
        <v>-0.22801275551319122</v>
      </c>
      <c r="DS10" s="3">
        <v>-4.5303300023078918E-2</v>
      </c>
      <c r="DT10" s="3">
        <v>6.8230226635932922E-2</v>
      </c>
      <c r="DU10" s="3">
        <v>5.1143214106559753E-2</v>
      </c>
      <c r="DV10" s="3">
        <v>0.55743426084518433</v>
      </c>
      <c r="DW10" s="3">
        <v>-0.15206950902938843</v>
      </c>
      <c r="DX10" s="3">
        <v>-0.23367288708686829</v>
      </c>
      <c r="DY10" s="3">
        <v>-0.1798073798418045</v>
      </c>
      <c r="DZ10" s="3">
        <v>-1.4910086989402771E-2</v>
      </c>
      <c r="EA10" s="3">
        <v>-3.8163751363754272E-2</v>
      </c>
      <c r="EB10" s="3">
        <v>0.19146530330181122</v>
      </c>
      <c r="EC10" s="3">
        <v>0.11749555170536041</v>
      </c>
      <c r="ED10" s="3">
        <v>-3.9061360061168671E-2</v>
      </c>
      <c r="EE10" s="3">
        <v>-0.1016383096575737</v>
      </c>
      <c r="EF10" s="3">
        <v>-1.2368146562948823E-3</v>
      </c>
      <c r="EG10" s="3">
        <v>-1.9570568576455116E-2</v>
      </c>
      <c r="EH10" s="3">
        <v>-0.21207064390182495</v>
      </c>
      <c r="EI10" s="3">
        <v>-4.8479247838258743E-2</v>
      </c>
      <c r="EJ10" s="3">
        <v>-1.601344789378345E-3</v>
      </c>
      <c r="EK10" s="3">
        <v>9.0693414211273193E-2</v>
      </c>
      <c r="EL10" s="3">
        <v>-4.5087341219186783E-2</v>
      </c>
      <c r="EM10" s="3">
        <v>-0.1711401492357254</v>
      </c>
      <c r="EN10" s="3">
        <v>-0.23238332569599152</v>
      </c>
      <c r="EO10" s="3">
        <v>-0.24017688632011414</v>
      </c>
      <c r="EP10" s="3">
        <v>-3.8250412791967392E-2</v>
      </c>
      <c r="EQ10" s="3">
        <v>1.9306935369968414E-2</v>
      </c>
      <c r="ER10" s="3">
        <v>-9.4193248078227043E-3</v>
      </c>
      <c r="ES10" s="3">
        <v>0.20820608735084534</v>
      </c>
      <c r="ET10" s="3">
        <v>-0.14766384661197662</v>
      </c>
      <c r="EU10" s="3">
        <v>-4.3968051671981812E-2</v>
      </c>
      <c r="EV10" s="3">
        <v>5.4922550916671753E-2</v>
      </c>
      <c r="EW10" s="3">
        <v>0.11866181343793869</v>
      </c>
      <c r="EX10" s="3">
        <v>0.14501771330833435</v>
      </c>
      <c r="EY10" s="3">
        <v>-0.13609285652637482</v>
      </c>
      <c r="EZ10" s="3">
        <v>3.871532529592514E-2</v>
      </c>
      <c r="FA10" s="3">
        <v>3.6644831299781799E-2</v>
      </c>
      <c r="FB10" s="3">
        <v>-3.0366273131221533E-3</v>
      </c>
      <c r="FC10" s="3">
        <v>0.34500467777252197</v>
      </c>
      <c r="FD10" s="3">
        <v>0.20599107444286346</v>
      </c>
      <c r="FE10" s="3">
        <v>7.5492992997169495E-2</v>
      </c>
      <c r="FF10" s="3">
        <v>-2.9273552820086479E-2</v>
      </c>
      <c r="FG10" s="3">
        <v>2.6697434484958649E-2</v>
      </c>
      <c r="FH10" s="3">
        <v>-0.15367087721824646</v>
      </c>
      <c r="FI10" s="3">
        <v>-0.45119762420654297</v>
      </c>
      <c r="FJ10" s="3">
        <v>3.7191841751337051E-2</v>
      </c>
      <c r="FK10" s="3">
        <v>-0.18135963380336761</v>
      </c>
      <c r="FL10" s="3">
        <v>0.14271101355552673</v>
      </c>
      <c r="FM10" s="3">
        <v>-9.0107627213001251E-2</v>
      </c>
      <c r="FN10" s="3">
        <v>1.3708367943763733E-2</v>
      </c>
      <c r="FO10" s="3">
        <v>6.3152432441711426E-2</v>
      </c>
      <c r="FP10" s="3">
        <v>-0.20918004214763641</v>
      </c>
      <c r="FQ10" s="3">
        <v>0.10994165390729904</v>
      </c>
      <c r="FR10" s="3">
        <v>-0.19266273081302643</v>
      </c>
      <c r="FS10" s="3">
        <v>-0.18626837432384491</v>
      </c>
      <c r="FT10" s="3">
        <v>-0.21118715405464172</v>
      </c>
      <c r="FU10" s="3">
        <v>0.36186277866363525</v>
      </c>
      <c r="FV10" s="3">
        <v>0.2053949385881424</v>
      </c>
      <c r="FW10" s="3">
        <v>3.8162026554346085E-2</v>
      </c>
      <c r="FX10" s="3">
        <v>-5.1143862307071686E-2</v>
      </c>
    </row>
    <row r="11" spans="1:180">
      <c r="A11" s="25">
        <v>5</v>
      </c>
      <c r="B11" s="3">
        <v>0.18266682326793671</v>
      </c>
      <c r="C11" s="3">
        <v>4.2412210255861282E-2</v>
      </c>
      <c r="D11" s="3">
        <v>-0.28363227844238281</v>
      </c>
      <c r="E11" s="3">
        <v>0.10394780337810516</v>
      </c>
      <c r="F11" s="3">
        <v>-0.18360990285873413</v>
      </c>
      <c r="G11" s="3">
        <v>-4.4804193079471588E-2</v>
      </c>
      <c r="H11" s="3">
        <v>-0.2363806813955307</v>
      </c>
      <c r="I11" s="3">
        <v>-0.2258576899766922</v>
      </c>
      <c r="J11" s="3">
        <v>-0.27077621221542358</v>
      </c>
      <c r="K11" s="3">
        <v>7.9767212271690369E-2</v>
      </c>
      <c r="L11" s="3">
        <v>7.2168566286563873E-2</v>
      </c>
      <c r="M11" s="3">
        <v>-0.27588757872581482</v>
      </c>
      <c r="N11" s="3">
        <v>0.26538205146789551</v>
      </c>
      <c r="O11" s="3">
        <v>-5.5642257211729884E-4</v>
      </c>
      <c r="P11" s="3">
        <v>-0.17744885385036469</v>
      </c>
      <c r="Q11" s="3">
        <v>-0.17126567661762238</v>
      </c>
      <c r="R11" s="3">
        <v>6.8453524727374315E-4</v>
      </c>
      <c r="U11" s="3"/>
      <c r="V11" s="1">
        <v>5</v>
      </c>
      <c r="W11" s="3">
        <v>0.40733031461798624</v>
      </c>
      <c r="Y11" s="25">
        <v>5</v>
      </c>
      <c r="Z11" s="3">
        <v>-2.0319629460573196E-2</v>
      </c>
      <c r="AA11" s="3">
        <v>6.6948242485523224E-2</v>
      </c>
      <c r="AB11" s="3">
        <v>5.088922381401062E-2</v>
      </c>
      <c r="AC11" s="3">
        <v>-0.13240046799182892</v>
      </c>
      <c r="AD11" s="3">
        <v>3.228408470749855E-2</v>
      </c>
      <c r="AE11" s="3">
        <v>-1.3625827617943287E-2</v>
      </c>
      <c r="AF11" s="3">
        <v>-6.2533758580684662E-2</v>
      </c>
      <c r="AG11" s="3">
        <v>0.10897001624107361</v>
      </c>
      <c r="AH11" s="3">
        <v>-5.5743221193552017E-2</v>
      </c>
      <c r="AI11" s="3">
        <v>-0.13004715740680695</v>
      </c>
      <c r="AJ11" s="3">
        <v>0.10159715265035629</v>
      </c>
      <c r="AK11" s="3">
        <v>-4.0041059255599976E-2</v>
      </c>
      <c r="AL11" s="3">
        <v>-3.6496646702289581E-2</v>
      </c>
      <c r="AM11" s="3">
        <v>6.4189799129962921E-2</v>
      </c>
      <c r="AN11" s="3">
        <v>0.17561577260494232</v>
      </c>
      <c r="AO11" s="3">
        <v>2.9828539118170738E-2</v>
      </c>
      <c r="AP11" s="3">
        <v>-2.2603759542107586E-2</v>
      </c>
      <c r="AS11" s="25">
        <v>5</v>
      </c>
      <c r="AT11" s="3">
        <v>2.5082757696509361E-2</v>
      </c>
      <c r="AU11" s="3">
        <v>0.20041094720363617</v>
      </c>
      <c r="AV11" s="3">
        <v>7.226300984621048E-2</v>
      </c>
      <c r="AW11" s="3">
        <v>0.3178737461566925</v>
      </c>
      <c r="AX11" s="3">
        <v>-0.15110640227794647</v>
      </c>
      <c r="AY11" s="3">
        <v>-5.2464030683040619E-2</v>
      </c>
      <c r="AZ11" s="3">
        <v>0.27031490206718445</v>
      </c>
      <c r="BA11" s="3">
        <v>7.0627786219120026E-2</v>
      </c>
      <c r="BB11" s="3">
        <v>-0.18666985630989075</v>
      </c>
      <c r="BC11" s="3">
        <v>-4.3749216943979263E-2</v>
      </c>
      <c r="BD11" s="3">
        <v>3.1023560091853142E-2</v>
      </c>
      <c r="BE11" s="3">
        <v>-5.7595979422330856E-2</v>
      </c>
      <c r="BF11" s="3">
        <v>-0.1755736768245697</v>
      </c>
      <c r="BG11" s="3">
        <v>-0.23197770118713379</v>
      </c>
      <c r="BH11" s="3">
        <v>0.38569623231887817</v>
      </c>
      <c r="BI11" s="3">
        <v>-3.682573139667511E-2</v>
      </c>
      <c r="BJ11" s="3">
        <v>0.21257983148097992</v>
      </c>
      <c r="BL11" s="3"/>
      <c r="BM11" s="1">
        <v>5</v>
      </c>
      <c r="BN11" s="3"/>
      <c r="BO11" s="3"/>
      <c r="BP11" s="3"/>
      <c r="BQ11" s="3"/>
      <c r="BR11" s="3">
        <v>7.9231052849749239E-2</v>
      </c>
      <c r="BT11" s="25">
        <v>5</v>
      </c>
      <c r="BU11" s="3">
        <v>0.17848934233188629</v>
      </c>
      <c r="BV11" s="3">
        <v>0.27689692378044128</v>
      </c>
      <c r="BW11" s="3">
        <v>-2.5698719546198845E-2</v>
      </c>
      <c r="BX11" s="3">
        <v>0.1227438747882843</v>
      </c>
      <c r="BY11" s="3">
        <v>-5.7766750454902649E-2</v>
      </c>
      <c r="BZ11" s="3">
        <v>0.19831292331218719</v>
      </c>
      <c r="CA11" s="3">
        <v>-0.24704205989837646</v>
      </c>
      <c r="CB11" s="3">
        <v>-0.50063365697860718</v>
      </c>
      <c r="CC11" s="3">
        <v>0.31258925795555115</v>
      </c>
      <c r="CD11" s="3">
        <v>-0.23146004974842072</v>
      </c>
      <c r="CE11" s="3">
        <v>6.5848484635353088E-2</v>
      </c>
      <c r="CF11" s="3">
        <v>-0.17983576655387878</v>
      </c>
      <c r="CG11" s="3">
        <v>3.2544888556003571E-2</v>
      </c>
      <c r="CH11" s="3">
        <v>0.43648767471313477</v>
      </c>
      <c r="CI11" s="3">
        <v>-3.1619280576705933E-2</v>
      </c>
      <c r="CJ11" s="3">
        <v>0.14032606780529022</v>
      </c>
      <c r="CK11" s="3">
        <v>-0.16308589279651642</v>
      </c>
      <c r="CN11" s="25">
        <v>5</v>
      </c>
      <c r="CO11" s="3">
        <v>0.87504392862319946</v>
      </c>
      <c r="CP11" s="3">
        <v>4.5078732073307037E-2</v>
      </c>
      <c r="CR11" s="25">
        <v>5</v>
      </c>
      <c r="CS11" s="3">
        <v>2.5946761015802622E-3</v>
      </c>
      <c r="CT11" s="3">
        <v>-2.8412092477083206E-2</v>
      </c>
      <c r="CU11" s="3">
        <v>6.7999295890331268E-2</v>
      </c>
      <c r="CV11" s="3">
        <v>6.4043581485748291E-2</v>
      </c>
      <c r="CW11" s="3">
        <v>9.1633886098861694E-2</v>
      </c>
      <c r="CX11" s="3">
        <v>-0.12039758265018463</v>
      </c>
      <c r="CY11" s="3">
        <v>-0.11594463884830475</v>
      </c>
      <c r="CZ11" s="3">
        <v>0.28803074359893799</v>
      </c>
      <c r="DA11" s="3">
        <v>0.10782495886087418</v>
      </c>
      <c r="DB11" s="3">
        <v>-0.20243920385837555</v>
      </c>
      <c r="DC11" s="3">
        <v>-0.28754779696464539</v>
      </c>
      <c r="DD11" s="3">
        <v>-1.2079614214599133E-2</v>
      </c>
      <c r="DE11" s="3">
        <v>-0.11682268232107162</v>
      </c>
      <c r="DF11" s="3">
        <v>7.0739402435719967E-3</v>
      </c>
      <c r="DG11" s="3">
        <v>-0.12737052142620087</v>
      </c>
      <c r="DH11" s="3">
        <v>0.12952409684658051</v>
      </c>
      <c r="DI11" s="3">
        <v>-0.34049913287162781</v>
      </c>
      <c r="DK11" s="25">
        <v>5</v>
      </c>
      <c r="DL11" s="3">
        <v>3.8674354553222656E-2</v>
      </c>
      <c r="DM11" s="3">
        <v>0.24852268397808075</v>
      </c>
      <c r="DN11" s="3">
        <v>-0.15114982426166534</v>
      </c>
      <c r="DO11" s="3">
        <v>2.7727944776415825E-2</v>
      </c>
      <c r="DP11" s="3">
        <v>0.35219091176986694</v>
      </c>
      <c r="DQ11" s="3">
        <v>0.13024346530437469</v>
      </c>
      <c r="DR11" s="3">
        <v>-0.18873065710067749</v>
      </c>
      <c r="DS11" s="3">
        <v>-6.7265912890434265E-2</v>
      </c>
      <c r="DT11" s="3">
        <v>-7.7252954244613647E-2</v>
      </c>
      <c r="DU11" s="3">
        <v>6.0684338212013245E-2</v>
      </c>
      <c r="DV11" s="3">
        <v>-3.108613658696413E-3</v>
      </c>
      <c r="DW11" s="3">
        <v>-0.14925268292427063</v>
      </c>
      <c r="DX11" s="3">
        <v>-7.2275519371032715E-2</v>
      </c>
      <c r="DY11" s="3">
        <v>-0.18576832115650177</v>
      </c>
      <c r="DZ11" s="3">
        <v>-0.1505412757396698</v>
      </c>
      <c r="EA11" s="3">
        <v>-7.247430831193924E-2</v>
      </c>
      <c r="EB11" s="3">
        <v>-9.705701470375061E-2</v>
      </c>
      <c r="EC11" s="3">
        <v>0.27088567614555359</v>
      </c>
      <c r="ED11" s="3">
        <v>0.30819970369338989</v>
      </c>
      <c r="EE11" s="3">
        <v>-0.21564218401908875</v>
      </c>
      <c r="EF11" s="3">
        <v>-7.9726375639438629E-2</v>
      </c>
      <c r="EG11" s="3">
        <v>-0.23140729963779449</v>
      </c>
      <c r="EH11" s="3">
        <v>-2.2559624630957842E-3</v>
      </c>
      <c r="EI11" s="3">
        <v>0.11151383072137833</v>
      </c>
      <c r="EJ11" s="3">
        <v>-0.32262292504310608</v>
      </c>
      <c r="EK11" s="3">
        <v>4.1043497622013092E-2</v>
      </c>
      <c r="EL11" s="3">
        <v>-9.9113456904888153E-2</v>
      </c>
      <c r="EM11" s="3">
        <v>0.34873110055923462</v>
      </c>
      <c r="EN11" s="3">
        <v>6.8550333380699158E-2</v>
      </c>
      <c r="EO11" s="3">
        <v>-1.7208463978022337E-3</v>
      </c>
      <c r="EP11" s="3">
        <v>5.5526163429021835E-2</v>
      </c>
      <c r="EQ11" s="3">
        <v>0.1094648465514183</v>
      </c>
      <c r="ER11" s="3">
        <v>0.1386532336473465</v>
      </c>
      <c r="ES11" s="3">
        <v>7.9498790204524994E-2</v>
      </c>
      <c r="ET11" s="3">
        <v>3.1933777034282684E-2</v>
      </c>
      <c r="EU11" s="3">
        <v>-8.719770610332489E-2</v>
      </c>
      <c r="EV11" s="3">
        <v>1.9993472844362259E-2</v>
      </c>
      <c r="EW11" s="3">
        <v>-0.18929798901081085</v>
      </c>
      <c r="EX11" s="3">
        <v>4.2978178709745407E-2</v>
      </c>
      <c r="EY11" s="3">
        <v>0.12650783360004425</v>
      </c>
      <c r="EZ11" s="3">
        <v>0.4442710280418396</v>
      </c>
      <c r="FA11" s="3">
        <v>-1.642584428191185E-2</v>
      </c>
      <c r="FB11" s="3">
        <v>4.404035210609436E-2</v>
      </c>
      <c r="FC11" s="3">
        <v>-1.6391200944781303E-2</v>
      </c>
      <c r="FD11" s="3">
        <v>0.15193800628185272</v>
      </c>
      <c r="FE11" s="3">
        <v>-0.21331322193145752</v>
      </c>
      <c r="FF11" s="3">
        <v>-1.2327377684414387E-2</v>
      </c>
      <c r="FG11" s="3">
        <v>-1.7812179401516914E-2</v>
      </c>
      <c r="FH11" s="3">
        <v>-0.31420668959617615</v>
      </c>
      <c r="FI11" s="3">
        <v>3.7121295463293791E-3</v>
      </c>
      <c r="FJ11" s="3">
        <v>1.7633982002735138E-2</v>
      </c>
      <c r="FK11" s="3">
        <v>7.9491369426250458E-2</v>
      </c>
      <c r="FL11" s="3">
        <v>0.19593216478824615</v>
      </c>
      <c r="FM11" s="3">
        <v>2.1217251196503639E-2</v>
      </c>
      <c r="FN11" s="3">
        <v>0.19173774123191833</v>
      </c>
      <c r="FO11" s="3">
        <v>0.24839295446872711</v>
      </c>
      <c r="FP11" s="3">
        <v>-0.4579695463180542</v>
      </c>
      <c r="FQ11" s="3">
        <v>3.7369381636381149E-2</v>
      </c>
      <c r="FR11" s="3">
        <v>0.22360725700855255</v>
      </c>
      <c r="FS11" s="3">
        <v>0.28040733933448792</v>
      </c>
      <c r="FT11" s="3">
        <v>-0.39256429672241211</v>
      </c>
      <c r="FU11" s="3">
        <v>-0.2102140337228775</v>
      </c>
      <c r="FV11" s="3">
        <v>0.24599267542362213</v>
      </c>
      <c r="FW11" s="3">
        <v>0.26604571938514709</v>
      </c>
      <c r="FX11" s="3">
        <v>-5.1307668909430504E-3</v>
      </c>
    </row>
    <row r="12" spans="1:180">
      <c r="A12" s="25">
        <v>6</v>
      </c>
      <c r="B12" s="3">
        <v>-0.17665493488311768</v>
      </c>
      <c r="C12" s="3">
        <v>-0.2128923088312149</v>
      </c>
      <c r="D12" s="3">
        <v>-0.20825293660163879</v>
      </c>
      <c r="E12" s="3">
        <v>-5.4974205791950226E-2</v>
      </c>
      <c r="F12" s="3">
        <v>0.23393216729164124</v>
      </c>
      <c r="G12" s="3">
        <v>0.11106686294078827</v>
      </c>
      <c r="H12" s="3">
        <v>-0.10920845717191696</v>
      </c>
      <c r="I12" s="3">
        <v>0.30473077297210693</v>
      </c>
      <c r="J12" s="3">
        <v>-0.2685236930847168</v>
      </c>
      <c r="K12" s="3">
        <v>0.10374807566404343</v>
      </c>
      <c r="L12" s="3">
        <v>0.16826671361923218</v>
      </c>
      <c r="M12" s="3">
        <v>-0.18419180810451508</v>
      </c>
      <c r="N12" s="3">
        <v>-4.7042738646268845E-2</v>
      </c>
      <c r="O12" s="3">
        <v>-0.19481037557125092</v>
      </c>
      <c r="P12" s="3">
        <v>-0.26020440459251404</v>
      </c>
      <c r="Q12" s="3">
        <v>-2.4184312671422958E-2</v>
      </c>
      <c r="R12" s="3">
        <v>-1.1327308602631092E-2</v>
      </c>
      <c r="U12" s="3"/>
      <c r="V12" s="1">
        <v>6</v>
      </c>
      <c r="W12" s="3">
        <v>-0.80642415158444802</v>
      </c>
      <c r="Y12" s="25">
        <v>6</v>
      </c>
      <c r="Z12" s="3">
        <v>-3.995576873421669E-2</v>
      </c>
      <c r="AA12" s="3">
        <v>8.9340418577194214E-2</v>
      </c>
      <c r="AB12" s="3">
        <v>5.0860479474067688E-2</v>
      </c>
      <c r="AC12" s="3">
        <v>-4.6793881803750992E-2</v>
      </c>
      <c r="AD12" s="3">
        <v>-7.4586935341358185E-2</v>
      </c>
      <c r="AE12" s="3">
        <v>7.2121426463127136E-2</v>
      </c>
      <c r="AF12" s="3">
        <v>3.2159309834241867E-2</v>
      </c>
      <c r="AG12" s="3">
        <v>9.5897233113646507E-3</v>
      </c>
      <c r="AH12" s="3">
        <v>-2.4465395137667656E-2</v>
      </c>
      <c r="AI12" s="3">
        <v>-3.9576135575771332E-2</v>
      </c>
      <c r="AJ12" s="3">
        <v>0.17111165821552277</v>
      </c>
      <c r="AK12" s="3">
        <v>6.8464078009128571E-2</v>
      </c>
      <c r="AL12" s="3">
        <v>-5.9234056621789932E-2</v>
      </c>
      <c r="AM12" s="3">
        <v>6.0721889138221741E-2</v>
      </c>
      <c r="AN12" s="3">
        <v>0.12988848984241486</v>
      </c>
      <c r="AO12" s="3">
        <v>-0.10911509394645691</v>
      </c>
      <c r="AP12" s="3">
        <v>-2.5848634541034698E-2</v>
      </c>
      <c r="AS12" s="25">
        <v>6</v>
      </c>
      <c r="AT12" s="3">
        <v>0.40297070145606995</v>
      </c>
      <c r="AU12" s="3">
        <v>-3.2336313277482986E-2</v>
      </c>
      <c r="AV12" s="3">
        <v>0.16332447528839111</v>
      </c>
      <c r="AW12" s="3">
        <v>-0.56720691919326782</v>
      </c>
      <c r="AX12" s="3">
        <v>-6.7263521254062653E-2</v>
      </c>
      <c r="AY12" s="3">
        <v>6.5504640340805054E-2</v>
      </c>
      <c r="AZ12" s="3">
        <v>0.32399103045463562</v>
      </c>
      <c r="BA12" s="3">
        <v>-8.5748709738254547E-2</v>
      </c>
      <c r="BB12" s="3">
        <v>0.14591638743877411</v>
      </c>
      <c r="BC12" s="3">
        <v>0.18117481470108032</v>
      </c>
      <c r="BD12" s="3">
        <v>8.4343560039997101E-2</v>
      </c>
      <c r="BE12" s="3">
        <v>-7.2275310754776001E-2</v>
      </c>
      <c r="BF12" s="3">
        <v>-0.14483869075775146</v>
      </c>
      <c r="BG12" s="3">
        <v>0.34836053848266602</v>
      </c>
      <c r="BH12" s="3">
        <v>-0.29622122645378113</v>
      </c>
      <c r="BI12" s="3">
        <v>-6.788298487663269E-2</v>
      </c>
      <c r="BJ12" s="3">
        <v>-0.20285525918006897</v>
      </c>
      <c r="BL12" s="3"/>
      <c r="BM12" s="1">
        <v>6</v>
      </c>
      <c r="BN12" s="3"/>
      <c r="BO12" s="3"/>
      <c r="BP12" s="3"/>
      <c r="BQ12" s="3"/>
      <c r="BR12" s="3">
        <v>0.1763993864632199</v>
      </c>
      <c r="BT12" s="25">
        <v>6</v>
      </c>
      <c r="BU12" s="3">
        <v>-0.12599320709705353</v>
      </c>
      <c r="BV12" s="3">
        <v>-7.1709215641021729E-2</v>
      </c>
      <c r="BW12" s="3">
        <v>-0.55057674646377563</v>
      </c>
      <c r="BX12" s="3">
        <v>0.15614578127861023</v>
      </c>
      <c r="BY12" s="3">
        <v>0.25609374046325684</v>
      </c>
      <c r="BZ12" s="3">
        <v>-2.63653714209795E-2</v>
      </c>
      <c r="CA12" s="3">
        <v>-8.2987785339355469E-2</v>
      </c>
      <c r="CB12" s="3">
        <v>2.8924174606800079E-2</v>
      </c>
      <c r="CC12" s="3">
        <v>-0.170586958527565</v>
      </c>
      <c r="CD12" s="3">
        <v>0.14864611625671387</v>
      </c>
      <c r="CE12" s="3">
        <v>-0.21750393509864807</v>
      </c>
      <c r="CF12" s="3">
        <v>-0.19503366947174072</v>
      </c>
      <c r="CG12" s="3">
        <v>0.12780596315860748</v>
      </c>
      <c r="CH12" s="3">
        <v>-0.17532125115394592</v>
      </c>
      <c r="CI12" s="3">
        <v>0.24451795220375061</v>
      </c>
      <c r="CJ12" s="3">
        <v>-0.16777375340461731</v>
      </c>
      <c r="CK12" s="3">
        <v>-6.5019719302654266E-2</v>
      </c>
      <c r="CN12" s="25">
        <v>6</v>
      </c>
      <c r="CO12" s="3">
        <v>1.1504838466644287</v>
      </c>
      <c r="CP12" s="3">
        <v>4.2266286909580231E-3</v>
      </c>
      <c r="CR12" s="25">
        <v>6</v>
      </c>
      <c r="CS12" s="3">
        <v>-7.8130289912223816E-2</v>
      </c>
      <c r="CT12" s="3">
        <v>0.15018528699874878</v>
      </c>
      <c r="CU12" s="3">
        <v>-0.19186003506183624</v>
      </c>
      <c r="CV12" s="3">
        <v>-5.5378273129463196E-2</v>
      </c>
      <c r="CW12" s="3">
        <v>0.18344941735267639</v>
      </c>
      <c r="CX12" s="3">
        <v>6.3345000147819519E-2</v>
      </c>
      <c r="CY12" s="3">
        <v>-0.24379937350749969</v>
      </c>
      <c r="CZ12" s="3">
        <v>0.30925559997558594</v>
      </c>
      <c r="DA12" s="3">
        <v>-0.1875426173210144</v>
      </c>
      <c r="DB12" s="3">
        <v>2.1658072248101234E-2</v>
      </c>
      <c r="DC12" s="3">
        <v>6.2790624797344208E-2</v>
      </c>
      <c r="DD12" s="3">
        <v>-0.35432589054107666</v>
      </c>
      <c r="DE12" s="3">
        <v>-0.11997782438993454</v>
      </c>
      <c r="DF12" s="3">
        <v>3.1500604003667831E-2</v>
      </c>
      <c r="DG12" s="3">
        <v>0.29572573304176331</v>
      </c>
      <c r="DH12" s="3">
        <v>-0.20745629072189331</v>
      </c>
      <c r="DI12" s="3">
        <v>-0.39890414476394653</v>
      </c>
      <c r="DK12" s="25">
        <v>6</v>
      </c>
      <c r="DL12" s="3">
        <v>-0.31357020139694214</v>
      </c>
      <c r="DM12" s="3">
        <v>0.26335659623146057</v>
      </c>
      <c r="DN12" s="3">
        <v>-4.441571980714798E-2</v>
      </c>
      <c r="DO12" s="3">
        <v>0.19976896047592163</v>
      </c>
      <c r="DP12" s="3">
        <v>0.14599849283695221</v>
      </c>
      <c r="DQ12" s="3">
        <v>-6.4712939783930779E-3</v>
      </c>
      <c r="DR12" s="3">
        <v>0.13121408224105835</v>
      </c>
      <c r="DS12" s="3">
        <v>0.16220018267631531</v>
      </c>
      <c r="DT12" s="3">
        <v>6.0251001268625259E-2</v>
      </c>
      <c r="DU12" s="3">
        <v>4.5406542718410492E-2</v>
      </c>
      <c r="DV12" s="3">
        <v>-0.10283709317445755</v>
      </c>
      <c r="DW12" s="3">
        <v>0.39294299483299255</v>
      </c>
      <c r="DX12" s="3">
        <v>-9.5335893332958221E-2</v>
      </c>
      <c r="DY12" s="3">
        <v>-9.8020598292350769E-2</v>
      </c>
      <c r="DZ12" s="3">
        <v>-3.1549956649541855E-2</v>
      </c>
      <c r="EA12" s="3">
        <v>-0.1086348220705986</v>
      </c>
      <c r="EB12" s="3">
        <v>6.3652560114860535E-2</v>
      </c>
      <c r="EC12" s="3">
        <v>6.2583528459072113E-2</v>
      </c>
      <c r="ED12" s="3">
        <v>8.3584733307361603E-2</v>
      </c>
      <c r="EE12" s="3">
        <v>-0.11833818256855011</v>
      </c>
      <c r="EF12" s="3">
        <v>9.6238836646080017E-2</v>
      </c>
      <c r="EG12" s="3">
        <v>-3.0717941001057625E-2</v>
      </c>
      <c r="EH12" s="3">
        <v>0.41192513704299927</v>
      </c>
      <c r="EI12" s="3">
        <v>1.8095476552844048E-2</v>
      </c>
      <c r="EJ12" s="3">
        <v>0.10032588243484497</v>
      </c>
      <c r="EK12" s="3">
        <v>2.8815755620598793E-2</v>
      </c>
      <c r="EL12" s="3">
        <v>1.2391404248774052E-2</v>
      </c>
      <c r="EM12" s="3">
        <v>0.16872501373291016</v>
      </c>
      <c r="EN12" s="3">
        <v>-1.9334731623530388E-2</v>
      </c>
      <c r="EO12" s="3">
        <v>0.25680696964263916</v>
      </c>
      <c r="EP12" s="3">
        <v>-0.20724581182003021</v>
      </c>
      <c r="EQ12" s="3">
        <v>-0.17353430390357971</v>
      </c>
      <c r="ER12" s="3">
        <v>9.2009326908737421E-4</v>
      </c>
      <c r="ES12" s="3">
        <v>-9.307175874710083E-2</v>
      </c>
      <c r="ET12" s="3">
        <v>0.18196000158786774</v>
      </c>
      <c r="EU12" s="3">
        <v>9.1024093329906464E-2</v>
      </c>
      <c r="EV12" s="3">
        <v>0.2537495493888855</v>
      </c>
      <c r="EW12" s="3">
        <v>0.13158810138702393</v>
      </c>
      <c r="EX12" s="3">
        <v>1.4982812106609344E-2</v>
      </c>
      <c r="EY12" s="3">
        <v>0.47432619333267212</v>
      </c>
      <c r="EZ12" s="3">
        <v>-0.33043932914733887</v>
      </c>
      <c r="FA12" s="3">
        <v>-1.4462118037045002E-2</v>
      </c>
      <c r="FB12" s="3">
        <v>-0.16524980962276459</v>
      </c>
      <c r="FC12" s="3">
        <v>-0.31552761793136597</v>
      </c>
      <c r="FD12" s="3">
        <v>-1.8246844410896301E-2</v>
      </c>
      <c r="FE12" s="3">
        <v>-0.28784382343292236</v>
      </c>
      <c r="FF12" s="3">
        <v>-9.0940684080123901E-2</v>
      </c>
      <c r="FG12" s="3">
        <v>5.0204914063215256E-2</v>
      </c>
      <c r="FH12" s="3">
        <v>-2.6272542774677277E-2</v>
      </c>
      <c r="FI12" s="3">
        <v>-0.24785776436328888</v>
      </c>
      <c r="FJ12" s="3">
        <v>-8.8715553283691406E-2</v>
      </c>
      <c r="FK12" s="3">
        <v>3.3675059676170349E-2</v>
      </c>
      <c r="FL12" s="3">
        <v>4.4996462762355804E-2</v>
      </c>
      <c r="FM12" s="3">
        <v>1.4952182536944747E-3</v>
      </c>
      <c r="FN12" s="3">
        <v>-4.9027927219867706E-2</v>
      </c>
      <c r="FO12" s="3">
        <v>-0.18194818496704102</v>
      </c>
      <c r="FP12" s="3">
        <v>0.12177085131406784</v>
      </c>
      <c r="FQ12" s="3">
        <v>2.1971913054585457E-2</v>
      </c>
      <c r="FR12" s="3">
        <v>0.10245873034000397</v>
      </c>
      <c r="FS12" s="3">
        <v>7.8730277717113495E-2</v>
      </c>
      <c r="FT12" s="3">
        <v>-0.14531134068965912</v>
      </c>
      <c r="FU12" s="3">
        <v>-0.13665957748889923</v>
      </c>
      <c r="FV12" s="3">
        <v>-0.36850881576538086</v>
      </c>
      <c r="FW12" s="3">
        <v>0.13963410258293152</v>
      </c>
      <c r="FX12" s="3">
        <v>-1.1568800546228886E-2</v>
      </c>
    </row>
    <row r="13" spans="1:180">
      <c r="A13" s="25">
        <v>7</v>
      </c>
      <c r="B13" s="3">
        <v>8.3522982895374298E-2</v>
      </c>
      <c r="C13" s="3">
        <v>-5.4882604628801346E-2</v>
      </c>
      <c r="D13" s="3">
        <v>-0.17063947021961212</v>
      </c>
      <c r="E13" s="3">
        <v>4.2399875819683075E-2</v>
      </c>
      <c r="F13" s="3">
        <v>0.25535804033279419</v>
      </c>
      <c r="G13" s="3">
        <v>0.28388500213623047</v>
      </c>
      <c r="H13" s="3">
        <v>-2.2567298263311386E-2</v>
      </c>
      <c r="I13" s="3">
        <v>-3.6122559104114771E-3</v>
      </c>
      <c r="J13" s="3">
        <v>0.23030011355876923</v>
      </c>
      <c r="K13" s="3">
        <v>8.894040435552597E-2</v>
      </c>
      <c r="L13" s="3">
        <v>-0.24351140856742859</v>
      </c>
      <c r="M13" s="3">
        <v>0.19874110817909241</v>
      </c>
      <c r="N13" s="3">
        <v>-9.828176349401474E-2</v>
      </c>
      <c r="O13" s="3">
        <v>-0.25659081339836121</v>
      </c>
      <c r="P13" s="3">
        <v>0.25606244802474976</v>
      </c>
      <c r="Q13" s="3">
        <v>-0.28510057926177979</v>
      </c>
      <c r="R13" s="3">
        <v>-8.5557475686073303E-3</v>
      </c>
      <c r="U13" s="3"/>
      <c r="V13" s="1">
        <v>7</v>
      </c>
      <c r="W13" s="3">
        <v>-0.2915507387801155</v>
      </c>
      <c r="Y13" s="25">
        <v>7</v>
      </c>
      <c r="Z13" s="3">
        <v>-0.14108043909072876</v>
      </c>
      <c r="AA13" s="3">
        <v>-1.673818938434124E-2</v>
      </c>
      <c r="AB13" s="3">
        <v>-9.6343971788883209E-2</v>
      </c>
      <c r="AC13" s="3">
        <v>-7.3524422943592072E-2</v>
      </c>
      <c r="AD13" s="3">
        <v>-6.4768359065055847E-2</v>
      </c>
      <c r="AE13" s="3">
        <v>9.3841932713985443E-2</v>
      </c>
      <c r="AF13" s="3">
        <v>4.8467684537172318E-2</v>
      </c>
      <c r="AG13" s="3">
        <v>1.7891580238938332E-2</v>
      </c>
      <c r="AH13" s="3">
        <v>-8.1247232854366302E-2</v>
      </c>
      <c r="AI13" s="3">
        <v>-6.0451645404100418E-2</v>
      </c>
      <c r="AJ13" s="3">
        <v>-3.0670167878270149E-2</v>
      </c>
      <c r="AK13" s="3">
        <v>0.13443826138973236</v>
      </c>
      <c r="AL13" s="3">
        <v>-6.8643815815448761E-2</v>
      </c>
      <c r="AM13" s="3">
        <v>0.16416442394256592</v>
      </c>
      <c r="AN13" s="3">
        <v>0.26504486799240112</v>
      </c>
      <c r="AO13" s="3">
        <v>-1.3133167289197445E-2</v>
      </c>
      <c r="AP13" s="3">
        <v>-5.1214732229709625E-3</v>
      </c>
      <c r="AS13" s="25">
        <v>7</v>
      </c>
      <c r="AT13" s="3">
        <v>-3.4979540854692459E-2</v>
      </c>
      <c r="AU13" s="3">
        <v>-0.33375996351242065</v>
      </c>
      <c r="AV13" s="3">
        <v>-0.15145918726921082</v>
      </c>
      <c r="AW13" s="3">
        <v>-4.6032793819904327E-2</v>
      </c>
      <c r="AX13" s="3">
        <v>0.23051135241985321</v>
      </c>
      <c r="AY13" s="3">
        <v>0.29115062952041626</v>
      </c>
      <c r="AZ13" s="3">
        <v>8.7751045823097229E-2</v>
      </c>
      <c r="BA13" s="3">
        <v>-0.25072506070137024</v>
      </c>
      <c r="BB13" s="3">
        <v>-0.34738028049468994</v>
      </c>
      <c r="BC13" s="3">
        <v>-3.7718299776315689E-2</v>
      </c>
      <c r="BD13" s="3">
        <v>0.10832621902227402</v>
      </c>
      <c r="BE13" s="3">
        <v>-9.28993821144104E-2</v>
      </c>
      <c r="BF13" s="3">
        <v>-0.2240334153175354</v>
      </c>
      <c r="BG13" s="3">
        <v>-0.29599860310554504</v>
      </c>
      <c r="BH13" s="3">
        <v>3.8581199944019318E-2</v>
      </c>
      <c r="BI13" s="3">
        <v>9.5876418054103851E-2</v>
      </c>
      <c r="BJ13" s="3">
        <v>0.30402475595474243</v>
      </c>
      <c r="BL13" s="3"/>
      <c r="BM13" s="1">
        <v>7</v>
      </c>
      <c r="BN13" s="3"/>
      <c r="BO13" s="3"/>
      <c r="BP13" s="3"/>
      <c r="BQ13" s="3"/>
      <c r="BR13" s="3">
        <v>0.38690856769423126</v>
      </c>
      <c r="BT13" s="25">
        <v>7</v>
      </c>
      <c r="BU13" s="3">
        <v>-6.7811906337738037E-2</v>
      </c>
      <c r="BV13" s="3">
        <v>-0.13252148032188416</v>
      </c>
      <c r="BW13" s="3">
        <v>0.34523084759712219</v>
      </c>
      <c r="BX13" s="3">
        <v>-0.26972755789756775</v>
      </c>
      <c r="BY13" s="3">
        <v>0.18962153792381287</v>
      </c>
      <c r="BZ13" s="3">
        <v>-7.4608880095183849E-3</v>
      </c>
      <c r="CA13" s="3">
        <v>0.21298998594284058</v>
      </c>
      <c r="CB13" s="3">
        <v>0.14564321935176849</v>
      </c>
      <c r="CC13" s="3">
        <v>-0.13805519044399261</v>
      </c>
      <c r="CD13" s="3">
        <v>-0.25710782408714294</v>
      </c>
      <c r="CE13" s="3">
        <v>0.3596632182598114</v>
      </c>
      <c r="CF13" s="3">
        <v>3.004356985911727E-3</v>
      </c>
      <c r="CG13" s="3">
        <v>-0.24865488708019257</v>
      </c>
      <c r="CH13" s="3">
        <v>8.2909561693668365E-2</v>
      </c>
      <c r="CI13" s="3">
        <v>-0.16138505935668945</v>
      </c>
      <c r="CJ13" s="3">
        <v>-0.15657998621463776</v>
      </c>
      <c r="CK13" s="3">
        <v>-3.0367054045200348E-2</v>
      </c>
      <c r="CN13" s="25">
        <v>7</v>
      </c>
      <c r="CO13" s="3">
        <v>1.0418088436126709</v>
      </c>
      <c r="CP13" s="3">
        <v>-2.1855873987078667E-2</v>
      </c>
      <c r="CR13" s="25">
        <v>7</v>
      </c>
      <c r="CS13" s="3">
        <v>0.24367184937000275</v>
      </c>
      <c r="CT13" s="3">
        <v>-0.11319049447774887</v>
      </c>
      <c r="CU13" s="3">
        <v>8.9017793536186218E-2</v>
      </c>
      <c r="CV13" s="3">
        <v>2.4252688512206078E-2</v>
      </c>
      <c r="CW13" s="3">
        <v>4.3953090906143188E-2</v>
      </c>
      <c r="CX13" s="3">
        <v>0.31922674179077148</v>
      </c>
      <c r="CY13" s="3">
        <v>-6.1710938811302185E-2</v>
      </c>
      <c r="CZ13" s="3">
        <v>-5.6424174457788467E-2</v>
      </c>
      <c r="DA13" s="3">
        <v>9.7237396985292435E-3</v>
      </c>
      <c r="DB13" s="3">
        <v>0.23461803793907166</v>
      </c>
      <c r="DC13" s="3">
        <v>0.16942378878593445</v>
      </c>
      <c r="DD13" s="3">
        <v>-0.26906487345695496</v>
      </c>
      <c r="DE13" s="3">
        <v>-0.21074621379375458</v>
      </c>
      <c r="DF13" s="3">
        <v>6.7919909954071045E-2</v>
      </c>
      <c r="DG13" s="3">
        <v>-6.8476840853691101E-2</v>
      </c>
      <c r="DH13" s="3">
        <v>-8.7474159896373749E-2</v>
      </c>
      <c r="DI13" s="3">
        <v>-0.42506137490272522</v>
      </c>
      <c r="DK13" s="25">
        <v>7</v>
      </c>
      <c r="DL13" s="3">
        <v>0.24462176859378815</v>
      </c>
      <c r="DM13" s="3">
        <v>-0.16278694570064545</v>
      </c>
      <c r="DN13" s="3">
        <v>0.19638845324516296</v>
      </c>
      <c r="DO13" s="3">
        <v>0.16732899844646454</v>
      </c>
      <c r="DP13" s="3">
        <v>0.10823033004999161</v>
      </c>
      <c r="DQ13" s="3">
        <v>-4.5984484255313873E-2</v>
      </c>
      <c r="DR13" s="3">
        <v>-8.5328042507171631E-2</v>
      </c>
      <c r="DS13" s="3">
        <v>-0.15513530373573303</v>
      </c>
      <c r="DT13" s="3">
        <v>-1.5985481441020966E-2</v>
      </c>
      <c r="DU13" s="3">
        <v>0.17666256427764893</v>
      </c>
      <c r="DV13" s="3">
        <v>0.14491079747676849</v>
      </c>
      <c r="DW13" s="3">
        <v>0.14308267831802368</v>
      </c>
      <c r="DX13" s="3">
        <v>-2.1828128024935722E-2</v>
      </c>
      <c r="DY13" s="3">
        <v>0.15653838217258453</v>
      </c>
      <c r="DZ13" s="3">
        <v>-0.14682962000370026</v>
      </c>
      <c r="EA13" s="3">
        <v>0.1909974217414856</v>
      </c>
      <c r="EB13" s="3">
        <v>-0.34045708179473877</v>
      </c>
      <c r="EC13" s="3">
        <v>4.2974915355443954E-2</v>
      </c>
      <c r="ED13" s="3">
        <v>-0.10920687764883041</v>
      </c>
      <c r="EE13" s="3">
        <v>-1.4010200975462794E-3</v>
      </c>
      <c r="EF13" s="3">
        <v>-7.5294852256774902E-2</v>
      </c>
      <c r="EG13" s="3">
        <v>-0.18127775192260742</v>
      </c>
      <c r="EH13" s="3">
        <v>0.16076591610908508</v>
      </c>
      <c r="EI13" s="3">
        <v>6.7067012190818787E-2</v>
      </c>
      <c r="EJ13" s="3">
        <v>-4.8613492399454117E-2</v>
      </c>
      <c r="EK13" s="3">
        <v>0.13444483280181885</v>
      </c>
      <c r="EL13" s="3">
        <v>-0.11431281268596649</v>
      </c>
      <c r="EM13" s="3">
        <v>0.3538641631603241</v>
      </c>
      <c r="EN13" s="3">
        <v>0.15332500636577606</v>
      </c>
      <c r="EO13" s="3">
        <v>-0.1840222179889679</v>
      </c>
      <c r="EP13" s="3">
        <v>-0.4128669798374176</v>
      </c>
      <c r="EQ13" s="3">
        <v>8.0736331641674042E-2</v>
      </c>
      <c r="ER13" s="3">
        <v>0.22975514829158783</v>
      </c>
      <c r="ES13" s="3">
        <v>-0.12584337592124939</v>
      </c>
      <c r="ET13" s="3">
        <v>0.12911136448383331</v>
      </c>
      <c r="EU13" s="3">
        <v>-0.13390541076660156</v>
      </c>
      <c r="EV13" s="3">
        <v>5.8241415768861771E-2</v>
      </c>
      <c r="EW13" s="3">
        <v>0.11299064755439758</v>
      </c>
      <c r="EX13" s="3">
        <v>6.9191016256809235E-2</v>
      </c>
      <c r="EY13" s="3">
        <v>-5.3992640227079391E-2</v>
      </c>
      <c r="EZ13" s="3">
        <v>0.25997766852378845</v>
      </c>
      <c r="FA13" s="3">
        <v>-0.35179451107978821</v>
      </c>
      <c r="FB13" s="3">
        <v>9.4335906207561493E-2</v>
      </c>
      <c r="FC13" s="3">
        <v>-0.17526595294475555</v>
      </c>
      <c r="FD13" s="3">
        <v>0.13624925911426544</v>
      </c>
      <c r="FE13" s="3">
        <v>-9.8826684057712555E-2</v>
      </c>
      <c r="FF13" s="3">
        <v>-8.394816517829895E-2</v>
      </c>
      <c r="FG13" s="3">
        <v>0.11949947476387024</v>
      </c>
      <c r="FH13" s="3">
        <v>-9.5070578157901764E-2</v>
      </c>
      <c r="FI13" s="3">
        <v>0.20461530983448029</v>
      </c>
      <c r="FJ13" s="3">
        <v>-0.21008503437042236</v>
      </c>
      <c r="FK13" s="3">
        <v>3.9868570864200592E-2</v>
      </c>
      <c r="FL13" s="3">
        <v>-9.2572411522269249E-3</v>
      </c>
      <c r="FM13" s="3">
        <v>-0.24318934977054596</v>
      </c>
      <c r="FN13" s="3">
        <v>-2.1768568083643913E-2</v>
      </c>
      <c r="FO13" s="3">
        <v>-3.0347846448421478E-2</v>
      </c>
      <c r="FP13" s="3">
        <v>-3.9156306535005569E-2</v>
      </c>
      <c r="FQ13" s="3">
        <v>3.4339796751737595E-2</v>
      </c>
      <c r="FR13" s="3">
        <v>5.4205749183893204E-2</v>
      </c>
      <c r="FS13" s="3">
        <v>-0.16809794306755066</v>
      </c>
      <c r="FT13" s="3">
        <v>-0.10421141982078552</v>
      </c>
      <c r="FU13" s="3">
        <v>2.559373527765274E-2</v>
      </c>
      <c r="FV13" s="3">
        <v>0.40930074453353882</v>
      </c>
      <c r="FW13" s="3">
        <v>0.40170001983642578</v>
      </c>
      <c r="FX13" s="3">
        <v>3.6725062876939774E-2</v>
      </c>
    </row>
    <row r="14" spans="1:180">
      <c r="A14" s="25">
        <v>8</v>
      </c>
      <c r="B14" s="3">
        <v>5.6239748373627663E-3</v>
      </c>
      <c r="C14" s="3">
        <v>-0.27817955613136292</v>
      </c>
      <c r="D14" s="3">
        <v>4.3894607573747635E-2</v>
      </c>
      <c r="E14" s="3">
        <v>0.11912091076374054</v>
      </c>
      <c r="F14" s="3">
        <v>0.15306207537651062</v>
      </c>
      <c r="G14" s="3">
        <v>0.12901012599468231</v>
      </c>
      <c r="H14" s="3">
        <v>-0.17060910165309906</v>
      </c>
      <c r="I14" s="3">
        <v>0.31289336085319519</v>
      </c>
      <c r="J14" s="3">
        <v>-0.18878333270549774</v>
      </c>
      <c r="K14" s="3">
        <v>-5.021589994430542E-2</v>
      </c>
      <c r="L14" s="3">
        <v>0.18721771240234375</v>
      </c>
      <c r="M14" s="3">
        <v>-0.22134020924568176</v>
      </c>
      <c r="N14" s="3">
        <v>-0.21416266262531281</v>
      </c>
      <c r="O14" s="3">
        <v>0.29113084077835083</v>
      </c>
      <c r="P14" s="3">
        <v>-0.1918494701385498</v>
      </c>
      <c r="Q14" s="3">
        <v>0.16691671311855316</v>
      </c>
      <c r="R14" s="3">
        <v>-1.3900017365813255E-2</v>
      </c>
      <c r="U14" s="3"/>
      <c r="V14" s="1">
        <v>8</v>
      </c>
      <c r="W14" s="3">
        <v>-1.6330315076224438</v>
      </c>
      <c r="Y14" s="25">
        <v>8</v>
      </c>
      <c r="Z14" s="3">
        <v>1.253194734454155E-2</v>
      </c>
      <c r="AA14" s="3">
        <v>8.9858219027519226E-2</v>
      </c>
      <c r="AB14" s="3">
        <v>-5.383259616792202E-3</v>
      </c>
      <c r="AC14" s="3">
        <v>-2.7701748535037041E-2</v>
      </c>
      <c r="AD14" s="3">
        <v>-5.3473319858312607E-2</v>
      </c>
      <c r="AE14" s="3">
        <v>3.143446147441864E-2</v>
      </c>
      <c r="AF14" s="3">
        <v>-1.8415005877614021E-2</v>
      </c>
      <c r="AG14" s="3">
        <v>5.0211384892463684E-2</v>
      </c>
      <c r="AH14" s="3">
        <v>-4.0916744619607925E-2</v>
      </c>
      <c r="AI14" s="3">
        <v>7.3080092668533325E-2</v>
      </c>
      <c r="AJ14" s="3">
        <v>-9.6611902117729187E-3</v>
      </c>
      <c r="AK14" s="3">
        <v>-6.2434550374746323E-2</v>
      </c>
      <c r="AL14" s="3">
        <v>-5.8467451483011246E-2</v>
      </c>
      <c r="AM14" s="3">
        <v>4.6491712331771851E-2</v>
      </c>
      <c r="AN14" s="3">
        <v>4.647204652428627E-2</v>
      </c>
      <c r="AO14" s="3">
        <v>-1.6713079065084457E-2</v>
      </c>
      <c r="AP14" s="3">
        <v>1.0887735523283482E-2</v>
      </c>
      <c r="AS14" s="25">
        <v>8</v>
      </c>
      <c r="AT14" s="3">
        <v>-0.30137425661087036</v>
      </c>
      <c r="AU14" s="3">
        <v>-0.49882680177688599</v>
      </c>
      <c r="AV14" s="3">
        <v>8.6350366473197937E-2</v>
      </c>
      <c r="AW14" s="3">
        <v>0.3939690887928009</v>
      </c>
      <c r="AX14" s="3">
        <v>0.11865635216236115</v>
      </c>
      <c r="AY14" s="3">
        <v>-0.12333156168460846</v>
      </c>
      <c r="AZ14" s="3">
        <v>8.4059745073318481E-2</v>
      </c>
      <c r="BA14" s="3">
        <v>-9.3121163547039032E-2</v>
      </c>
      <c r="BB14" s="3">
        <v>0.12929654121398926</v>
      </c>
      <c r="BC14" s="3">
        <v>-6.877213716506958E-2</v>
      </c>
      <c r="BD14" s="3">
        <v>0.22057439386844635</v>
      </c>
      <c r="BE14" s="3">
        <v>0.1195530965924263</v>
      </c>
      <c r="BF14" s="3">
        <v>-0.302838534116745</v>
      </c>
      <c r="BG14" s="3">
        <v>2.037603035569191E-2</v>
      </c>
      <c r="BH14" s="3">
        <v>0.51201951503753662</v>
      </c>
      <c r="BI14" s="3">
        <v>-0.2592129111289978</v>
      </c>
      <c r="BJ14" s="3">
        <v>-0.20705942809581757</v>
      </c>
      <c r="BL14" s="3"/>
      <c r="BM14" s="1">
        <v>8</v>
      </c>
      <c r="BN14" s="3"/>
      <c r="BO14" s="3"/>
      <c r="BP14" s="3"/>
      <c r="BQ14" s="3"/>
      <c r="BR14" s="3">
        <v>-1.2262170919453839</v>
      </c>
      <c r="BT14" s="25">
        <v>8</v>
      </c>
      <c r="BU14" s="3">
        <v>-0.20373959839344025</v>
      </c>
      <c r="BV14" s="3">
        <v>0.24761803448200226</v>
      </c>
      <c r="BW14" s="3">
        <v>0.38717439770698547</v>
      </c>
      <c r="BX14" s="3">
        <v>-0.13919626176357269</v>
      </c>
      <c r="BY14" s="3">
        <v>0.14345866441726685</v>
      </c>
      <c r="BZ14" s="3">
        <v>4.9480881541967392E-2</v>
      </c>
      <c r="CA14" s="3">
        <v>-0.35250195860862732</v>
      </c>
      <c r="CB14" s="3">
        <v>-9.2086166143417358E-2</v>
      </c>
      <c r="CC14" s="3">
        <v>7.8633397817611694E-2</v>
      </c>
      <c r="CD14" s="3">
        <v>0.22764462232589722</v>
      </c>
      <c r="CE14" s="3">
        <v>-2.1393319591879845E-2</v>
      </c>
      <c r="CF14" s="3">
        <v>7.6237022876739502E-2</v>
      </c>
      <c r="CG14" s="3">
        <v>0.20843172073364258</v>
      </c>
      <c r="CH14" s="3">
        <v>-0.18506306409835815</v>
      </c>
      <c r="CI14" s="3">
        <v>0.10329490900039673</v>
      </c>
      <c r="CJ14" s="3">
        <v>-0.14255207777023315</v>
      </c>
      <c r="CK14" s="3">
        <v>0.19189335405826569</v>
      </c>
      <c r="CN14" s="25">
        <v>8</v>
      </c>
      <c r="CO14" s="3">
        <v>1.1382930278778076</v>
      </c>
      <c r="CP14" s="3">
        <v>7.5537219643592834E-2</v>
      </c>
      <c r="CR14" s="25">
        <v>8</v>
      </c>
      <c r="CS14" s="3">
        <v>-0.20037899911403656</v>
      </c>
      <c r="CT14" s="3">
        <v>7.1068048477172852E-2</v>
      </c>
      <c r="CU14" s="3">
        <v>-4.1550230234861374E-2</v>
      </c>
      <c r="CV14" s="3">
        <v>0.21313360333442688</v>
      </c>
      <c r="CW14" s="3">
        <v>2.7175204828381538E-2</v>
      </c>
      <c r="CX14" s="3">
        <v>0.32967075705528259</v>
      </c>
      <c r="CY14" s="3">
        <v>-0.13964968919754028</v>
      </c>
      <c r="CZ14" s="3">
        <v>-5.3569208830595016E-2</v>
      </c>
      <c r="DA14" s="3">
        <v>-9.4089299440383911E-2</v>
      </c>
      <c r="DB14" s="3">
        <v>0.14298282563686371</v>
      </c>
      <c r="DC14" s="3">
        <v>0.18868432939052582</v>
      </c>
      <c r="DD14" s="3">
        <v>-4.9313958734273911E-2</v>
      </c>
      <c r="DE14" s="3">
        <v>-0.23541693389415741</v>
      </c>
      <c r="DF14" s="3">
        <v>-0.17291200160980225</v>
      </c>
      <c r="DG14" s="3">
        <v>4.1340857744216919E-2</v>
      </c>
      <c r="DH14" s="3">
        <v>0.18048050999641418</v>
      </c>
      <c r="DI14" s="3">
        <v>-0.42658329010009766</v>
      </c>
      <c r="DK14" s="25">
        <v>8</v>
      </c>
      <c r="DL14" s="3">
        <v>0.46983638405799866</v>
      </c>
      <c r="DM14" s="3">
        <v>-0.19171495735645294</v>
      </c>
      <c r="DN14" s="3">
        <v>-7.9583562910556793E-2</v>
      </c>
      <c r="DO14" s="3">
        <v>-0.16182881593704224</v>
      </c>
      <c r="DP14" s="3">
        <v>5.1066853106021881E-2</v>
      </c>
      <c r="DQ14" s="3">
        <v>-6.9486923515796661E-2</v>
      </c>
      <c r="DR14" s="3">
        <v>-0.43937346339225769</v>
      </c>
      <c r="DS14" s="3">
        <v>-0.19911840558052063</v>
      </c>
      <c r="DT14" s="3">
        <v>-3.3068496733903885E-2</v>
      </c>
      <c r="DU14" s="3">
        <v>-9.7902417182922363E-2</v>
      </c>
      <c r="DV14" s="3">
        <v>-0.2748149037361145</v>
      </c>
      <c r="DW14" s="3">
        <v>-0.33578062057495117</v>
      </c>
      <c r="DX14" s="3">
        <v>-3.7776336073875427E-2</v>
      </c>
      <c r="DY14" s="3">
        <v>-3.453243151307106E-2</v>
      </c>
      <c r="DZ14" s="3">
        <v>0.11820844560861588</v>
      </c>
      <c r="EA14" s="3">
        <v>-0.12934514880180359</v>
      </c>
      <c r="EB14" s="3">
        <v>-0.26292544603347778</v>
      </c>
      <c r="EC14" s="3">
        <v>0.29988393187522888</v>
      </c>
      <c r="ED14" s="3">
        <v>-4.2808074504137039E-2</v>
      </c>
      <c r="EE14" s="3">
        <v>0.17796690762042999</v>
      </c>
      <c r="EF14" s="3">
        <v>5.3983170539140701E-2</v>
      </c>
      <c r="EG14" s="3">
        <v>2.1948698908090591E-2</v>
      </c>
      <c r="EH14" s="3">
        <v>0.14414314925670624</v>
      </c>
      <c r="EI14" s="3">
        <v>-9.1596975922584534E-2</v>
      </c>
      <c r="EJ14" s="3">
        <v>0.10839511454105377</v>
      </c>
      <c r="EK14" s="3">
        <v>-3.3870652318000793E-2</v>
      </c>
      <c r="EL14" s="3">
        <v>-1.6925208270549774E-2</v>
      </c>
      <c r="EM14" s="3">
        <v>8.1176981329917908E-2</v>
      </c>
      <c r="EN14" s="3">
        <v>5.993175134062767E-2</v>
      </c>
      <c r="EO14" s="3">
        <v>0.22781391441822052</v>
      </c>
      <c r="EP14" s="3">
        <v>-3.0656229704618454E-2</v>
      </c>
      <c r="EQ14" s="3">
        <v>0.31141868233680725</v>
      </c>
      <c r="ER14" s="3">
        <v>-1.9370738416910172E-2</v>
      </c>
      <c r="ES14" s="3">
        <v>-0.2967430055141449</v>
      </c>
      <c r="ET14" s="3">
        <v>7.6794862747192383E-2</v>
      </c>
      <c r="EU14" s="3">
        <v>-2.1709637716412544E-2</v>
      </c>
      <c r="EV14" s="3">
        <v>6.7077130079269409E-2</v>
      </c>
      <c r="EW14" s="3">
        <v>0.22893351316452026</v>
      </c>
      <c r="EX14" s="3">
        <v>4.4362917542457581E-2</v>
      </c>
      <c r="EY14" s="3">
        <v>-0.15436063706874847</v>
      </c>
      <c r="EZ14" s="3">
        <v>-0.20031706988811493</v>
      </c>
      <c r="FA14" s="3">
        <v>8.495786041021347E-2</v>
      </c>
      <c r="FB14" s="3">
        <v>-0.2565881609916687</v>
      </c>
      <c r="FC14" s="3">
        <v>1.8167614936828613E-2</v>
      </c>
      <c r="FD14" s="3">
        <v>-0.20949752628803253</v>
      </c>
      <c r="FE14" s="3">
        <v>-6.2651745975017548E-2</v>
      </c>
      <c r="FF14" s="3">
        <v>0.20678079128265381</v>
      </c>
      <c r="FG14" s="3">
        <v>-2.0814292132854462E-2</v>
      </c>
      <c r="FH14" s="3">
        <v>-2.3518858477473259E-2</v>
      </c>
      <c r="FI14" s="3">
        <v>1.0194757021963596E-2</v>
      </c>
      <c r="FJ14" s="3">
        <v>6.709839403629303E-2</v>
      </c>
      <c r="FK14" s="3">
        <v>-9.400172159075737E-3</v>
      </c>
      <c r="FL14" s="3">
        <v>3.8459967821836472E-2</v>
      </c>
      <c r="FM14" s="3">
        <v>1.8296763300895691E-2</v>
      </c>
      <c r="FN14" s="3">
        <v>-2.1517467685043812E-3</v>
      </c>
      <c r="FO14" s="3">
        <v>-0.18562042713165283</v>
      </c>
      <c r="FP14" s="3">
        <v>1.9479511305689812E-2</v>
      </c>
      <c r="FQ14" s="3">
        <v>0.16798621416091919</v>
      </c>
      <c r="FR14" s="3">
        <v>-0.10797102004289627</v>
      </c>
      <c r="FS14" s="3">
        <v>-0.23252761363983154</v>
      </c>
      <c r="FT14" s="3">
        <v>8.8017120957374573E-2</v>
      </c>
      <c r="FU14" s="3">
        <v>4.5924365520477295E-2</v>
      </c>
      <c r="FV14" s="3">
        <v>0.31244096159934998</v>
      </c>
      <c r="FW14" s="3">
        <v>-0.1601090282201767</v>
      </c>
      <c r="FX14" s="3">
        <v>6.1543606221675873E-2</v>
      </c>
    </row>
    <row r="15" spans="1:180">
      <c r="A15" s="25">
        <v>9</v>
      </c>
      <c r="B15" s="3">
        <v>-0.17215074598789215</v>
      </c>
      <c r="C15" s="3">
        <v>0.20655566453933716</v>
      </c>
      <c r="D15" s="3">
        <v>-0.21165101230144501</v>
      </c>
      <c r="E15" s="3">
        <v>5.4980747401714325E-2</v>
      </c>
      <c r="F15" s="3">
        <v>1.8236855044960976E-2</v>
      </c>
      <c r="G15" s="3">
        <v>-6.823209673166275E-2</v>
      </c>
      <c r="H15" s="3">
        <v>9.7389295697212219E-2</v>
      </c>
      <c r="I15" s="3">
        <v>0.29949414730072021</v>
      </c>
      <c r="J15" s="3">
        <v>-0.26657217741012573</v>
      </c>
      <c r="K15" s="3">
        <v>-0.21182852983474731</v>
      </c>
      <c r="L15" s="3">
        <v>9.660813957452774E-2</v>
      </c>
      <c r="M15" s="3">
        <v>0.26528733968734741</v>
      </c>
      <c r="N15" s="3">
        <v>3.759022057056427E-2</v>
      </c>
      <c r="O15" s="3">
        <v>-4.6177315525710583E-3</v>
      </c>
      <c r="P15" s="3">
        <v>4.2556039988994598E-3</v>
      </c>
      <c r="Q15" s="3">
        <v>-0.14242249727249146</v>
      </c>
      <c r="R15" s="3">
        <v>-8.6061498150229454E-3</v>
      </c>
      <c r="U15" s="3"/>
      <c r="V15" s="1">
        <v>9</v>
      </c>
      <c r="W15" s="3">
        <v>0.74396912289731065</v>
      </c>
      <c r="Y15" s="25">
        <v>9</v>
      </c>
      <c r="Z15" s="3">
        <v>5.0784498453140259E-2</v>
      </c>
      <c r="AA15" s="3">
        <v>-7.6729774475097656E-2</v>
      </c>
      <c r="AB15" s="3">
        <v>-3.5712111741304398E-2</v>
      </c>
      <c r="AC15" s="3">
        <v>-4.3303992599248886E-2</v>
      </c>
      <c r="AD15" s="3">
        <v>-0.18736220896244049</v>
      </c>
      <c r="AE15" s="3">
        <v>6.4221814274787903E-2</v>
      </c>
      <c r="AF15" s="3">
        <v>-3.4385949838906527E-3</v>
      </c>
      <c r="AG15" s="3">
        <v>-5.9844262897968292E-2</v>
      </c>
      <c r="AH15" s="3">
        <v>-9.3819990754127502E-2</v>
      </c>
      <c r="AI15" s="3">
        <v>-8.9564191875979304E-4</v>
      </c>
      <c r="AJ15" s="3">
        <v>-0.1268668919801712</v>
      </c>
      <c r="AK15" s="3">
        <v>7.1198955178260803E-2</v>
      </c>
      <c r="AL15" s="3">
        <v>1.4836781192570925E-3</v>
      </c>
      <c r="AM15" s="3">
        <v>-8.9848883450031281E-2</v>
      </c>
      <c r="AN15" s="3">
        <v>-3.5344634205102921E-2</v>
      </c>
      <c r="AO15" s="3">
        <v>-1.1909624561667442E-2</v>
      </c>
      <c r="AP15" s="3">
        <v>-9.0034052729606628E-2</v>
      </c>
      <c r="AS15" s="25">
        <v>9</v>
      </c>
      <c r="AT15" s="3">
        <v>0.20266619324684143</v>
      </c>
      <c r="AU15" s="3">
        <v>2.1147474646568298E-2</v>
      </c>
      <c r="AV15" s="3">
        <v>0.23528358340263367</v>
      </c>
      <c r="AW15" s="3">
        <v>4.8479873687028885E-2</v>
      </c>
      <c r="AX15" s="3">
        <v>0.37427473068237305</v>
      </c>
      <c r="AY15" s="3">
        <v>0.312904953956604</v>
      </c>
      <c r="AZ15" s="3">
        <v>-0.19344842433929443</v>
      </c>
      <c r="BA15" s="3">
        <v>4.7153200954198837E-2</v>
      </c>
      <c r="BB15" s="3">
        <v>5.6234419345855713E-2</v>
      </c>
      <c r="BC15" s="3">
        <v>-0.27377080917358398</v>
      </c>
      <c r="BD15" s="3">
        <v>0.26156553626060486</v>
      </c>
      <c r="BE15" s="3">
        <v>0.16943545639514923</v>
      </c>
      <c r="BF15" s="3">
        <v>-0.34759983420372009</v>
      </c>
      <c r="BG15" s="3">
        <v>-0.16985419392585754</v>
      </c>
      <c r="BH15" s="3">
        <v>-0.10585975646972656</v>
      </c>
      <c r="BI15" s="3">
        <v>-0.42431828379631042</v>
      </c>
      <c r="BJ15" s="3">
        <v>0.35622799396514893</v>
      </c>
      <c r="BL15" s="3"/>
      <c r="BM15" s="1">
        <v>9</v>
      </c>
      <c r="BN15" s="3"/>
      <c r="BO15" s="3"/>
      <c r="BP15" s="3"/>
      <c r="BQ15" s="3"/>
      <c r="BR15" s="3">
        <v>0.12555954376225897</v>
      </c>
      <c r="BT15" s="25">
        <v>9</v>
      </c>
      <c r="BU15" s="3">
        <v>-0.26351127028465271</v>
      </c>
      <c r="BV15" s="3">
        <v>-0.11526691168546677</v>
      </c>
      <c r="BW15" s="3">
        <v>-0.29142025113105774</v>
      </c>
      <c r="BX15" s="3">
        <v>6.5648511052131653E-2</v>
      </c>
      <c r="BY15" s="3">
        <v>-0.43686455488204956</v>
      </c>
      <c r="BZ15" s="3">
        <v>0.23339053988456726</v>
      </c>
      <c r="CA15" s="3">
        <v>-9.7984611988067627E-2</v>
      </c>
      <c r="CB15" s="3">
        <v>-8.9890420436859131E-2</v>
      </c>
      <c r="CC15" s="3">
        <v>-0.37612518668174744</v>
      </c>
      <c r="CD15" s="3">
        <v>6.7027650773525238E-2</v>
      </c>
      <c r="CE15" s="3">
        <v>0.16152724623680115</v>
      </c>
      <c r="CF15" s="3">
        <v>-0.22560508549213409</v>
      </c>
      <c r="CG15" s="3">
        <v>-0.14693164825439453</v>
      </c>
      <c r="CH15" s="3">
        <v>1.1777203530073166E-2</v>
      </c>
      <c r="CI15" s="3">
        <v>1.0626251809298992E-2</v>
      </c>
      <c r="CJ15" s="3">
        <v>-0.16586634516716003</v>
      </c>
      <c r="CK15" s="3">
        <v>-0.1446649432182312</v>
      </c>
      <c r="CN15" s="25">
        <v>9</v>
      </c>
      <c r="CO15" s="3">
        <v>1.0670434236526489</v>
      </c>
      <c r="CP15" s="3">
        <v>8.9172691106796265E-2</v>
      </c>
      <c r="CR15" s="25">
        <v>9</v>
      </c>
      <c r="CS15" s="3">
        <v>-2.0051505416631699E-2</v>
      </c>
      <c r="CT15" s="3">
        <v>-6.4176388084888458E-2</v>
      </c>
      <c r="CU15" s="3">
        <v>0.20176675915718079</v>
      </c>
      <c r="CV15" s="3">
        <v>-4.7180764377117157E-2</v>
      </c>
      <c r="CW15" s="3">
        <v>-0.12718197703361511</v>
      </c>
      <c r="CX15" s="3">
        <v>-0.13383243978023529</v>
      </c>
      <c r="CY15" s="3">
        <v>0.21850651502609253</v>
      </c>
      <c r="CZ15" s="3">
        <v>7.647300511598587E-2</v>
      </c>
      <c r="DA15" s="3">
        <v>-4.1304267942905426E-2</v>
      </c>
      <c r="DB15" s="3">
        <v>-1.6561392694711685E-2</v>
      </c>
      <c r="DC15" s="3">
        <v>-7.2908210568130016E-3</v>
      </c>
      <c r="DD15" s="3">
        <v>0.13361214101314545</v>
      </c>
      <c r="DE15" s="3">
        <v>-0.13989196717739105</v>
      </c>
      <c r="DF15" s="3">
        <v>6.0098353773355484E-2</v>
      </c>
      <c r="DG15" s="3">
        <v>9.5197387039661407E-2</v>
      </c>
      <c r="DH15" s="3">
        <v>0.14579828083515167</v>
      </c>
      <c r="DI15" s="3">
        <v>-0.3760836124420166</v>
      </c>
      <c r="DK15" s="25">
        <v>9</v>
      </c>
      <c r="DL15" s="3">
        <v>8.0175139009952545E-2</v>
      </c>
      <c r="DM15" s="3">
        <v>8.6710676550865173E-2</v>
      </c>
      <c r="DN15" s="3">
        <v>0.15698143839836121</v>
      </c>
      <c r="DO15" s="3">
        <v>2.0674567669630051E-2</v>
      </c>
      <c r="DP15" s="3">
        <v>-0.2713160514831543</v>
      </c>
      <c r="DQ15" s="3">
        <v>-9.2822223901748657E-2</v>
      </c>
      <c r="DR15" s="3">
        <v>0.10565827041864395</v>
      </c>
      <c r="DS15" s="3">
        <v>6.2883839011192322E-2</v>
      </c>
      <c r="DT15" s="3">
        <v>-0.15292400121688843</v>
      </c>
      <c r="DU15" s="3">
        <v>-0.20225462317466736</v>
      </c>
      <c r="DV15" s="3">
        <v>0.13693052530288696</v>
      </c>
      <c r="DW15" s="3">
        <v>-3.8109038025140762E-2</v>
      </c>
      <c r="DX15" s="3">
        <v>-0.12005340307950974</v>
      </c>
      <c r="DY15" s="3">
        <v>0.23158036172389984</v>
      </c>
      <c r="DZ15" s="3">
        <v>1.2348557822406292E-2</v>
      </c>
      <c r="EA15" s="3">
        <v>9.675319492816925E-2</v>
      </c>
      <c r="EB15" s="3">
        <v>0.27071559429168701</v>
      </c>
      <c r="EC15" s="3">
        <v>-8.1970259547233582E-2</v>
      </c>
      <c r="ED15" s="3">
        <v>7.3247060179710388E-2</v>
      </c>
      <c r="EE15" s="3">
        <v>-7.8706301748752594E-2</v>
      </c>
      <c r="EF15" s="3">
        <v>1.0849176906049252E-2</v>
      </c>
      <c r="EG15" s="3">
        <v>0.12318285554647446</v>
      </c>
      <c r="EH15" s="3">
        <v>7.4069881811738014E-3</v>
      </c>
      <c r="EI15" s="3">
        <v>-0.27272656559944153</v>
      </c>
      <c r="EJ15" s="3">
        <v>7.6310537755489349E-2</v>
      </c>
      <c r="EK15" s="3">
        <v>-6.6223673522472382E-2</v>
      </c>
      <c r="EL15" s="3">
        <v>-9.4729818403720856E-2</v>
      </c>
      <c r="EM15" s="3">
        <v>2.226526290178299E-2</v>
      </c>
      <c r="EN15" s="3">
        <v>0.26805570721626282</v>
      </c>
      <c r="EO15" s="3">
        <v>0.22332507371902466</v>
      </c>
      <c r="EP15" s="3">
        <v>-5.6309234350919724E-2</v>
      </c>
      <c r="EQ15" s="3">
        <v>-0.10617724061012268</v>
      </c>
      <c r="ER15" s="3">
        <v>0.2127518504858017</v>
      </c>
      <c r="ES15" s="3">
        <v>-2.3935392964631319E-3</v>
      </c>
      <c r="ET15" s="3">
        <v>3.8156762719154358E-2</v>
      </c>
      <c r="EU15" s="3">
        <v>3.0418790876865387E-2</v>
      </c>
      <c r="EV15" s="3">
        <v>-0.14025209844112396</v>
      </c>
      <c r="EW15" s="3">
        <v>-3.859279677271843E-2</v>
      </c>
      <c r="EX15" s="3">
        <v>0.1565469354391098</v>
      </c>
      <c r="EY15" s="3">
        <v>-0.21240735054016113</v>
      </c>
      <c r="EZ15" s="3">
        <v>0.23660387098789215</v>
      </c>
      <c r="FA15" s="3">
        <v>7.259734719991684E-2</v>
      </c>
      <c r="FB15" s="3">
        <v>3.5760786384344101E-2</v>
      </c>
      <c r="FC15" s="3">
        <v>-8.4845293313264847E-3</v>
      </c>
      <c r="FD15" s="3">
        <v>-5.7414442300796509E-2</v>
      </c>
      <c r="FE15" s="3">
        <v>-0.24195528030395508</v>
      </c>
      <c r="FF15" s="3">
        <v>2.1779457107186317E-2</v>
      </c>
      <c r="FG15" s="3">
        <v>-0.1385551393032074</v>
      </c>
      <c r="FH15" s="3">
        <v>-4.1927684098482132E-2</v>
      </c>
      <c r="FI15" s="3">
        <v>0.13017305731773376</v>
      </c>
      <c r="FJ15" s="3">
        <v>6.8524725735187531E-2</v>
      </c>
      <c r="FK15" s="3">
        <v>5.9915069490671158E-2</v>
      </c>
      <c r="FL15" s="3">
        <v>9.6853584051132202E-2</v>
      </c>
      <c r="FM15" s="3">
        <v>0.27968478202819824</v>
      </c>
      <c r="FN15" s="3">
        <v>-4.5618325471878052E-2</v>
      </c>
      <c r="FO15" s="3">
        <v>3.0854977667331696E-3</v>
      </c>
      <c r="FP15" s="3">
        <v>0.15566113591194153</v>
      </c>
      <c r="FQ15" s="3">
        <v>-0.25327861309051514</v>
      </c>
      <c r="FR15" s="3">
        <v>-1.1293331161141396E-2</v>
      </c>
      <c r="FS15" s="3">
        <v>3.8878547493368387E-3</v>
      </c>
      <c r="FT15" s="3">
        <v>-0.12781533598899841</v>
      </c>
      <c r="FU15" s="3">
        <v>-0.12461355328559875</v>
      </c>
      <c r="FV15" s="3">
        <v>-0.10639855265617371</v>
      </c>
      <c r="FW15" s="3">
        <v>-0.31939780712127686</v>
      </c>
      <c r="FX15" s="3">
        <v>1.0319228284060957E-2</v>
      </c>
    </row>
    <row r="16" spans="1:180">
      <c r="A16" s="25">
        <v>10</v>
      </c>
      <c r="B16" s="3">
        <v>-7.5469985604286194E-2</v>
      </c>
      <c r="C16" s="3">
        <v>-0.27096763253211975</v>
      </c>
      <c r="D16" s="3">
        <v>0.14607501029968262</v>
      </c>
      <c r="E16" s="3">
        <v>0.15299895405769348</v>
      </c>
      <c r="F16" s="3">
        <v>-5.4317232221364975E-2</v>
      </c>
      <c r="G16" s="3">
        <v>0.2837059497833252</v>
      </c>
      <c r="H16" s="3">
        <v>2.5614188052713871E-3</v>
      </c>
      <c r="I16" s="3">
        <v>0.19435179233551025</v>
      </c>
      <c r="J16" s="3">
        <v>-0.24133843183517456</v>
      </c>
      <c r="K16" s="3">
        <v>-0.24006099998950958</v>
      </c>
      <c r="L16" s="3">
        <v>-0.26662185788154602</v>
      </c>
      <c r="M16" s="3">
        <v>-0.16384515166282654</v>
      </c>
      <c r="N16" s="3">
        <v>-0.12268973141908646</v>
      </c>
      <c r="O16" s="3">
        <v>0.2432122528553009</v>
      </c>
      <c r="P16" s="3">
        <v>0.24857155978679657</v>
      </c>
      <c r="Q16" s="3">
        <v>0.17542296648025513</v>
      </c>
      <c r="R16" s="3">
        <v>-1.2515660375356674E-2</v>
      </c>
      <c r="U16" s="3"/>
      <c r="V16" s="1">
        <v>10</v>
      </c>
      <c r="W16" s="3">
        <v>-1.8022498206733346</v>
      </c>
      <c r="Y16" s="25">
        <v>10</v>
      </c>
      <c r="Z16" s="3">
        <v>-7.8492127358913422E-2</v>
      </c>
      <c r="AA16" s="3">
        <v>-2.783764386549592E-3</v>
      </c>
      <c r="AB16" s="3">
        <v>8.6759671568870544E-2</v>
      </c>
      <c r="AC16" s="3">
        <v>-8.8941700756549835E-2</v>
      </c>
      <c r="AD16" s="3">
        <v>-7.0456162095069885E-2</v>
      </c>
      <c r="AE16" s="3">
        <v>-1.2110813520848751E-2</v>
      </c>
      <c r="AF16" s="3">
        <v>-1.5676030889153481E-2</v>
      </c>
      <c r="AG16" s="3">
        <v>7.9613722860813141E-2</v>
      </c>
      <c r="AH16" s="3">
        <v>-7.0104706101119518E-3</v>
      </c>
      <c r="AI16" s="3">
        <v>-0.16630521416664124</v>
      </c>
      <c r="AJ16" s="3">
        <v>-5.4262690246105194E-2</v>
      </c>
      <c r="AK16" s="3">
        <v>9.6085123717784882E-2</v>
      </c>
      <c r="AL16" s="3">
        <v>-8.6485296487808228E-2</v>
      </c>
      <c r="AM16" s="3">
        <v>-2.8568634763360023E-2</v>
      </c>
      <c r="AN16" s="3">
        <v>8.2857713103294373E-2</v>
      </c>
      <c r="AO16" s="3">
        <v>-2.8089135885238647E-2</v>
      </c>
      <c r="AP16" s="3">
        <v>-4.0073975920677185E-2</v>
      </c>
      <c r="AS16" s="25">
        <v>10</v>
      </c>
      <c r="AT16" s="3">
        <v>5.4415877908468246E-2</v>
      </c>
      <c r="AU16" s="3">
        <v>-9.6249975264072418E-2</v>
      </c>
      <c r="AV16" s="3">
        <v>-0.10411388427019119</v>
      </c>
      <c r="AW16" s="3">
        <v>-0.18846733868122101</v>
      </c>
      <c r="AX16" s="3">
        <v>-0.21901498734951019</v>
      </c>
      <c r="AY16" s="3">
        <v>-3.6314710974693298E-2</v>
      </c>
      <c r="AZ16" s="3">
        <v>8.9925443753600121E-3</v>
      </c>
      <c r="BA16" s="3">
        <v>-0.17909564077854156</v>
      </c>
      <c r="BB16" s="3">
        <v>-0.18729014694690704</v>
      </c>
      <c r="BC16" s="3">
        <v>0.15763252973556519</v>
      </c>
      <c r="BD16" s="3">
        <v>5.1562201231718063E-2</v>
      </c>
      <c r="BE16" s="3">
        <v>0.19425962865352631</v>
      </c>
      <c r="BF16" s="3">
        <v>0.37877804040908813</v>
      </c>
      <c r="BG16" s="3">
        <v>6.055547297000885E-2</v>
      </c>
      <c r="BH16" s="3">
        <v>0.21690735220909119</v>
      </c>
      <c r="BI16" s="3">
        <v>0.14015538990497589</v>
      </c>
      <c r="BJ16" s="3">
        <v>0.41245055198669434</v>
      </c>
      <c r="BL16" s="3"/>
      <c r="BM16" s="1">
        <v>10</v>
      </c>
      <c r="BN16" s="3"/>
      <c r="BO16" s="3"/>
      <c r="BP16" s="3"/>
      <c r="BQ16" s="3"/>
      <c r="BR16" s="3">
        <v>0.95747004532811064</v>
      </c>
      <c r="BT16" s="25">
        <v>10</v>
      </c>
      <c r="BU16" s="3">
        <v>0.39364683628082275</v>
      </c>
      <c r="BV16" s="3">
        <v>-3.7193253636360168E-2</v>
      </c>
      <c r="BW16" s="3">
        <v>0.25936436653137207</v>
      </c>
      <c r="BX16" s="3">
        <v>0.12560799717903137</v>
      </c>
      <c r="BY16" s="3">
        <v>-0.36133205890655518</v>
      </c>
      <c r="BZ16" s="3">
        <v>-0.10241677612066269</v>
      </c>
      <c r="CA16" s="3">
        <v>-0.35212334990501404</v>
      </c>
      <c r="CB16" s="3">
        <v>0.2055027037858963</v>
      </c>
      <c r="CC16" s="3">
        <v>-0.15305639803409576</v>
      </c>
      <c r="CD16" s="3">
        <v>0.12180767208337784</v>
      </c>
      <c r="CE16" s="3">
        <v>-0.23158423602581024</v>
      </c>
      <c r="CF16" s="3">
        <v>0.26481378078460693</v>
      </c>
      <c r="CG16" s="3">
        <v>-5.92922642827034E-2</v>
      </c>
      <c r="CH16" s="3">
        <v>7.4445225298404694E-2</v>
      </c>
      <c r="CI16" s="3">
        <v>0.13718660175800323</v>
      </c>
      <c r="CJ16" s="3">
        <v>0.10208132117986679</v>
      </c>
      <c r="CK16" s="3">
        <v>0.16564831137657166</v>
      </c>
      <c r="CN16" s="25">
        <v>10</v>
      </c>
      <c r="CO16" s="3">
        <v>1.072664737701416</v>
      </c>
      <c r="CP16" s="3">
        <v>-1.9892092794179916E-2</v>
      </c>
      <c r="CR16" s="25">
        <v>10</v>
      </c>
      <c r="CS16" s="3">
        <v>-3.59085313975811E-2</v>
      </c>
      <c r="CT16" s="3">
        <v>-4.3733924627304077E-2</v>
      </c>
      <c r="CU16" s="3">
        <v>-0.14633788168430328</v>
      </c>
      <c r="CV16" s="3">
        <v>-0.16967371106147766</v>
      </c>
      <c r="CW16" s="3">
        <v>-8.161771297454834E-2</v>
      </c>
      <c r="CX16" s="3">
        <v>-0.26215064525604248</v>
      </c>
      <c r="CY16" s="3">
        <v>7.7981144189834595E-2</v>
      </c>
      <c r="CZ16" s="3">
        <v>-0.12820728123188019</v>
      </c>
      <c r="DA16" s="3">
        <v>0.27459651231765747</v>
      </c>
      <c r="DB16" s="3">
        <v>-0.21912489831447601</v>
      </c>
      <c r="DC16" s="3">
        <v>0.49419379234313965</v>
      </c>
      <c r="DD16" s="3">
        <v>-0.17640635371208191</v>
      </c>
      <c r="DE16" s="3">
        <v>-8.5936203598976135E-2</v>
      </c>
      <c r="DF16" s="3">
        <v>-6.1016035033389926E-4</v>
      </c>
      <c r="DG16" s="3">
        <v>0.30478081107139587</v>
      </c>
      <c r="DH16" s="3">
        <v>-0.40112543106079102</v>
      </c>
      <c r="DI16" s="3">
        <v>-0.44462788105010986</v>
      </c>
      <c r="DK16" s="25">
        <v>10</v>
      </c>
      <c r="DL16" s="3">
        <v>0.14498654007911682</v>
      </c>
      <c r="DM16" s="3">
        <v>-6.3763074576854706E-2</v>
      </c>
      <c r="DN16" s="3">
        <v>0.18947944045066833</v>
      </c>
      <c r="DO16" s="3">
        <v>-6.3981786370277405E-2</v>
      </c>
      <c r="DP16" s="3">
        <v>-7.2685286402702332E-2</v>
      </c>
      <c r="DQ16" s="3">
        <v>0.21683509647846222</v>
      </c>
      <c r="DR16" s="3">
        <v>7.3859244585037231E-2</v>
      </c>
      <c r="DS16" s="3">
        <v>-2.0271904766559601E-2</v>
      </c>
      <c r="DT16" s="3">
        <v>-0.11368412524461746</v>
      </c>
      <c r="DU16" s="3">
        <v>0.14115747809410095</v>
      </c>
      <c r="DV16" s="3">
        <v>-0.19587196409702301</v>
      </c>
      <c r="DW16" s="3">
        <v>0.24635288119316101</v>
      </c>
      <c r="DX16" s="3">
        <v>7.4229463934898376E-2</v>
      </c>
      <c r="DY16" s="3">
        <v>7.0544727146625519E-2</v>
      </c>
      <c r="DZ16" s="3">
        <v>-0.19583012163639069</v>
      </c>
      <c r="EA16" s="3">
        <v>0.14061018824577332</v>
      </c>
      <c r="EB16" s="3">
        <v>6.1131972819566727E-2</v>
      </c>
      <c r="EC16" s="3">
        <v>-0.11234066635370255</v>
      </c>
      <c r="ED16" s="3">
        <v>-1.3753281906247139E-2</v>
      </c>
      <c r="EE16" s="3">
        <v>-1.6440507024526596E-2</v>
      </c>
      <c r="EF16" s="3">
        <v>-4.5882899314165115E-2</v>
      </c>
      <c r="EG16" s="3">
        <v>-0.24575658142566681</v>
      </c>
      <c r="EH16" s="3">
        <v>-0.26406437158584595</v>
      </c>
      <c r="EI16" s="3">
        <v>-7.1202539838850498E-3</v>
      </c>
      <c r="EJ16" s="3">
        <v>0.10901401937007904</v>
      </c>
      <c r="EK16" s="3">
        <v>-6.4842782914638519E-2</v>
      </c>
      <c r="EL16" s="3">
        <v>-6.5846845507621765E-2</v>
      </c>
      <c r="EM16" s="3">
        <v>4.8902228474617004E-2</v>
      </c>
      <c r="EN16" s="3">
        <v>-6.7824763245880604E-3</v>
      </c>
      <c r="EO16" s="3">
        <v>-0.11940759420394897</v>
      </c>
      <c r="EP16" s="3">
        <v>0.30984759330749512</v>
      </c>
      <c r="EQ16" s="3">
        <v>-0.17239882051944733</v>
      </c>
      <c r="ER16" s="3">
        <v>8.6318850517272949E-2</v>
      </c>
      <c r="ES16" s="3">
        <v>6.5537162125110626E-2</v>
      </c>
      <c r="ET16" s="3">
        <v>0.17687690258026123</v>
      </c>
      <c r="EU16" s="3">
        <v>0.1853443831205368</v>
      </c>
      <c r="EV16" s="3">
        <v>3.7318788468837738E-2</v>
      </c>
      <c r="EW16" s="3">
        <v>-9.3791522085666656E-2</v>
      </c>
      <c r="EX16" s="3">
        <v>5.3811106830835342E-2</v>
      </c>
      <c r="EY16" s="3">
        <v>3.6082321312278509E-3</v>
      </c>
      <c r="EZ16" s="3">
        <v>-0.10211082547903061</v>
      </c>
      <c r="FA16" s="3">
        <v>-5.9677783399820328E-2</v>
      </c>
      <c r="FB16" s="3">
        <v>0.19340400397777557</v>
      </c>
      <c r="FC16" s="3">
        <v>0.21007676422595978</v>
      </c>
      <c r="FD16" s="3">
        <v>-0.1343165785074234</v>
      </c>
      <c r="FE16" s="3">
        <v>0.33996373414993286</v>
      </c>
      <c r="FF16" s="3">
        <v>-0.12011002004146576</v>
      </c>
      <c r="FG16" s="3">
        <v>4.3687382712960243E-3</v>
      </c>
      <c r="FH16" s="3">
        <v>9.6009589731693268E-2</v>
      </c>
      <c r="FI16" s="3">
        <v>0.18089497089385986</v>
      </c>
      <c r="FJ16" s="3">
        <v>-1.6444467008113861E-2</v>
      </c>
      <c r="FK16" s="3">
        <v>0.10736582428216934</v>
      </c>
      <c r="FL16" s="3">
        <v>-2.6286918669939041E-2</v>
      </c>
      <c r="FM16" s="3">
        <v>-4.1877753101289272E-3</v>
      </c>
      <c r="FN16" s="3">
        <v>6.4202383160591125E-2</v>
      </c>
      <c r="FO16" s="3">
        <v>0.23671028017997742</v>
      </c>
      <c r="FP16" s="3">
        <v>8.2280263304710388E-3</v>
      </c>
      <c r="FQ16" s="3">
        <v>-6.4732559025287628E-2</v>
      </c>
      <c r="FR16" s="3">
        <v>1.2968434020876884E-2</v>
      </c>
      <c r="FS16" s="3">
        <v>0.12378861755132675</v>
      </c>
      <c r="FT16" s="3">
        <v>8.7799936532974243E-2</v>
      </c>
      <c r="FU16" s="3">
        <v>5.4078511893749237E-2</v>
      </c>
      <c r="FV16" s="3">
        <v>0.23322369158267975</v>
      </c>
      <c r="FW16" s="3">
        <v>0.11826462298631668</v>
      </c>
      <c r="FX16" s="3">
        <v>6.4202011562883854E-3</v>
      </c>
    </row>
    <row r="17" spans="1:180">
      <c r="A17" s="25">
        <v>11</v>
      </c>
      <c r="B17" s="3">
        <v>-0.25701799988746643</v>
      </c>
      <c r="C17" s="3">
        <v>0.15120238065719604</v>
      </c>
      <c r="D17" s="3">
        <v>0.19383764266967773</v>
      </c>
      <c r="E17" s="3">
        <v>-0.22715617716312408</v>
      </c>
      <c r="F17" s="3">
        <v>0.15821312367916107</v>
      </c>
      <c r="G17" s="3">
        <v>2.118326909840107E-2</v>
      </c>
      <c r="H17" s="3">
        <v>-0.11060376465320587</v>
      </c>
      <c r="I17" s="3">
        <v>-0.24411794543266296</v>
      </c>
      <c r="J17" s="3">
        <v>1.2730303220450878E-2</v>
      </c>
      <c r="K17" s="3">
        <v>-8.3349920809268951E-2</v>
      </c>
      <c r="L17" s="3">
        <v>-1.5891993418335915E-2</v>
      </c>
      <c r="M17" s="3">
        <v>-0.28226670622825623</v>
      </c>
      <c r="N17" s="3">
        <v>-0.27669352293014526</v>
      </c>
      <c r="O17" s="3">
        <v>-0.20924109220504761</v>
      </c>
      <c r="P17" s="3">
        <v>-0.18304911255836487</v>
      </c>
      <c r="Q17" s="3">
        <v>0.12121536582708359</v>
      </c>
      <c r="R17" s="3">
        <v>-1.8441012129187584E-2</v>
      </c>
      <c r="U17" s="3"/>
      <c r="V17" s="1">
        <v>11</v>
      </c>
      <c r="W17" s="3">
        <v>-7.8883116247311466E-2</v>
      </c>
      <c r="Y17" s="25">
        <v>11</v>
      </c>
      <c r="Z17" s="3">
        <v>-8.9982710778713226E-2</v>
      </c>
      <c r="AA17" s="3">
        <v>-0.14361651241779327</v>
      </c>
      <c r="AB17" s="3">
        <v>-5.646800622344017E-2</v>
      </c>
      <c r="AC17" s="3">
        <v>-8.1698089838027954E-2</v>
      </c>
      <c r="AD17" s="3">
        <v>-0.14546260237693787</v>
      </c>
      <c r="AE17" s="3">
        <v>8.4828592836856842E-2</v>
      </c>
      <c r="AF17" s="3">
        <v>-3.1086823437362909E-3</v>
      </c>
      <c r="AG17" s="3">
        <v>-0.11773242056369781</v>
      </c>
      <c r="AH17" s="3">
        <v>2.5220632553100586E-2</v>
      </c>
      <c r="AI17" s="3">
        <v>-0.18954071402549744</v>
      </c>
      <c r="AJ17" s="3">
        <v>-8.9177146553993225E-2</v>
      </c>
      <c r="AK17" s="3">
        <v>0.14906474947929382</v>
      </c>
      <c r="AL17" s="3">
        <v>4.9376026727259159E-3</v>
      </c>
      <c r="AM17" s="3">
        <v>7.4202887713909149E-2</v>
      </c>
      <c r="AN17" s="3">
        <v>5.2649471908807755E-2</v>
      </c>
      <c r="AO17" s="3">
        <v>4.5517817139625549E-2</v>
      </c>
      <c r="AP17" s="3">
        <v>7.4346378445625305E-2</v>
      </c>
      <c r="AS17" s="25">
        <v>11</v>
      </c>
      <c r="AT17" s="3">
        <v>5.288068950176239E-2</v>
      </c>
      <c r="AU17" s="3">
        <v>8.4062926471233368E-2</v>
      </c>
      <c r="AV17" s="3">
        <v>-0.49219238758087158</v>
      </c>
      <c r="AW17" s="3">
        <v>0.52189898490905762</v>
      </c>
      <c r="AX17" s="3">
        <v>5.3206659853458405E-2</v>
      </c>
      <c r="AY17" s="3">
        <v>0.31524735689163208</v>
      </c>
      <c r="AZ17" s="3">
        <v>-8.7996155023574829E-2</v>
      </c>
      <c r="BA17" s="3">
        <v>-0.39064127206802368</v>
      </c>
      <c r="BB17" s="3">
        <v>0.29164168238639832</v>
      </c>
      <c r="BC17" s="3">
        <v>9.429168701171875E-2</v>
      </c>
      <c r="BD17" s="3">
        <v>-0.16244089603424072</v>
      </c>
      <c r="BE17" s="3">
        <v>-3.4375734627246857E-2</v>
      </c>
      <c r="BF17" s="3">
        <v>-0.2011609673500061</v>
      </c>
      <c r="BG17" s="3">
        <v>-0.10671080648899078</v>
      </c>
      <c r="BH17" s="3">
        <v>-7.4402526952326298E-3</v>
      </c>
      <c r="BI17" s="3">
        <v>-7.6289765536785126E-2</v>
      </c>
      <c r="BJ17" s="3">
        <v>0.12950034439563751</v>
      </c>
      <c r="BL17" s="3"/>
      <c r="BM17" s="1">
        <v>11</v>
      </c>
      <c r="BN17" s="3"/>
      <c r="BO17" s="3"/>
      <c r="BP17" s="3"/>
      <c r="BQ17" s="3"/>
      <c r="BR17" s="3">
        <v>1.0790011994127109</v>
      </c>
      <c r="BT17" s="25">
        <v>11</v>
      </c>
      <c r="BU17" s="3">
        <v>-0.12375523149967194</v>
      </c>
      <c r="BV17" s="3">
        <v>0.34381532669067383</v>
      </c>
      <c r="BW17" s="3">
        <v>-4.6115104109048843E-2</v>
      </c>
      <c r="BX17" s="3">
        <v>-0.22709214687347412</v>
      </c>
      <c r="BY17" s="3">
        <v>0.13013474643230438</v>
      </c>
      <c r="BZ17" s="3">
        <v>6.2997370958328247E-2</v>
      </c>
      <c r="CA17" s="3">
        <v>-0.17157347500324249</v>
      </c>
      <c r="CB17" s="3">
        <v>-5.8362789452075958E-2</v>
      </c>
      <c r="CC17" s="3">
        <v>-0.10086404532194138</v>
      </c>
      <c r="CD17" s="3">
        <v>0.10007055103778839</v>
      </c>
      <c r="CE17" s="3">
        <v>0.19378106296062469</v>
      </c>
      <c r="CF17" s="3">
        <v>-8.6494885385036469E-2</v>
      </c>
      <c r="CG17" s="3">
        <v>0.29281988739967346</v>
      </c>
      <c r="CH17" s="3">
        <v>-0.46681874990463257</v>
      </c>
      <c r="CI17" s="3">
        <v>-0.22956213355064392</v>
      </c>
      <c r="CJ17" s="3">
        <v>0.27012056112289429</v>
      </c>
      <c r="CK17" s="3">
        <v>4.7621920704841614E-2</v>
      </c>
      <c r="CN17" s="25">
        <v>11</v>
      </c>
      <c r="CO17" s="3">
        <v>0.93885034322738636</v>
      </c>
      <c r="CP17" s="3">
        <v>0.11326991021633148</v>
      </c>
      <c r="CR17" s="25">
        <v>11</v>
      </c>
      <c r="CS17" s="3">
        <v>-7.4057839810848236E-2</v>
      </c>
      <c r="CT17" s="3">
        <v>7.200835645198822E-2</v>
      </c>
      <c r="CU17" s="3">
        <v>0.27552947402000427</v>
      </c>
      <c r="CV17" s="3">
        <v>0.27241060137748718</v>
      </c>
      <c r="CW17" s="3">
        <v>-0.17843562364578247</v>
      </c>
      <c r="CX17" s="3">
        <v>0.19142657518386841</v>
      </c>
      <c r="CY17" s="3">
        <v>-9.6786908805370331E-2</v>
      </c>
      <c r="CZ17" s="3">
        <v>0.14181092381477356</v>
      </c>
      <c r="DA17" s="3">
        <v>0.26829773187637329</v>
      </c>
      <c r="DB17" s="3">
        <v>-2.3821204900741577E-2</v>
      </c>
      <c r="DC17" s="3">
        <v>0.19176630675792694</v>
      </c>
      <c r="DD17" s="3">
        <v>0.20484338700771332</v>
      </c>
      <c r="DE17" s="3">
        <v>0.13945880532264709</v>
      </c>
      <c r="DF17" s="3">
        <v>0.31430447101593018</v>
      </c>
      <c r="DG17" s="3">
        <v>0.21146628260612488</v>
      </c>
      <c r="DH17" s="3">
        <v>-0.30181604623794556</v>
      </c>
      <c r="DI17" s="3">
        <v>-0.52953267097473145</v>
      </c>
      <c r="DK17" s="25">
        <v>11</v>
      </c>
      <c r="DL17" s="3">
        <v>-2.8464492410421371E-2</v>
      </c>
      <c r="DM17" s="3">
        <v>0.30313825607299805</v>
      </c>
      <c r="DN17" s="3">
        <v>-0.15385773777961731</v>
      </c>
      <c r="DO17" s="3">
        <v>-0.16072143614292145</v>
      </c>
      <c r="DP17" s="3">
        <v>0.23873412609100342</v>
      </c>
      <c r="DQ17" s="3">
        <v>1.3443672098219395E-2</v>
      </c>
      <c r="DR17" s="3">
        <v>9.5792494714260101E-2</v>
      </c>
      <c r="DS17" s="3">
        <v>-0.14250603318214417</v>
      </c>
      <c r="DT17" s="3">
        <v>-1.6333457082509995E-2</v>
      </c>
      <c r="DU17" s="3">
        <v>0.18476119637489319</v>
      </c>
      <c r="DV17" s="3">
        <v>0.23708476126194</v>
      </c>
      <c r="DW17" s="3">
        <v>-1.7640801146626472E-2</v>
      </c>
      <c r="DX17" s="3">
        <v>-0.20240704715251923</v>
      </c>
      <c r="DY17" s="3">
        <v>-1.8033329397439957E-2</v>
      </c>
      <c r="DZ17" s="3">
        <v>-0.10257468372583389</v>
      </c>
      <c r="EA17" s="3">
        <v>-3.9511449635028839E-2</v>
      </c>
      <c r="EB17" s="3">
        <v>6.1932716518640518E-2</v>
      </c>
      <c r="EC17" s="3">
        <v>0.20497919619083405</v>
      </c>
      <c r="ED17" s="3">
        <v>7.1476086974143982E-2</v>
      </c>
      <c r="EE17" s="3">
        <v>-0.29614865779876709</v>
      </c>
      <c r="EF17" s="3">
        <v>-0.21028940379619598</v>
      </c>
      <c r="EG17" s="3">
        <v>-0.21599754691123962</v>
      </c>
      <c r="EH17" s="3">
        <v>-0.1764567494392395</v>
      </c>
      <c r="EI17" s="3">
        <v>-1.0365992784500122E-2</v>
      </c>
      <c r="EJ17" s="3">
        <v>-0.23107659816741943</v>
      </c>
      <c r="EK17" s="3">
        <v>1.3002896681427956E-2</v>
      </c>
      <c r="EL17" s="3">
        <v>-0.36366575956344604</v>
      </c>
      <c r="EM17" s="3">
        <v>-0.22987107932567596</v>
      </c>
      <c r="EN17" s="3">
        <v>1.3559125363826752E-3</v>
      </c>
      <c r="EO17" s="3">
        <v>0.58039498329162598</v>
      </c>
      <c r="EP17" s="3">
        <v>-0.1472887247800827</v>
      </c>
      <c r="EQ17" s="3">
        <v>-0.13401025533676147</v>
      </c>
      <c r="ER17" s="3">
        <v>-0.2028932124376297</v>
      </c>
      <c r="ES17" s="3">
        <v>1.8554950132966042E-2</v>
      </c>
      <c r="ET17" s="3">
        <v>-0.21972182393074036</v>
      </c>
      <c r="EU17" s="3">
        <v>7.4058197438716888E-2</v>
      </c>
      <c r="EV17" s="3">
        <v>-0.10430432856082916</v>
      </c>
      <c r="EW17" s="3">
        <v>-6.016230583190918E-2</v>
      </c>
      <c r="EX17" s="3">
        <v>0.21057970821857452</v>
      </c>
      <c r="EY17" s="3">
        <v>-2.9799941927194595E-2</v>
      </c>
      <c r="EZ17" s="3">
        <v>-9.6572726964950562E-2</v>
      </c>
      <c r="FA17" s="3">
        <v>0.15726198256015778</v>
      </c>
      <c r="FB17" s="3">
        <v>0.14496892690658569</v>
      </c>
      <c r="FC17" s="3">
        <v>-4.1389267891645432E-2</v>
      </c>
      <c r="FD17" s="3">
        <v>5.8787830173969269E-2</v>
      </c>
      <c r="FE17" s="3">
        <v>-0.24930357933044434</v>
      </c>
      <c r="FF17" s="3">
        <v>7.1707881987094879E-2</v>
      </c>
      <c r="FG17" s="3">
        <v>-0.22090770304203033</v>
      </c>
      <c r="FH17" s="3">
        <v>-4.8983648419380188E-2</v>
      </c>
      <c r="FI17" s="3">
        <v>0.23314830660820007</v>
      </c>
      <c r="FJ17" s="3">
        <v>-5.6282978504896164E-2</v>
      </c>
      <c r="FK17" s="3">
        <v>-0.11168019473552704</v>
      </c>
      <c r="FL17" s="3">
        <v>-0.15569324791431427</v>
      </c>
      <c r="FM17" s="3">
        <v>3.8748614490032196E-2</v>
      </c>
      <c r="FN17" s="3">
        <v>0.19908425211906433</v>
      </c>
      <c r="FO17" s="3">
        <v>0.15907822549343109</v>
      </c>
      <c r="FP17" s="3">
        <v>5.4473970085382462E-2</v>
      </c>
      <c r="FQ17" s="3">
        <v>-3.3191755414009094E-2</v>
      </c>
      <c r="FR17" s="3">
        <v>-5.5973168462514877E-2</v>
      </c>
      <c r="FS17" s="3">
        <v>-0.18352046608924866</v>
      </c>
      <c r="FT17" s="3">
        <v>0.30133563280105591</v>
      </c>
      <c r="FU17" s="3">
        <v>-9.8596230149269104E-2</v>
      </c>
      <c r="FV17" s="3">
        <v>3.0858717858791351E-2</v>
      </c>
      <c r="FW17" s="3">
        <v>-6.2132865190505981E-2</v>
      </c>
      <c r="FX17" s="3">
        <v>-3.5235952585935593E-2</v>
      </c>
    </row>
    <row r="18" spans="1:180">
      <c r="A18" s="25">
        <v>12</v>
      </c>
      <c r="B18" s="3">
        <v>-9.9227959290146828E-3</v>
      </c>
      <c r="C18" s="3">
        <v>0.10934668034315109</v>
      </c>
      <c r="D18" s="3">
        <v>-0.27241146564483643</v>
      </c>
      <c r="E18" s="3">
        <v>-5.1955204457044601E-2</v>
      </c>
      <c r="F18" s="3">
        <v>-0.21376331150531769</v>
      </c>
      <c r="G18" s="3">
        <v>0.18237137794494629</v>
      </c>
      <c r="H18" s="3">
        <v>-0.15937605500221252</v>
      </c>
      <c r="I18" s="3">
        <v>-0.23126794397830963</v>
      </c>
      <c r="J18" s="3">
        <v>9.1785140335559845E-2</v>
      </c>
      <c r="K18" s="3">
        <v>0.30479511618614197</v>
      </c>
      <c r="L18" s="3">
        <v>0.18155103921890259</v>
      </c>
      <c r="M18" s="3">
        <v>-0.18485768139362335</v>
      </c>
      <c r="N18" s="3">
        <v>-0.15897049009799957</v>
      </c>
      <c r="O18" s="3">
        <v>-0.14133502542972565</v>
      </c>
      <c r="P18" s="3">
        <v>-0.10922277718782425</v>
      </c>
      <c r="Q18" s="3">
        <v>-0.18591603636741638</v>
      </c>
      <c r="R18" s="3">
        <v>-1.0756364092230797E-2</v>
      </c>
      <c r="U18" s="3"/>
      <c r="V18" s="1">
        <v>12</v>
      </c>
      <c r="W18" s="3">
        <v>0.22379132315114381</v>
      </c>
      <c r="Y18" s="25">
        <v>12</v>
      </c>
      <c r="Z18" s="3">
        <v>-7.103922963142395E-2</v>
      </c>
      <c r="AA18" s="3">
        <v>5.8355458080768585E-2</v>
      </c>
      <c r="AB18" s="3">
        <v>0.1288788914680481</v>
      </c>
      <c r="AC18" s="3">
        <v>-0.16497224569320679</v>
      </c>
      <c r="AD18" s="3">
        <v>-0.14670568704605103</v>
      </c>
      <c r="AE18" s="3">
        <v>6.4791299402713776E-2</v>
      </c>
      <c r="AF18" s="3">
        <v>-2.1607773378491402E-2</v>
      </c>
      <c r="AG18" s="3">
        <v>5.2312612533569336E-2</v>
      </c>
      <c r="AH18" s="3">
        <v>4.8624098300933838E-2</v>
      </c>
      <c r="AI18" s="3">
        <v>-0.11489963531494141</v>
      </c>
      <c r="AJ18" s="3">
        <v>4.5022021979093552E-2</v>
      </c>
      <c r="AK18" s="3">
        <v>2.3088552057743073E-2</v>
      </c>
      <c r="AL18" s="3">
        <v>-6.8261504173278809E-2</v>
      </c>
      <c r="AM18" s="3">
        <v>-2.6548102498054504E-2</v>
      </c>
      <c r="AN18" s="3">
        <v>9.2948637902736664E-2</v>
      </c>
      <c r="AO18" s="3">
        <v>3.1379356980323792E-2</v>
      </c>
      <c r="AP18" s="3">
        <v>-1.5512604266405106E-2</v>
      </c>
      <c r="AS18" s="25">
        <v>12</v>
      </c>
      <c r="AT18" s="3">
        <v>0.24896544218063354</v>
      </c>
      <c r="AU18" s="3">
        <v>5.2631166763603687E-3</v>
      </c>
      <c r="AV18" s="3">
        <v>-0.45255669951438904</v>
      </c>
      <c r="AW18" s="3">
        <v>0.24808214604854584</v>
      </c>
      <c r="AX18" s="3">
        <v>7.8748822212219238E-2</v>
      </c>
      <c r="AY18" s="3">
        <v>-6.1744324862957001E-2</v>
      </c>
      <c r="AZ18" s="3">
        <v>-0.1975926011800766</v>
      </c>
      <c r="BA18" s="3">
        <v>1.7662832513451576E-2</v>
      </c>
      <c r="BB18" s="3">
        <v>-2.5154585018754005E-2</v>
      </c>
      <c r="BC18" s="3">
        <v>-5.4944101721048355E-2</v>
      </c>
      <c r="BD18" s="3">
        <v>6.3248239457607269E-2</v>
      </c>
      <c r="BE18" s="3">
        <v>0.12533867359161377</v>
      </c>
      <c r="BF18" s="3">
        <v>0.27208977937698364</v>
      </c>
      <c r="BG18" s="3">
        <v>7.7903024852275848E-2</v>
      </c>
      <c r="BH18" s="3">
        <v>1.3150934129953384E-2</v>
      </c>
      <c r="BI18" s="3">
        <v>5.8120306581258774E-2</v>
      </c>
      <c r="BJ18" s="3">
        <v>9.9590821191668528E-3</v>
      </c>
      <c r="BL18" s="3"/>
      <c r="BM18" s="1">
        <v>12</v>
      </c>
      <c r="BN18" s="3"/>
      <c r="BO18" s="3"/>
      <c r="BP18" s="3"/>
      <c r="BQ18" s="3"/>
      <c r="BR18" s="3">
        <v>0.87639868594719139</v>
      </c>
      <c r="BT18" s="25">
        <v>12</v>
      </c>
      <c r="BU18" s="3">
        <v>-0.26548123359680176</v>
      </c>
      <c r="BV18" s="3">
        <v>0.18972493708133698</v>
      </c>
      <c r="BW18" s="3">
        <v>0.33363699913024902</v>
      </c>
      <c r="BX18" s="3">
        <v>0.14882859587669373</v>
      </c>
      <c r="BY18" s="3">
        <v>0.1404554545879364</v>
      </c>
      <c r="BZ18" s="3">
        <v>-0.38313764333724976</v>
      </c>
      <c r="CA18" s="3">
        <v>-7.911035418510437E-2</v>
      </c>
      <c r="CB18" s="3">
        <v>-6.3844241201877594E-2</v>
      </c>
      <c r="CC18" s="3">
        <v>-0.35790124535560608</v>
      </c>
      <c r="CD18" s="3">
        <v>-0.48935788869857788</v>
      </c>
      <c r="CE18" s="3">
        <v>-0.22748388350009918</v>
      </c>
      <c r="CF18" s="3">
        <v>-0.32516393065452576</v>
      </c>
      <c r="CG18" s="3">
        <v>4.3279368430376053E-2</v>
      </c>
      <c r="CH18" s="3">
        <v>-0.12461699545383453</v>
      </c>
      <c r="CI18" s="3">
        <v>-0.41426697373390198</v>
      </c>
      <c r="CJ18" s="3">
        <v>-0.24453507363796234</v>
      </c>
      <c r="CK18" s="3">
        <v>9.4580359756946564E-2</v>
      </c>
      <c r="CN18" s="25">
        <v>12</v>
      </c>
      <c r="CO18" s="3">
        <v>0.83010631799697876</v>
      </c>
      <c r="CP18" s="3">
        <v>3.5204380750656128E-2</v>
      </c>
      <c r="CR18" s="25">
        <v>12</v>
      </c>
      <c r="CS18" s="3">
        <v>0.20600742101669312</v>
      </c>
      <c r="CT18" s="3">
        <v>0.2374843955039978</v>
      </c>
      <c r="CU18" s="3">
        <v>0.17546404898166656</v>
      </c>
      <c r="CV18" s="3">
        <v>-9.6984729170799255E-2</v>
      </c>
      <c r="CW18" s="3">
        <v>-0.20966999232769012</v>
      </c>
      <c r="CX18" s="3">
        <v>-0.16649986803531647</v>
      </c>
      <c r="CY18" s="3">
        <v>0.19296100735664368</v>
      </c>
      <c r="CZ18" s="3">
        <v>-0.21015098690986633</v>
      </c>
      <c r="DA18" s="3">
        <v>-2.4748587980866432E-2</v>
      </c>
      <c r="DB18" s="3">
        <v>0.11232298612594604</v>
      </c>
      <c r="DC18" s="3">
        <v>0.27740368247032166</v>
      </c>
      <c r="DD18" s="3">
        <v>7.6205572113394737E-3</v>
      </c>
      <c r="DE18" s="3">
        <v>-0.14612218737602234</v>
      </c>
      <c r="DF18" s="3">
        <v>0.39075028896331787</v>
      </c>
      <c r="DG18" s="3">
        <v>-8.2827694714069366E-2</v>
      </c>
      <c r="DH18" s="3">
        <v>-0.11749611049890518</v>
      </c>
      <c r="DI18" s="3">
        <v>-0.33763903379440308</v>
      </c>
      <c r="DK18" s="25">
        <v>12</v>
      </c>
      <c r="DL18" s="3">
        <v>9.8680384457111359E-2</v>
      </c>
      <c r="DM18" s="3">
        <v>-1.0586746037006378E-2</v>
      </c>
      <c r="DN18" s="3">
        <v>-0.12314531952142715</v>
      </c>
      <c r="DO18" s="3">
        <v>0.13711681962013245</v>
      </c>
      <c r="DP18" s="3">
        <v>9.518694132566452E-3</v>
      </c>
      <c r="DQ18" s="3">
        <v>-8.6666077375411987E-2</v>
      </c>
      <c r="DR18" s="3">
        <v>0.27413234114646912</v>
      </c>
      <c r="DS18" s="3">
        <v>-3.1714994460344315E-2</v>
      </c>
      <c r="DT18" s="3">
        <v>0.20189374685287476</v>
      </c>
      <c r="DU18" s="3">
        <v>-9.3520268797874451E-2</v>
      </c>
      <c r="DV18" s="3">
        <v>2.616545557975769E-2</v>
      </c>
      <c r="DW18" s="3">
        <v>-1.5901751816272736E-2</v>
      </c>
      <c r="DX18" s="3">
        <v>-1.4856413938105106E-2</v>
      </c>
      <c r="DY18" s="3">
        <v>4.5727621763944626E-2</v>
      </c>
      <c r="DZ18" s="3">
        <v>0.16797299683094025</v>
      </c>
      <c r="EA18" s="3">
        <v>0.18120649456977844</v>
      </c>
      <c r="EB18" s="3">
        <v>0.18586936593055725</v>
      </c>
      <c r="EC18" s="3">
        <v>-4.6191290020942688E-3</v>
      </c>
      <c r="ED18" s="3">
        <v>0.15011394023895264</v>
      </c>
      <c r="EE18" s="3">
        <v>0.49887412786483765</v>
      </c>
      <c r="EF18" s="3">
        <v>0.16223262250423431</v>
      </c>
      <c r="EG18" s="3">
        <v>0.33230927586555481</v>
      </c>
      <c r="EH18" s="3">
        <v>0.12795895338058472</v>
      </c>
      <c r="EI18" s="3">
        <v>-0.12541306018829346</v>
      </c>
      <c r="EJ18" s="3">
        <v>0.20054759085178375</v>
      </c>
      <c r="EK18" s="3">
        <v>5.1261935383081436E-2</v>
      </c>
      <c r="EL18" s="3">
        <v>0.38093647360801697</v>
      </c>
      <c r="EM18" s="3">
        <v>0.28639969229698181</v>
      </c>
      <c r="EN18" s="3">
        <v>-0.19037386775016785</v>
      </c>
      <c r="EO18" s="3">
        <v>-0.21826951205730438</v>
      </c>
      <c r="EP18" s="3">
        <v>0.15767073631286621</v>
      </c>
      <c r="EQ18" s="3">
        <v>0.16669380664825439</v>
      </c>
      <c r="ER18" s="3">
        <v>-0.13107812404632568</v>
      </c>
      <c r="ES18" s="3">
        <v>-9.1492161154747009E-2</v>
      </c>
      <c r="ET18" s="3">
        <v>-6.7491099238395691E-2</v>
      </c>
      <c r="EU18" s="3">
        <v>-1.1044250801205635E-2</v>
      </c>
      <c r="EV18" s="3">
        <v>-0.20851041376590729</v>
      </c>
      <c r="EW18" s="3">
        <v>-0.45445483922958374</v>
      </c>
      <c r="EX18" s="3">
        <v>9.2287234961986542E-2</v>
      </c>
      <c r="EY18" s="3">
        <v>9.033261239528656E-2</v>
      </c>
      <c r="EZ18" s="3">
        <v>-0.26189795136451721</v>
      </c>
      <c r="FA18" s="3">
        <v>8.5344769060611725E-2</v>
      </c>
      <c r="FB18" s="3">
        <v>-9.2450574040412903E-2</v>
      </c>
      <c r="FC18" s="3">
        <v>-0.14047043025493622</v>
      </c>
      <c r="FD18" s="3">
        <v>-5.993783101439476E-2</v>
      </c>
      <c r="FE18" s="3">
        <v>0.19819588959217072</v>
      </c>
      <c r="FF18" s="3">
        <v>-0.2311878502368927</v>
      </c>
      <c r="FG18" s="3">
        <v>-1.0189471766352654E-2</v>
      </c>
      <c r="FH18" s="3">
        <v>0.11442261934280396</v>
      </c>
      <c r="FI18" s="3">
        <v>0.12664128839969635</v>
      </c>
      <c r="FJ18" s="3">
        <v>0.34709778428077698</v>
      </c>
      <c r="FK18" s="3">
        <v>0.13979369401931763</v>
      </c>
      <c r="FL18" s="3">
        <v>-0.16861662268638611</v>
      </c>
      <c r="FM18" s="3">
        <v>0.14961929619312286</v>
      </c>
      <c r="FN18" s="3">
        <v>-0.16643714904785156</v>
      </c>
      <c r="FO18" s="3">
        <v>-8.2685716450214386E-2</v>
      </c>
      <c r="FP18" s="3">
        <v>2.7735082432627678E-2</v>
      </c>
      <c r="FQ18" s="3">
        <v>0.12239868193864822</v>
      </c>
      <c r="FR18" s="3">
        <v>0.18668599426746368</v>
      </c>
      <c r="FS18" s="3">
        <v>0.23250973224639893</v>
      </c>
      <c r="FT18" s="3">
        <v>-7.7208139002323151E-2</v>
      </c>
      <c r="FU18" s="3">
        <v>7.9143494367599487E-2</v>
      </c>
      <c r="FV18" s="3">
        <v>-8.4925636649131775E-2</v>
      </c>
      <c r="FW18" s="3">
        <v>-0.26744005084037781</v>
      </c>
      <c r="FX18" s="3">
        <v>-3.8398828357458115E-2</v>
      </c>
    </row>
    <row r="19" spans="1:180">
      <c r="A19" s="25">
        <v>13</v>
      </c>
      <c r="B19" s="3">
        <v>0.25192496180534363</v>
      </c>
      <c r="C19" s="3">
        <v>0.13630460202693939</v>
      </c>
      <c r="D19" s="3">
        <v>4.1133500635623932E-3</v>
      </c>
      <c r="E19" s="3">
        <v>0.16717801988124847</v>
      </c>
      <c r="F19" s="3">
        <v>-2.1697357296943665E-2</v>
      </c>
      <c r="G19" s="3">
        <v>-0.26333117485046387</v>
      </c>
      <c r="H19" s="3">
        <v>3.4737216774374247E-3</v>
      </c>
      <c r="I19" s="3">
        <v>4.2300567030906677E-2</v>
      </c>
      <c r="J19" s="3">
        <v>-4.6794243156909943E-2</v>
      </c>
      <c r="K19" s="3">
        <v>0.17893315851688385</v>
      </c>
      <c r="L19" s="3">
        <v>-0.27003827691078186</v>
      </c>
      <c r="M19" s="3">
        <v>0.13525757193565369</v>
      </c>
      <c r="N19" s="3">
        <v>0.14792452752590179</v>
      </c>
      <c r="O19" s="3">
        <v>0.26756185293197632</v>
      </c>
      <c r="P19" s="3">
        <v>5.8041077107191086E-2</v>
      </c>
      <c r="Q19" s="3">
        <v>-0.16141544282436371</v>
      </c>
      <c r="R19" s="3">
        <v>-1.08759431168437E-3</v>
      </c>
      <c r="U19" s="3"/>
      <c r="V19" s="1">
        <v>13</v>
      </c>
      <c r="W19" s="3">
        <v>-0.281632803736453</v>
      </c>
      <c r="Y19" s="25">
        <v>13</v>
      </c>
      <c r="Z19" s="3">
        <v>-5.1072962582111359E-2</v>
      </c>
      <c r="AA19" s="3">
        <v>5.6607392616569996E-3</v>
      </c>
      <c r="AB19" s="3">
        <v>-1.6451623290777206E-2</v>
      </c>
      <c r="AC19" s="3">
        <v>-3.68313267827034E-2</v>
      </c>
      <c r="AD19" s="3">
        <v>3.937471192330122E-3</v>
      </c>
      <c r="AE19" s="3">
        <v>-8.3677366375923157E-2</v>
      </c>
      <c r="AF19" s="3">
        <v>-3.0273724347352982E-2</v>
      </c>
      <c r="AG19" s="3">
        <v>0.10006583482027054</v>
      </c>
      <c r="AH19" s="3">
        <v>-1.0092711076140404E-2</v>
      </c>
      <c r="AI19" s="3">
        <v>-0.19118118286132813</v>
      </c>
      <c r="AJ19" s="3">
        <v>-7.0974856615066528E-2</v>
      </c>
      <c r="AK19" s="3">
        <v>-3.939046710729599E-2</v>
      </c>
      <c r="AL19" s="3">
        <v>-8.0492235720157623E-2</v>
      </c>
      <c r="AM19" s="3">
        <v>1.9196327775716782E-2</v>
      </c>
      <c r="AN19" s="3">
        <v>1.9835157319903374E-2</v>
      </c>
      <c r="AO19" s="3">
        <v>-4.1336424648761749E-2</v>
      </c>
      <c r="AP19" s="3">
        <v>-4.11360003054142E-2</v>
      </c>
      <c r="AS19" s="25">
        <v>13</v>
      </c>
      <c r="AT19" s="3">
        <v>-9.1564565896987915E-2</v>
      </c>
      <c r="AU19" s="3">
        <v>-0.10608887672424316</v>
      </c>
      <c r="AV19" s="3">
        <v>0.11643961071968079</v>
      </c>
      <c r="AW19" s="3">
        <v>-0.13717131316661835</v>
      </c>
      <c r="AX19" s="3">
        <v>-0.29177877306938171</v>
      </c>
      <c r="AY19" s="3">
        <v>0.11919378489255905</v>
      </c>
      <c r="AZ19" s="3">
        <v>8.361642062664032E-2</v>
      </c>
      <c r="BA19" s="3">
        <v>5.6467268615961075E-2</v>
      </c>
      <c r="BB19" s="3">
        <v>0.22244180738925934</v>
      </c>
      <c r="BC19" s="3">
        <v>-0.28588858246803284</v>
      </c>
      <c r="BD19" s="3">
        <v>-3.0320361256599426E-2</v>
      </c>
      <c r="BE19" s="3">
        <v>0.34317037463188171</v>
      </c>
      <c r="BF19" s="3">
        <v>0.22195346653461456</v>
      </c>
      <c r="BG19" s="3">
        <v>0.1931445300579071</v>
      </c>
      <c r="BH19" s="3">
        <v>-4.5008469372987747E-2</v>
      </c>
      <c r="BI19" s="3">
        <v>-4.881652444601059E-2</v>
      </c>
      <c r="BJ19" s="3">
        <v>-0.12964546680450439</v>
      </c>
      <c r="BL19" s="3"/>
      <c r="BM19" s="1">
        <v>13</v>
      </c>
      <c r="BN19" s="3"/>
      <c r="BO19" s="3"/>
      <c r="BP19" s="3"/>
      <c r="BQ19" s="3"/>
      <c r="BR19" s="3">
        <v>0.59546339332905385</v>
      </c>
      <c r="BT19" s="25">
        <v>13</v>
      </c>
      <c r="BU19" s="3">
        <v>-0.26050987839698792</v>
      </c>
      <c r="BV19" s="3">
        <v>-0.33009225130081177</v>
      </c>
      <c r="BW19" s="3">
        <v>4.4252369552850723E-3</v>
      </c>
      <c r="BX19" s="3">
        <v>-4.8250328749418259E-2</v>
      </c>
      <c r="BY19" s="3">
        <v>-2.6508349925279617E-2</v>
      </c>
      <c r="BZ19" s="3">
        <v>5.7037945836782455E-2</v>
      </c>
      <c r="CA19" s="3">
        <v>-1.391498651355505E-2</v>
      </c>
      <c r="CB19" s="3">
        <v>0.11077672243118286</v>
      </c>
      <c r="CC19" s="3">
        <v>0.48666179180145264</v>
      </c>
      <c r="CD19" s="3">
        <v>0.36362579464912415</v>
      </c>
      <c r="CE19" s="3">
        <v>-0.25042411684989929</v>
      </c>
      <c r="CF19" s="3">
        <v>-4.9694463610649109E-2</v>
      </c>
      <c r="CG19" s="3">
        <v>-0.22379212081432343</v>
      </c>
      <c r="CH19" s="3">
        <v>-4.720832034945488E-2</v>
      </c>
      <c r="CI19" s="3">
        <v>-0.21414250135421753</v>
      </c>
      <c r="CJ19" s="3">
        <v>-3.0443726107478142E-2</v>
      </c>
      <c r="CK19" s="3">
        <v>-6.168852373957634E-2</v>
      </c>
      <c r="CN19" s="25">
        <v>13</v>
      </c>
      <c r="CO19" s="3">
        <v>0.90682637691497803</v>
      </c>
      <c r="CP19" s="3">
        <v>-9.6506923437118516E-2</v>
      </c>
      <c r="CR19" s="25">
        <v>13</v>
      </c>
      <c r="CS19" s="3">
        <v>-7.4546597898006439E-2</v>
      </c>
      <c r="CT19" s="3">
        <v>-3.2967612147331238E-2</v>
      </c>
      <c r="CU19" s="3">
        <v>0.12587890028953552</v>
      </c>
      <c r="CV19" s="3">
        <v>1.225125789642334E-2</v>
      </c>
      <c r="CW19" s="3">
        <v>7.0829561445862055E-4</v>
      </c>
      <c r="CX19" s="3">
        <v>0.19557303190231323</v>
      </c>
      <c r="CY19" s="3">
        <v>0.13346576690673828</v>
      </c>
      <c r="CZ19" s="3">
        <v>0.2249399870634079</v>
      </c>
      <c r="DA19" s="3">
        <v>0.17270453274250031</v>
      </c>
      <c r="DB19" s="3">
        <v>-0.17156022787094116</v>
      </c>
      <c r="DC19" s="3">
        <v>4.3038271367549896E-2</v>
      </c>
      <c r="DD19" s="3">
        <v>-0.28975072503089905</v>
      </c>
      <c r="DE19" s="3">
        <v>5.5266276001930237E-2</v>
      </c>
      <c r="DF19" s="3">
        <v>0.44130927324295044</v>
      </c>
      <c r="DG19" s="3">
        <v>-5.274515226483345E-2</v>
      </c>
      <c r="DH19" s="3">
        <v>2.274693176150322E-2</v>
      </c>
      <c r="DI19" s="3">
        <v>-0.17714326083660126</v>
      </c>
      <c r="DK19" s="25">
        <v>13</v>
      </c>
      <c r="DL19" s="3">
        <v>0.18850003182888031</v>
      </c>
      <c r="DM19" s="3">
        <v>-0.11071111261844635</v>
      </c>
      <c r="DN19" s="3">
        <v>0.22771957516670227</v>
      </c>
      <c r="DO19" s="3">
        <v>-0.30484199523925781</v>
      </c>
      <c r="DP19" s="3">
        <v>4.0887586772441864E-2</v>
      </c>
      <c r="DQ19" s="3">
        <v>2.2489497438073158E-2</v>
      </c>
      <c r="DR19" s="3">
        <v>-1.9699342548847198E-2</v>
      </c>
      <c r="DS19" s="3">
        <v>-3.1496889889240265E-2</v>
      </c>
      <c r="DT19" s="3">
        <v>0.25727394223213196</v>
      </c>
      <c r="DU19" s="3">
        <v>9.7613275051116943E-2</v>
      </c>
      <c r="DV19" s="3">
        <v>0.45297273993492126</v>
      </c>
      <c r="DW19" s="3">
        <v>4.946494847536087E-2</v>
      </c>
      <c r="DX19" s="3">
        <v>0.35087290406227112</v>
      </c>
      <c r="DY19" s="3">
        <v>-0.12325335294008255</v>
      </c>
      <c r="DZ19" s="3">
        <v>0.12176541239023209</v>
      </c>
      <c r="EA19" s="3">
        <v>0.17794053256511688</v>
      </c>
      <c r="EB19" s="3">
        <v>-0.16107380390167236</v>
      </c>
      <c r="EC19" s="3">
        <v>-5.6038126349449158E-3</v>
      </c>
      <c r="ED19" s="3">
        <v>-0.32457181811332703</v>
      </c>
      <c r="EE19" s="3">
        <v>0.55827492475509644</v>
      </c>
      <c r="EF19" s="3">
        <v>0.2745317816734314</v>
      </c>
      <c r="EG19" s="3">
        <v>-6.6690839827060699E-2</v>
      </c>
      <c r="EH19" s="3">
        <v>-0.23446819186210632</v>
      </c>
      <c r="EI19" s="3">
        <v>5.186927318572998E-2</v>
      </c>
      <c r="EJ19" s="3">
        <v>0.31494086980819702</v>
      </c>
      <c r="EK19" s="3">
        <v>0.18855383992195129</v>
      </c>
      <c r="EL19" s="3">
        <v>0.10676948726177216</v>
      </c>
      <c r="EM19" s="3">
        <v>-0.24188521504402161</v>
      </c>
      <c r="EN19" s="3">
        <v>-0.10959632694721222</v>
      </c>
      <c r="EO19" s="3">
        <v>-0.18027126789093018</v>
      </c>
      <c r="EP19" s="3">
        <v>5.6461285799741745E-2</v>
      </c>
      <c r="EQ19" s="3">
        <v>4.70445416867733E-2</v>
      </c>
      <c r="ER19" s="3">
        <v>4.8735219985246658E-2</v>
      </c>
      <c r="ES19" s="3">
        <v>0.14372873306274414</v>
      </c>
      <c r="ET19" s="3">
        <v>-0.15149717032909393</v>
      </c>
      <c r="EU19" s="3">
        <v>0.2726801335811615</v>
      </c>
      <c r="EV19" s="3">
        <v>4.1562486439943314E-2</v>
      </c>
      <c r="EW19" s="3">
        <v>0.23196785151958466</v>
      </c>
      <c r="EX19" s="3">
        <v>0.1088612899184227</v>
      </c>
      <c r="EY19" s="3">
        <v>0.1372029185295105</v>
      </c>
      <c r="EZ19" s="3">
        <v>-4.3984171003103256E-2</v>
      </c>
      <c r="FA19" s="3">
        <v>-1.2670395895838737E-2</v>
      </c>
      <c r="FB19" s="3">
        <v>-2.0555812865495682E-2</v>
      </c>
      <c r="FC19" s="3">
        <v>-2.9001658782362938E-2</v>
      </c>
      <c r="FD19" s="3">
        <v>0.39153209328651428</v>
      </c>
      <c r="FE19" s="3">
        <v>-9.8685845732688904E-2</v>
      </c>
      <c r="FF19" s="3">
        <v>-1.1414645239710808E-2</v>
      </c>
      <c r="FG19" s="3">
        <v>-2.0005600526928902E-2</v>
      </c>
      <c r="FH19" s="3">
        <v>-8.3898352459073067E-3</v>
      </c>
      <c r="FI19" s="3">
        <v>0.14751902222633362</v>
      </c>
      <c r="FJ19" s="3">
        <v>-0.16805298626422882</v>
      </c>
      <c r="FK19" s="3">
        <v>1.4447355642914772E-2</v>
      </c>
      <c r="FL19" s="3">
        <v>-0.3645235002040863</v>
      </c>
      <c r="FM19" s="3">
        <v>-0.18814650177955627</v>
      </c>
      <c r="FN19" s="3">
        <v>8.4173887968063354E-2</v>
      </c>
      <c r="FO19" s="3">
        <v>7.5633138418197632E-2</v>
      </c>
      <c r="FP19" s="3">
        <v>0.19277296960353851</v>
      </c>
      <c r="FQ19" s="3">
        <v>0.20975682139396667</v>
      </c>
      <c r="FR19" s="3">
        <v>0.19350482523441315</v>
      </c>
      <c r="FS19" s="3">
        <v>-0.1061488538980484</v>
      </c>
      <c r="FT19" s="3">
        <v>5.5073156952857971E-2</v>
      </c>
      <c r="FU19" s="3">
        <v>-0.43720409274101257</v>
      </c>
      <c r="FV19" s="3">
        <v>0.21646034717559814</v>
      </c>
      <c r="FW19" s="3">
        <v>-1.8147191032767296E-2</v>
      </c>
      <c r="FX19" s="3">
        <v>4.0660437196493149E-2</v>
      </c>
    </row>
    <row r="20" spans="1:180">
      <c r="A20" s="25">
        <v>14</v>
      </c>
      <c r="B20" s="3">
        <v>5.5975303053855896E-2</v>
      </c>
      <c r="C20" s="3">
        <v>-0.27079981565475464</v>
      </c>
      <c r="D20" s="3">
        <v>0.19972585141658783</v>
      </c>
      <c r="E20" s="3">
        <v>-0.28636577725410461</v>
      </c>
      <c r="F20" s="3">
        <v>-0.19526650011539459</v>
      </c>
      <c r="G20" s="3">
        <v>0.10561322420835495</v>
      </c>
      <c r="H20" s="3">
        <v>5.8630701154470444E-2</v>
      </c>
      <c r="I20" s="3">
        <v>-0.26829919219017029</v>
      </c>
      <c r="J20" s="3">
        <v>-0.20737652480602264</v>
      </c>
      <c r="K20" s="3">
        <v>0.27974981069564819</v>
      </c>
      <c r="L20" s="3">
        <v>0.14436233043670654</v>
      </c>
      <c r="M20" s="3">
        <v>0.29859760403633118</v>
      </c>
      <c r="N20" s="3">
        <v>-0.21740244328975677</v>
      </c>
      <c r="O20" s="3">
        <v>-7.8371904790401459E-2</v>
      </c>
      <c r="P20" s="3">
        <v>0.27973011136054993</v>
      </c>
      <c r="Q20" s="3">
        <v>-0.10126318037509918</v>
      </c>
      <c r="R20" s="3">
        <v>1.9344646483659744E-2</v>
      </c>
      <c r="U20" s="3"/>
      <c r="V20" s="1">
        <v>14</v>
      </c>
      <c r="W20" s="3">
        <v>-0.46799551733152139</v>
      </c>
      <c r="Y20" s="25">
        <v>14</v>
      </c>
      <c r="Z20" s="3">
        <v>1.1407841928303242E-2</v>
      </c>
      <c r="AA20" s="3">
        <v>6.8310804665088654E-2</v>
      </c>
      <c r="AB20" s="3">
        <v>8.4862783551216125E-2</v>
      </c>
      <c r="AC20" s="3">
        <v>-7.8094236552715302E-2</v>
      </c>
      <c r="AD20" s="3">
        <v>-8.3238231018185616E-3</v>
      </c>
      <c r="AE20" s="3">
        <v>-4.146459698677063E-2</v>
      </c>
      <c r="AF20" s="3">
        <v>-1.7379051074385643E-2</v>
      </c>
      <c r="AG20" s="3">
        <v>6.5893247723579407E-2</v>
      </c>
      <c r="AH20" s="3">
        <v>4.0971431881189346E-2</v>
      </c>
      <c r="AI20" s="3">
        <v>-0.16599525511264801</v>
      </c>
      <c r="AJ20" s="3">
        <v>2.872193232178688E-2</v>
      </c>
      <c r="AK20" s="3">
        <v>5.7504862546920776E-2</v>
      </c>
      <c r="AL20" s="3">
        <v>-6.5778486430644989E-2</v>
      </c>
      <c r="AM20" s="3">
        <v>-4.9746375530958176E-2</v>
      </c>
      <c r="AN20" s="3">
        <v>-3.1784877646714449E-3</v>
      </c>
      <c r="AO20" s="3">
        <v>-3.0830446630716324E-2</v>
      </c>
      <c r="AP20" s="3">
        <v>1.9674403592944145E-2</v>
      </c>
      <c r="AS20" s="25">
        <v>14</v>
      </c>
      <c r="AT20" s="3">
        <v>-0.32275325059890747</v>
      </c>
      <c r="AU20" s="3">
        <v>0.30916780233383179</v>
      </c>
      <c r="AV20" s="3">
        <v>0.28687682747840881</v>
      </c>
      <c r="AW20" s="3">
        <v>0.10567504167556763</v>
      </c>
      <c r="AX20" s="3">
        <v>0.2871338427066803</v>
      </c>
      <c r="AY20" s="3">
        <v>-6.8384610116481781E-2</v>
      </c>
      <c r="AZ20" s="3">
        <v>0.12428279221057892</v>
      </c>
      <c r="BA20" s="3">
        <v>0.62186425924301147</v>
      </c>
      <c r="BB20" s="3">
        <v>-0.25225868821144104</v>
      </c>
      <c r="BC20" s="3">
        <v>0.13567042350769043</v>
      </c>
      <c r="BD20" s="3">
        <v>-0.3515830934047699</v>
      </c>
      <c r="BE20" s="3">
        <v>-1.7829254269599915E-2</v>
      </c>
      <c r="BF20" s="3">
        <v>3.5955165512859821E-3</v>
      </c>
      <c r="BG20" s="3">
        <v>0.29245159029960632</v>
      </c>
      <c r="BH20" s="3">
        <v>-2.7748873457312584E-2</v>
      </c>
      <c r="BI20" s="3">
        <v>0.26483875513076782</v>
      </c>
      <c r="BJ20" s="3">
        <v>2.677777037024498E-2</v>
      </c>
      <c r="BL20" s="3"/>
      <c r="BM20" s="1">
        <v>14</v>
      </c>
      <c r="BN20" s="3"/>
      <c r="BO20" s="3"/>
      <c r="BP20" s="3"/>
      <c r="BQ20" s="3"/>
      <c r="BR20" s="3">
        <v>-1.7242894245813705</v>
      </c>
      <c r="BT20" s="25">
        <v>14</v>
      </c>
      <c r="BU20" s="3">
        <v>7.9822443425655365E-2</v>
      </c>
      <c r="BV20" s="3">
        <v>0.25473427772521973</v>
      </c>
      <c r="BW20" s="3">
        <v>-0.23118890821933746</v>
      </c>
      <c r="BX20" s="3">
        <v>-0.27276942133903503</v>
      </c>
      <c r="BY20" s="3">
        <v>0.10328604280948639</v>
      </c>
      <c r="BZ20" s="3">
        <v>2.3620698601007462E-2</v>
      </c>
      <c r="CA20" s="3">
        <v>-4.1736617684364319E-2</v>
      </c>
      <c r="CB20" s="3">
        <v>0.21353279054164886</v>
      </c>
      <c r="CC20" s="3">
        <v>9.3770712614059448E-2</v>
      </c>
      <c r="CD20" s="3">
        <v>0.27454343438148499</v>
      </c>
      <c r="CE20" s="3">
        <v>0.25428643822669983</v>
      </c>
      <c r="CF20" s="3">
        <v>0.43758544325828552</v>
      </c>
      <c r="CG20" s="3">
        <v>-5.6024149060249329E-2</v>
      </c>
      <c r="CH20" s="3">
        <v>0.14889150857925415</v>
      </c>
      <c r="CI20" s="3">
        <v>-9.2541500926017761E-2</v>
      </c>
      <c r="CJ20" s="3">
        <v>-0.26841676235198975</v>
      </c>
      <c r="CK20" s="3">
        <v>-0.13330680131912231</v>
      </c>
      <c r="CN20" s="25">
        <v>14</v>
      </c>
      <c r="CO20" s="3">
        <v>1.1159641742706301</v>
      </c>
      <c r="CP20" s="3">
        <v>-1.837195456027985E-2</v>
      </c>
      <c r="CR20" s="25">
        <v>14</v>
      </c>
      <c r="CS20" s="3">
        <v>-2.4637676775455475E-2</v>
      </c>
      <c r="CT20" s="3">
        <v>-2.6342689990997314E-2</v>
      </c>
      <c r="CU20" s="3">
        <v>-0.11622556298971176</v>
      </c>
      <c r="CV20" s="3">
        <v>0.12546136975288391</v>
      </c>
      <c r="CW20" s="3">
        <v>4.3243922293186188E-2</v>
      </c>
      <c r="CX20" s="3">
        <v>0.15722033381462097</v>
      </c>
      <c r="CY20" s="3">
        <v>0.11257580667734146</v>
      </c>
      <c r="CZ20" s="3">
        <v>0.43758279085159302</v>
      </c>
      <c r="DA20" s="3">
        <v>2.0640844479203224E-2</v>
      </c>
      <c r="DB20" s="3">
        <v>0.1915493905544281</v>
      </c>
      <c r="DC20" s="3">
        <v>8.2334756851196289E-2</v>
      </c>
      <c r="DD20" s="3">
        <v>5.4875612258911133E-2</v>
      </c>
      <c r="DE20" s="3">
        <v>-0.25096568465232849</v>
      </c>
      <c r="DF20" s="3">
        <v>-3.8264825940132141E-2</v>
      </c>
      <c r="DG20" s="3">
        <v>0.18327873945236206</v>
      </c>
      <c r="DH20" s="3">
        <v>0.24689497053623199</v>
      </c>
      <c r="DI20" s="3">
        <v>-0.24010804295539856</v>
      </c>
      <c r="DK20" s="25">
        <v>14</v>
      </c>
      <c r="DL20" s="3">
        <v>-0.27795445919036865</v>
      </c>
      <c r="DM20" s="3">
        <v>-8.759666234254837E-2</v>
      </c>
      <c r="DN20" s="3">
        <v>-6.4453847706317902E-2</v>
      </c>
      <c r="DO20" s="3">
        <v>0.17655639350414276</v>
      </c>
      <c r="DP20" s="3">
        <v>3.4952727146446705E-3</v>
      </c>
      <c r="DQ20" s="3">
        <v>1.4255015412345529E-4</v>
      </c>
      <c r="DR20" s="3">
        <v>8.4937335923314095E-3</v>
      </c>
      <c r="DS20" s="3">
        <v>7.7114962041378021E-2</v>
      </c>
      <c r="DT20" s="3">
        <v>0.11440898478031158</v>
      </c>
      <c r="DU20" s="3">
        <v>2.0310201216489077E-4</v>
      </c>
      <c r="DV20" s="3">
        <v>-0.26078453660011292</v>
      </c>
      <c r="DW20" s="3">
        <v>6.1164837330579758E-2</v>
      </c>
      <c r="DX20" s="3">
        <v>-4.9196187406778336E-2</v>
      </c>
      <c r="DY20" s="3">
        <v>-5.618591234087944E-2</v>
      </c>
      <c r="DZ20" s="3">
        <v>2.8310427442193031E-2</v>
      </c>
      <c r="EA20" s="3">
        <v>-1.7521403729915619E-2</v>
      </c>
      <c r="EB20" s="3">
        <v>0.10441578924655914</v>
      </c>
      <c r="EC20" s="3">
        <v>-6.5644480288028717E-2</v>
      </c>
      <c r="ED20" s="3">
        <v>0.16566380858421326</v>
      </c>
      <c r="EE20" s="3">
        <v>0.16491790115833282</v>
      </c>
      <c r="EF20" s="3">
        <v>9.7041140543296933E-4</v>
      </c>
      <c r="EG20" s="3">
        <v>9.944479912519455E-2</v>
      </c>
      <c r="EH20" s="3">
        <v>5.6611120700836182E-2</v>
      </c>
      <c r="EI20" s="3">
        <v>-6.8663112819194794E-2</v>
      </c>
      <c r="EJ20" s="3">
        <v>-2.239568904042244E-2</v>
      </c>
      <c r="EK20" s="3">
        <v>1.6847617924213409E-2</v>
      </c>
      <c r="EL20" s="3">
        <v>0.2669607400894165</v>
      </c>
      <c r="EM20" s="3">
        <v>-1.7250681295990944E-2</v>
      </c>
      <c r="EN20" s="3">
        <v>-0.19647012650966644</v>
      </c>
      <c r="EO20" s="3">
        <v>-0.15175983309745789</v>
      </c>
      <c r="EP20" s="3">
        <v>0.24043376743793488</v>
      </c>
      <c r="EQ20" s="3">
        <v>2.6564417406916618E-2</v>
      </c>
      <c r="ER20" s="3">
        <v>5.4848380386829376E-3</v>
      </c>
      <c r="ES20" s="3">
        <v>8.1949174404144287E-2</v>
      </c>
      <c r="ET20" s="3">
        <v>-8.4474682807922363E-3</v>
      </c>
      <c r="EU20" s="3">
        <v>4.2033310979604721E-2</v>
      </c>
      <c r="EV20" s="3">
        <v>-7.3339574038982391E-2</v>
      </c>
      <c r="EW20" s="3">
        <v>3.376162052154541E-2</v>
      </c>
      <c r="EX20" s="3">
        <v>-2.9639566317200661E-2</v>
      </c>
      <c r="EY20" s="3">
        <v>-0.51120501756668091</v>
      </c>
      <c r="EZ20" s="3">
        <v>0.12513478100299835</v>
      </c>
      <c r="FA20" s="3">
        <v>8.8769517838954926E-2</v>
      </c>
      <c r="FB20" s="3">
        <v>0.10339838266372681</v>
      </c>
      <c r="FC20" s="3">
        <v>-5.3838994354009628E-2</v>
      </c>
      <c r="FD20" s="3">
        <v>0.11985282599925995</v>
      </c>
      <c r="FE20" s="3">
        <v>0.45864325761795044</v>
      </c>
      <c r="FF20" s="3">
        <v>-0.17083068192005157</v>
      </c>
      <c r="FG20" s="3">
        <v>1.7404869198799133E-2</v>
      </c>
      <c r="FH20" s="3">
        <v>-6.1779238283634186E-2</v>
      </c>
      <c r="FI20" s="3">
        <v>-0.30130016803741455</v>
      </c>
      <c r="FJ20" s="3">
        <v>0.17713665962219238</v>
      </c>
      <c r="FK20" s="3">
        <v>-5.8848325163125992E-2</v>
      </c>
      <c r="FL20" s="3">
        <v>9.2756360769271851E-2</v>
      </c>
      <c r="FM20" s="3">
        <v>0.2119324803352356</v>
      </c>
      <c r="FN20" s="3">
        <v>-0.15413081645965576</v>
      </c>
      <c r="FO20" s="3">
        <v>-9.5977544784545898E-2</v>
      </c>
      <c r="FP20" s="3">
        <v>-6.1634071171283722E-3</v>
      </c>
      <c r="FQ20" s="3">
        <v>-0.17040154337882996</v>
      </c>
      <c r="FR20" s="3">
        <v>-8.6622143862769008E-4</v>
      </c>
      <c r="FS20" s="3">
        <v>4.1510015726089478E-2</v>
      </c>
      <c r="FT20" s="3">
        <v>6.916770339012146E-2</v>
      </c>
      <c r="FU20" s="3">
        <v>0.10857545584440231</v>
      </c>
      <c r="FV20" s="3">
        <v>-0.2428206205368042</v>
      </c>
      <c r="FW20" s="3">
        <v>-2.1284814924001694E-2</v>
      </c>
      <c r="FX20" s="3">
        <v>2.5030398741364479E-2</v>
      </c>
    </row>
    <row r="21" spans="1:180">
      <c r="A21" s="25">
        <v>15</v>
      </c>
      <c r="B21" s="3">
        <v>0.21031166613101959</v>
      </c>
      <c r="C21" s="3">
        <v>-7.5282260775566101E-2</v>
      </c>
      <c r="D21" s="3">
        <v>0.19982852041721344</v>
      </c>
      <c r="E21" s="3">
        <v>0.28126463294029236</v>
      </c>
      <c r="F21" s="3">
        <v>-0.26921775937080383</v>
      </c>
      <c r="G21" s="3">
        <v>-9.7352318465709686E-2</v>
      </c>
      <c r="H21" s="3">
        <v>0.19016790390014648</v>
      </c>
      <c r="I21" s="3">
        <v>7.7564321458339691E-2</v>
      </c>
      <c r="J21" s="3">
        <v>0.29318934679031372</v>
      </c>
      <c r="K21" s="3">
        <v>0.13761420547962189</v>
      </c>
      <c r="L21" s="3">
        <v>0.14022518694400787</v>
      </c>
      <c r="M21" s="3">
        <v>-0.28649216890335083</v>
      </c>
      <c r="N21" s="3">
        <v>-7.7785804867744446E-2</v>
      </c>
      <c r="O21" s="3">
        <v>0.12889435887336731</v>
      </c>
      <c r="P21" s="3">
        <v>0.15594574809074402</v>
      </c>
      <c r="Q21" s="3">
        <v>0.24569649994373322</v>
      </c>
      <c r="R21" s="3">
        <v>-7.0221666246652603E-3</v>
      </c>
      <c r="U21" s="3"/>
      <c r="V21" s="1">
        <v>15</v>
      </c>
      <c r="W21" s="3">
        <v>-0.64940898900314536</v>
      </c>
      <c r="Y21" s="25">
        <v>15</v>
      </c>
      <c r="Z21" s="3">
        <v>-5.0506468862295151E-2</v>
      </c>
      <c r="AA21" s="3">
        <v>-6.101667508482933E-2</v>
      </c>
      <c r="AB21" s="3">
        <v>3.4281514585018158E-2</v>
      </c>
      <c r="AC21" s="3">
        <v>-0.10967355221509933</v>
      </c>
      <c r="AD21" s="3">
        <v>-0.19532276690006256</v>
      </c>
      <c r="AE21" s="3">
        <v>-4.5861683785915375E-2</v>
      </c>
      <c r="AF21" s="3">
        <v>-4.4659778475761414E-2</v>
      </c>
      <c r="AG21" s="3">
        <v>3.9026916027069092E-2</v>
      </c>
      <c r="AH21" s="3">
        <v>2.2579075768589973E-2</v>
      </c>
      <c r="AI21" s="3">
        <v>0.10561659187078476</v>
      </c>
      <c r="AJ21" s="3">
        <v>1.4260179363191128E-2</v>
      </c>
      <c r="AK21" s="3">
        <v>4.5892677735537291E-4</v>
      </c>
      <c r="AL21" s="3">
        <v>-1.7049446702003479E-2</v>
      </c>
      <c r="AM21" s="3">
        <v>-6.7620344460010529E-2</v>
      </c>
      <c r="AN21" s="3">
        <v>-4.5335337519645691E-2</v>
      </c>
      <c r="AO21" s="3">
        <v>3.2968085259199142E-2</v>
      </c>
      <c r="AP21" s="3">
        <v>2.9904702678322792E-2</v>
      </c>
      <c r="AS21" s="25">
        <v>15</v>
      </c>
      <c r="AT21" s="3">
        <v>0.33895003795623779</v>
      </c>
      <c r="AU21" s="3">
        <v>7.3088698089122772E-2</v>
      </c>
      <c r="AV21" s="3">
        <v>0.1662948876619339</v>
      </c>
      <c r="AW21" s="3">
        <v>9.1453947126865387E-2</v>
      </c>
      <c r="AX21" s="3">
        <v>6.7479237914085388E-2</v>
      </c>
      <c r="AY21" s="3">
        <v>8.9355818927288055E-2</v>
      </c>
      <c r="AZ21" s="3">
        <v>-8.8317930698394775E-2</v>
      </c>
      <c r="BA21" s="3">
        <v>5.9249740093946457E-2</v>
      </c>
      <c r="BB21" s="3">
        <v>2.7176385745406151E-2</v>
      </c>
      <c r="BC21" s="3">
        <v>0.23787499964237213</v>
      </c>
      <c r="BD21" s="3">
        <v>-0.34114527702331543</v>
      </c>
      <c r="BE21" s="3">
        <v>0.41705125570297241</v>
      </c>
      <c r="BF21" s="3">
        <v>-3.4202288836240768E-2</v>
      </c>
      <c r="BG21" s="3">
        <v>-0.1268276572227478</v>
      </c>
      <c r="BH21" s="3">
        <v>-1.082695834338665E-2</v>
      </c>
      <c r="BI21" s="3">
        <v>-0.11869789659976959</v>
      </c>
      <c r="BJ21" s="3">
        <v>0.59998941421508789</v>
      </c>
      <c r="BL21" s="3"/>
      <c r="BM21" s="1">
        <v>15</v>
      </c>
      <c r="BN21" s="3"/>
      <c r="BO21" s="3"/>
      <c r="BP21" s="3"/>
      <c r="BQ21" s="3"/>
      <c r="BR21" s="3">
        <v>0.13025156726394399</v>
      </c>
      <c r="BT21" s="25">
        <v>15</v>
      </c>
      <c r="BU21" s="3">
        <v>-0.27116486430168152</v>
      </c>
      <c r="BV21" s="3">
        <v>2.7710368856787682E-2</v>
      </c>
      <c r="BW21" s="3">
        <v>0.15529148280620575</v>
      </c>
      <c r="BX21" s="3">
        <v>0.19734486937522888</v>
      </c>
      <c r="BY21" s="3">
        <v>1.7850499600172043E-2</v>
      </c>
      <c r="BZ21" s="3">
        <v>-0.25921803712844849</v>
      </c>
      <c r="CA21" s="3">
        <v>9.4568997621536255E-2</v>
      </c>
      <c r="CB21" s="3">
        <v>0.2610047459602356</v>
      </c>
      <c r="CC21" s="3">
        <v>-2.6960790157318115E-2</v>
      </c>
      <c r="CD21" s="3">
        <v>-7.8811429440975189E-2</v>
      </c>
      <c r="CE21" s="3">
        <v>0.17697511613368988</v>
      </c>
      <c r="CF21" s="3">
        <v>4.8125073313713074E-2</v>
      </c>
      <c r="CG21" s="3">
        <v>9.5657899975776672E-2</v>
      </c>
      <c r="CH21" s="3">
        <v>0.29778432846069336</v>
      </c>
      <c r="CI21" s="3">
        <v>0.22052724659442902</v>
      </c>
      <c r="CJ21" s="3">
        <v>-3.7131998687982559E-2</v>
      </c>
      <c r="CK21" s="3">
        <v>0.11412277072668076</v>
      </c>
      <c r="CN21" s="25">
        <v>15</v>
      </c>
      <c r="CO21" s="3">
        <v>1.1107507944107056</v>
      </c>
      <c r="CP21" s="3">
        <v>6.6265580244362354E-4</v>
      </c>
      <c r="CR21" s="25">
        <v>15</v>
      </c>
      <c r="CS21" s="3">
        <v>-6.6619902849197388E-2</v>
      </c>
      <c r="CT21" s="3">
        <v>1.2484567239880562E-2</v>
      </c>
      <c r="CU21" s="3">
        <v>-7.3543019592761993E-2</v>
      </c>
      <c r="CV21" s="3">
        <v>-1.8333029001951218E-2</v>
      </c>
      <c r="CW21" s="3">
        <v>-0.19444383680820465</v>
      </c>
      <c r="CX21" s="3">
        <v>0.244092658162117</v>
      </c>
      <c r="CY21" s="3">
        <v>6.503932923078537E-2</v>
      </c>
      <c r="CZ21" s="3">
        <v>-0.15308989584445953</v>
      </c>
      <c r="DA21" s="3">
        <v>3.5688139498233795E-2</v>
      </c>
      <c r="DB21" s="3">
        <v>0.14768144488334656</v>
      </c>
      <c r="DC21" s="3">
        <v>-0.16530224680900574</v>
      </c>
      <c r="DD21" s="3">
        <v>-0.19434463977813721</v>
      </c>
      <c r="DE21" s="3">
        <v>0.14114047586917877</v>
      </c>
      <c r="DF21" s="3">
        <v>-8.0071307718753815E-2</v>
      </c>
      <c r="DG21" s="3">
        <v>-5.0854336470365524E-2</v>
      </c>
      <c r="DH21" s="3">
        <v>0.14604762196540833</v>
      </c>
      <c r="DI21" s="3">
        <v>-0.24631907045841217</v>
      </c>
      <c r="DK21" s="25">
        <v>15</v>
      </c>
      <c r="DL21" s="3">
        <v>-6.6218446008861065E-3</v>
      </c>
      <c r="DM21" s="3">
        <v>0.2928575873374939</v>
      </c>
      <c r="DN21" s="3">
        <v>1.6309984028339386E-2</v>
      </c>
      <c r="DO21" s="3">
        <v>-0.11536968499422073</v>
      </c>
      <c r="DP21" s="3">
        <v>0.1675713062286377</v>
      </c>
      <c r="DQ21" s="3">
        <v>0.12269733846187592</v>
      </c>
      <c r="DR21" s="3">
        <v>0.10001526027917862</v>
      </c>
      <c r="DS21" s="3">
        <v>-0.13728515803813934</v>
      </c>
      <c r="DT21" s="3">
        <v>5.1149815320968628E-2</v>
      </c>
      <c r="DU21" s="3">
        <v>-6.1301432549953461E-2</v>
      </c>
      <c r="DV21" s="3">
        <v>-4.9067508429288864E-2</v>
      </c>
      <c r="DW21" s="3">
        <v>-0.1929667592048645</v>
      </c>
      <c r="DX21" s="3">
        <v>0.2352306991815567</v>
      </c>
      <c r="DY21" s="3">
        <v>4.9734737724065781E-2</v>
      </c>
      <c r="DZ21" s="3">
        <v>0.17278432846069336</v>
      </c>
      <c r="EA21" s="3">
        <v>-3.870011493563652E-2</v>
      </c>
      <c r="EB21" s="3">
        <v>-4.8717938363552094E-2</v>
      </c>
      <c r="EC21" s="3">
        <v>-0.1058804988861084</v>
      </c>
      <c r="ED21" s="3">
        <v>-0.2144034206867218</v>
      </c>
      <c r="EE21" s="3">
        <v>-0.20820651948451996</v>
      </c>
      <c r="EF21" s="3">
        <v>3.2298896461725235E-2</v>
      </c>
      <c r="EG21" s="3">
        <v>-1.985352486371994E-2</v>
      </c>
      <c r="EH21" s="3">
        <v>-7.0961207151412964E-2</v>
      </c>
      <c r="EI21" s="3">
        <v>9.2014484107494354E-2</v>
      </c>
      <c r="EJ21" s="3">
        <v>-7.2032064199447632E-2</v>
      </c>
      <c r="EK21" s="3">
        <v>8.6798086762428284E-2</v>
      </c>
      <c r="EL21" s="3">
        <v>0.14432379603385925</v>
      </c>
      <c r="EM21" s="3">
        <v>-2.6817193254828453E-2</v>
      </c>
      <c r="EN21" s="3">
        <v>0.20300376415252686</v>
      </c>
      <c r="EO21" s="3">
        <v>-0.19745391607284546</v>
      </c>
      <c r="EP21" s="3">
        <v>0.2449347972869873</v>
      </c>
      <c r="EQ21" s="3">
        <v>-7.994532585144043E-2</v>
      </c>
      <c r="ER21" s="3">
        <v>-4.9187112599611282E-2</v>
      </c>
      <c r="ES21" s="3">
        <v>6.0571867972612381E-2</v>
      </c>
      <c r="ET21" s="3">
        <v>3.9679650217294693E-2</v>
      </c>
      <c r="EU21" s="3">
        <v>-0.11178669333457947</v>
      </c>
      <c r="EV21" s="3">
        <v>3.6905523389577866E-2</v>
      </c>
      <c r="EW21" s="3">
        <v>-0.18486905097961426</v>
      </c>
      <c r="EX21" s="3">
        <v>-0.13182318210601807</v>
      </c>
      <c r="EY21" s="3">
        <v>0.14440414309501648</v>
      </c>
      <c r="EZ21" s="3">
        <v>0.35738343000411987</v>
      </c>
      <c r="FA21" s="3">
        <v>0.30083188414573669</v>
      </c>
      <c r="FB21" s="3">
        <v>0.19542998075485229</v>
      </c>
      <c r="FC21" s="3">
        <v>-6.2918789684772491E-2</v>
      </c>
      <c r="FD21" s="3">
        <v>-0.11908628046512604</v>
      </c>
      <c r="FE21" s="3">
        <v>-0.15502606332302094</v>
      </c>
      <c r="FF21" s="3">
        <v>-0.13630180060863495</v>
      </c>
      <c r="FG21" s="3">
        <v>3.6855761427432299E-3</v>
      </c>
      <c r="FH21" s="3">
        <v>-0.34603860974311829</v>
      </c>
      <c r="FI21" s="3">
        <v>0.14760643243789673</v>
      </c>
      <c r="FJ21" s="3">
        <v>-4.6045750379562378E-2</v>
      </c>
      <c r="FK21" s="3">
        <v>-0.19259379804134369</v>
      </c>
      <c r="FL21" s="3">
        <v>8.9861191809177399E-2</v>
      </c>
      <c r="FM21" s="3">
        <v>-0.16619785130023956</v>
      </c>
      <c r="FN21" s="3">
        <v>-4.4581945985555649E-2</v>
      </c>
      <c r="FO21" s="3">
        <v>-6.1011560261249542E-2</v>
      </c>
      <c r="FP21" s="3">
        <v>-0.14055921137332916</v>
      </c>
      <c r="FQ21" s="3">
        <v>0.11247750371694565</v>
      </c>
      <c r="FR21" s="3">
        <v>0.13420148193836212</v>
      </c>
      <c r="FS21" s="3">
        <v>0.14104890823364258</v>
      </c>
      <c r="FT21" s="3">
        <v>1.8690530210733414E-2</v>
      </c>
      <c r="FU21" s="3">
        <v>-0.11359437555074692</v>
      </c>
      <c r="FV21" s="3">
        <v>0.11566322296857834</v>
      </c>
      <c r="FW21" s="3">
        <v>-0.22304953634738922</v>
      </c>
      <c r="FX21" s="3">
        <v>-7.9220116138458252E-2</v>
      </c>
    </row>
    <row r="22" spans="1:180">
      <c r="A22" s="26">
        <v>16</v>
      </c>
      <c r="B22" s="3">
        <v>0.1147792786359787</v>
      </c>
      <c r="C22" s="3">
        <v>-0.24493609368801117</v>
      </c>
      <c r="D22" s="3">
        <v>-8.7621867656707764E-2</v>
      </c>
      <c r="E22" s="3">
        <v>-0.23293714225292206</v>
      </c>
      <c r="F22" s="3">
        <v>-0.20563149452209473</v>
      </c>
      <c r="G22" s="3">
        <v>-0.1758577823638916</v>
      </c>
      <c r="H22" s="3">
        <v>-0.26333439350128174</v>
      </c>
      <c r="I22" s="3">
        <v>4.5153103768825531E-2</v>
      </c>
      <c r="J22" s="3">
        <v>0.29063189029693604</v>
      </c>
      <c r="K22" s="3">
        <v>-7.5545925938058645E-5</v>
      </c>
      <c r="L22" s="3">
        <v>0.29942163825035095</v>
      </c>
      <c r="M22" s="3">
        <v>-0.2156977504491806</v>
      </c>
      <c r="N22" s="3">
        <v>0.16035948693752289</v>
      </c>
      <c r="O22" s="3">
        <v>-5.9770673513412476E-2</v>
      </c>
      <c r="P22" s="3">
        <v>-9.4140656292438507E-2</v>
      </c>
      <c r="Q22" s="3">
        <v>0.19852837920188904</v>
      </c>
      <c r="R22" s="3">
        <v>-1.165804173797369E-2</v>
      </c>
      <c r="U22" s="21" t="s">
        <v>150</v>
      </c>
      <c r="V22" s="6">
        <v>0</v>
      </c>
      <c r="W22" s="5">
        <v>7.6872864823359935E-2</v>
      </c>
      <c r="AR22" s="34" t="s">
        <v>726</v>
      </c>
      <c r="AS22" s="26">
        <v>16</v>
      </c>
      <c r="AT22" s="3">
        <v>-0.23479920625686646</v>
      </c>
      <c r="AU22" s="3">
        <v>8.6114309728145599E-2</v>
      </c>
      <c r="AV22" s="3">
        <v>-0.19955435395240784</v>
      </c>
      <c r="AW22" s="3">
        <v>1.8106536939740181E-2</v>
      </c>
      <c r="AX22" s="3">
        <v>7.0528827607631683E-2</v>
      </c>
      <c r="AY22" s="3">
        <v>-6.4709514379501343E-2</v>
      </c>
      <c r="AZ22" s="3">
        <v>-0.12258759886026382</v>
      </c>
      <c r="BA22" s="3">
        <v>0.11917085200548172</v>
      </c>
      <c r="BB22" s="3">
        <v>4.249563068151474E-2</v>
      </c>
      <c r="BC22" s="3">
        <v>-0.18091505765914917</v>
      </c>
      <c r="BD22" s="3">
        <v>0.1320519894361496</v>
      </c>
      <c r="BE22" s="3">
        <v>-0.2706734836101532</v>
      </c>
      <c r="BF22" s="3">
        <v>-1.6357121989130974E-2</v>
      </c>
      <c r="BG22" s="3">
        <v>8.1577353179454803E-2</v>
      </c>
      <c r="BH22" s="3">
        <v>-8.4838464856147766E-2</v>
      </c>
      <c r="BI22" s="3">
        <v>0.16699860990047455</v>
      </c>
      <c r="BJ22" s="3">
        <v>3.7718810141086578E-2</v>
      </c>
      <c r="BL22" s="21" t="s">
        <v>150</v>
      </c>
      <c r="BM22" s="6">
        <v>0</v>
      </c>
      <c r="BN22" s="5" cm="1">
        <f t="array" ref="BN22:BQ53">MMULT(AT22:BJ53,TRANSPOSE(B58:R61))</f>
        <v>-7.464384520007275E-2</v>
      </c>
      <c r="BO22" s="5">
        <v>0.62752735071722632</v>
      </c>
      <c r="BP22" s="5">
        <v>0.97468225455035806</v>
      </c>
      <c r="BQ22" s="5">
        <v>0.56356639539989373</v>
      </c>
      <c r="BR22" s="5"/>
      <c r="CR22" s="25">
        <v>16</v>
      </c>
      <c r="CS22" s="3">
        <v>8.8494285941123962E-2</v>
      </c>
      <c r="CT22" s="3">
        <v>0.16640627384185791</v>
      </c>
      <c r="CU22" s="3">
        <v>-0.14056791365146637</v>
      </c>
      <c r="CV22" s="3">
        <v>-9.2627398669719696E-2</v>
      </c>
      <c r="CW22" s="3">
        <v>0.1706831306219101</v>
      </c>
      <c r="CX22" s="3">
        <v>0.13550324738025665</v>
      </c>
      <c r="CY22" s="3">
        <v>-0.12176331877708435</v>
      </c>
      <c r="CZ22" s="3">
        <v>0.36562740802764893</v>
      </c>
      <c r="DA22" s="3">
        <v>-0.2467401921749115</v>
      </c>
      <c r="DB22" s="3">
        <v>0.15733867883682251</v>
      </c>
      <c r="DC22" s="3">
        <v>0.11157137155532837</v>
      </c>
      <c r="DD22" s="3">
        <v>-0.4873732328414917</v>
      </c>
      <c r="DE22" s="3">
        <v>-4.4005397707223892E-2</v>
      </c>
      <c r="DF22" s="3">
        <v>0.15459930896759033</v>
      </c>
      <c r="DG22" s="3">
        <v>0.10020708292722702</v>
      </c>
      <c r="DH22" s="3">
        <v>-2.904011495411396E-2</v>
      </c>
      <c r="DI22" s="3">
        <v>-0.17356333136558533</v>
      </c>
    </row>
    <row r="23" spans="1:180">
      <c r="A23" s="25">
        <v>17</v>
      </c>
      <c r="B23" s="3">
        <v>0.28444477915763855</v>
      </c>
      <c r="C23" s="3">
        <v>0.17104259133338928</v>
      </c>
      <c r="D23" s="3">
        <v>-5.8231476694345474E-2</v>
      </c>
      <c r="E23" s="3">
        <v>-0.20735533535480499</v>
      </c>
      <c r="F23" s="3">
        <v>-0.11129476875066757</v>
      </c>
      <c r="G23" s="3">
        <v>-0.26763567328453064</v>
      </c>
      <c r="H23" s="3">
        <v>-0.30202734470367432</v>
      </c>
      <c r="I23" s="3">
        <v>3.0253859236836433E-2</v>
      </c>
      <c r="J23" s="3">
        <v>-9.2416509985923767E-2</v>
      </c>
      <c r="K23" s="3">
        <v>0.21459987759590149</v>
      </c>
      <c r="L23" s="3">
        <v>0.14879374206066132</v>
      </c>
      <c r="M23" s="3">
        <v>6.3648127019405365E-2</v>
      </c>
      <c r="N23" s="3">
        <v>-2.8725419193506241E-2</v>
      </c>
      <c r="O23" s="3">
        <v>-0.12930336594581604</v>
      </c>
      <c r="P23" s="3">
        <v>0.17252196371555328</v>
      </c>
      <c r="Q23" s="3">
        <v>-0.28264337778091431</v>
      </c>
      <c r="R23" s="3">
        <v>2.153658308088779E-3</v>
      </c>
      <c r="U23" s="3"/>
      <c r="V23" s="1">
        <v>1</v>
      </c>
      <c r="W23" s="3">
        <v>-0.32476317981320557</v>
      </c>
      <c r="Z23" s="15" t="s">
        <v>169</v>
      </c>
      <c r="AS23" s="25">
        <v>17</v>
      </c>
      <c r="AT23" s="3">
        <v>0.1006929948925972</v>
      </c>
      <c r="AU23" s="3">
        <v>0.14272348582744598</v>
      </c>
      <c r="AV23" s="3">
        <v>0.22836056351661682</v>
      </c>
      <c r="AW23" s="3">
        <v>-0.11495564877986908</v>
      </c>
      <c r="AX23" s="3">
        <v>-0.22369590401649475</v>
      </c>
      <c r="AY23" s="3">
        <v>1.0122307576239109E-2</v>
      </c>
      <c r="AZ23" s="3">
        <v>0.40264028310775757</v>
      </c>
      <c r="BA23" s="3">
        <v>-0.30702242255210876</v>
      </c>
      <c r="BB23" s="3">
        <v>0.23726341128349304</v>
      </c>
      <c r="BC23" s="3">
        <v>0.2272469699382782</v>
      </c>
      <c r="BD23" s="3">
        <v>-1.1175593361258507E-2</v>
      </c>
      <c r="BE23" s="3">
        <v>-0.19575789570808411</v>
      </c>
      <c r="BF23" s="3">
        <v>-0.27768784761428833</v>
      </c>
      <c r="BG23" s="3">
        <v>-0.34214138984680176</v>
      </c>
      <c r="BH23" s="3">
        <v>0.15999460220336914</v>
      </c>
      <c r="BI23" s="3">
        <v>4.5850131660699844E-2</v>
      </c>
      <c r="BJ23" s="3">
        <v>-4.4040553271770477E-2</v>
      </c>
      <c r="BL23" s="3"/>
      <c r="BM23" s="1">
        <v>1</v>
      </c>
      <c r="BN23" s="3">
        <v>-0.14047447184279496</v>
      </c>
      <c r="BO23" s="3">
        <v>-1.5092974041250495</v>
      </c>
      <c r="BP23" s="3">
        <v>4.3967280075222881E-2</v>
      </c>
      <c r="BQ23" s="3">
        <v>-1.5157881672345495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0.13789215683937073</v>
      </c>
      <c r="CT23" s="3">
        <v>-1.9211206585168839E-2</v>
      </c>
      <c r="CU23" s="3">
        <v>-8.2834726199507713E-3</v>
      </c>
      <c r="CV23" s="3">
        <v>4.3603959493339062E-3</v>
      </c>
      <c r="CW23" s="3">
        <v>0.1754317432641983</v>
      </c>
      <c r="CX23" s="3">
        <v>-4.733617976307869E-2</v>
      </c>
      <c r="CY23" s="3">
        <v>6.7971624433994293E-2</v>
      </c>
      <c r="CZ23" s="3">
        <v>0.25811001658439636</v>
      </c>
      <c r="DA23" s="3">
        <v>-0.17358507215976715</v>
      </c>
      <c r="DB23" s="3">
        <v>-0.38482218980789185</v>
      </c>
      <c r="DC23" s="3">
        <v>4.0761332958936691E-2</v>
      </c>
      <c r="DD23" s="3">
        <v>-0.10128368437290192</v>
      </c>
      <c r="DE23" s="3">
        <v>3.0047979205846786E-2</v>
      </c>
      <c r="DF23" s="3">
        <v>0.36294850707054138</v>
      </c>
      <c r="DG23" s="3">
        <v>-9.604644775390625E-2</v>
      </c>
      <c r="DH23" s="3">
        <v>-9.1821730136871338E-2</v>
      </c>
      <c r="DI23" s="3">
        <v>-0.52730941772460938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-4.3253317475318909E-2</v>
      </c>
      <c r="C24" s="3">
        <v>8.9729771018028259E-2</v>
      </c>
      <c r="D24" s="3">
        <v>-4.9773901700973511E-2</v>
      </c>
      <c r="E24" s="3">
        <v>-8.3511406555771828E-3</v>
      </c>
      <c r="F24" s="3">
        <v>-0.16475160419940948</v>
      </c>
      <c r="G24" s="3">
        <v>0.17793865501880646</v>
      </c>
      <c r="H24" s="3">
        <v>0.15286041796207428</v>
      </c>
      <c r="I24" s="3">
        <v>-3.4840468317270279E-2</v>
      </c>
      <c r="J24" s="3">
        <v>7.871662825345993E-2</v>
      </c>
      <c r="K24" s="3">
        <v>0.24428962171077728</v>
      </c>
      <c r="L24" s="3">
        <v>-0.11960666626691818</v>
      </c>
      <c r="M24" s="3">
        <v>-7.4160374701023102E-2</v>
      </c>
      <c r="N24" s="3">
        <v>0.17831073701381683</v>
      </c>
      <c r="O24" s="3">
        <v>-0.1771007627248764</v>
      </c>
      <c r="P24" s="3">
        <v>0.29171809554100037</v>
      </c>
      <c r="Q24" s="3">
        <v>0.1577705442905426</v>
      </c>
      <c r="R24" s="3">
        <v>-2.9720773920416832E-2</v>
      </c>
      <c r="U24" s="3"/>
      <c r="V24" s="1">
        <v>2</v>
      </c>
      <c r="W24" s="3">
        <v>3.3981025043212654E-2</v>
      </c>
      <c r="AS24" s="25">
        <v>18</v>
      </c>
      <c r="AT24" s="3">
        <v>0.23164945840835571</v>
      </c>
      <c r="AU24" s="3">
        <v>0.27038079500198364</v>
      </c>
      <c r="AV24" s="3">
        <v>0.12159313261508942</v>
      </c>
      <c r="AW24" s="3">
        <v>0.52341008186340332</v>
      </c>
      <c r="AX24" s="3">
        <v>0.11041148006916046</v>
      </c>
      <c r="AY24" s="3">
        <v>0.20439611375331879</v>
      </c>
      <c r="AZ24" s="3">
        <v>-0.15170750021934509</v>
      </c>
      <c r="BA24" s="3">
        <v>-3.893347829580307E-2</v>
      </c>
      <c r="BB24" s="3">
        <v>-0.11222141236066818</v>
      </c>
      <c r="BC24" s="3">
        <v>7.1679852902889252E-2</v>
      </c>
      <c r="BD24" s="3">
        <v>-0.14833509922027588</v>
      </c>
      <c r="BE24" s="3">
        <v>0.12116305530071259</v>
      </c>
      <c r="BF24" s="3">
        <v>-0.1173202246427536</v>
      </c>
      <c r="BG24" s="3">
        <v>0.23328852653503418</v>
      </c>
      <c r="BH24" s="3">
        <v>0.15608184039592743</v>
      </c>
      <c r="BI24" s="3">
        <v>-0.10138315707445145</v>
      </c>
      <c r="BJ24" s="3">
        <v>-4.4899187982082367E-2</v>
      </c>
      <c r="BL24" s="3"/>
      <c r="BM24" s="1">
        <v>2</v>
      </c>
      <c r="BN24" s="3">
        <v>0.84858613644697778</v>
      </c>
      <c r="BO24" s="3">
        <v>1.5999339680881166</v>
      </c>
      <c r="BP24" s="3">
        <v>-0.10748528021389858</v>
      </c>
      <c r="BQ24" s="3">
        <v>1.321124932545958</v>
      </c>
      <c r="BR24" s="3"/>
      <c r="CR24" s="25">
        <v>18</v>
      </c>
      <c r="CS24" s="3">
        <v>-0.13787023723125458</v>
      </c>
      <c r="CT24" s="3">
        <v>0.10787385702133179</v>
      </c>
      <c r="CU24" s="3">
        <v>4.6382848173379898E-2</v>
      </c>
      <c r="CV24" s="3">
        <v>-0.22354087233543396</v>
      </c>
      <c r="CW24" s="3">
        <v>0.36230716109275818</v>
      </c>
      <c r="CX24" s="3">
        <v>-0.21061736345291138</v>
      </c>
      <c r="CY24" s="3">
        <v>-8.7108291685581207E-2</v>
      </c>
      <c r="CZ24" s="3">
        <v>0.25813743472099304</v>
      </c>
      <c r="DA24" s="3">
        <v>-2.2246889770030975E-2</v>
      </c>
      <c r="DB24" s="3">
        <v>-0.24643212556838989</v>
      </c>
      <c r="DC24" s="3">
        <v>0.11310821026563644</v>
      </c>
      <c r="DD24" s="3">
        <v>6.0172595083713531E-2</v>
      </c>
      <c r="DE24" s="3">
        <v>-4.5865267515182495E-2</v>
      </c>
      <c r="DF24" s="3">
        <v>0.23046542704105377</v>
      </c>
      <c r="DG24" s="3">
        <v>-9.1517969965934753E-2</v>
      </c>
      <c r="DH24" s="3">
        <v>-1.6226427629590034E-2</v>
      </c>
      <c r="DI24" s="3">
        <v>-0.56398874521255493</v>
      </c>
    </row>
    <row r="25" spans="1:180" ht="17.25">
      <c r="A25" s="25">
        <v>19</v>
      </c>
      <c r="B25" s="3">
        <v>4.1421573609113693E-2</v>
      </c>
      <c r="C25" s="3">
        <v>-2.2410208359360695E-2</v>
      </c>
      <c r="D25" s="3">
        <v>-5.1803987473249435E-2</v>
      </c>
      <c r="E25" s="3">
        <v>-6.9172926247119904E-2</v>
      </c>
      <c r="F25" s="3">
        <v>-8.3380538853816688E-5</v>
      </c>
      <c r="G25" s="3">
        <v>0.24208903312683105</v>
      </c>
      <c r="H25" s="3">
        <v>6.8290106952190399E-2</v>
      </c>
      <c r="I25" s="3">
        <v>-4.9328628927469254E-2</v>
      </c>
      <c r="J25" s="3">
        <v>6.5220117568969727E-2</v>
      </c>
      <c r="K25" s="3">
        <v>-6.9443173706531525E-2</v>
      </c>
      <c r="L25" s="3">
        <v>0.21414011716842651</v>
      </c>
      <c r="M25" s="3">
        <v>-0.11064507812261581</v>
      </c>
      <c r="N25" s="3">
        <v>0.19182407855987549</v>
      </c>
      <c r="O25" s="3">
        <v>-0.28650331497192383</v>
      </c>
      <c r="P25" s="3">
        <v>0.21817569434642792</v>
      </c>
      <c r="Q25" s="3">
        <v>6.5837308764457703E-2</v>
      </c>
      <c r="R25" s="3">
        <v>4.6872221864759922E-3</v>
      </c>
      <c r="U25" s="3"/>
      <c r="V25" s="1">
        <v>3</v>
      </c>
      <c r="W25" s="3">
        <v>0.562542085110047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-0.19783654808998108</v>
      </c>
      <c r="AU25" s="3">
        <v>-9.9199682474136353E-2</v>
      </c>
      <c r="AV25" s="3">
        <v>-2.4051519110798836E-2</v>
      </c>
      <c r="AW25" s="3">
        <v>5.849718302488327E-2</v>
      </c>
      <c r="AX25" s="3">
        <v>0.24431534111499786</v>
      </c>
      <c r="AY25" s="3">
        <v>-3.3586654812097549E-2</v>
      </c>
      <c r="AZ25" s="3">
        <v>-0.39870449900627136</v>
      </c>
      <c r="BA25" s="3">
        <v>0.14780345559120178</v>
      </c>
      <c r="BB25" s="3">
        <v>0.20199397206306458</v>
      </c>
      <c r="BC25" s="3">
        <v>-0.26817107200622559</v>
      </c>
      <c r="BD25" s="3">
        <v>0.14348377287387848</v>
      </c>
      <c r="BE25" s="3">
        <v>0.19547642767429352</v>
      </c>
      <c r="BF25" s="3">
        <v>-0.26129043102264404</v>
      </c>
      <c r="BG25" s="3">
        <v>0.61082726716995239</v>
      </c>
      <c r="BH25" s="3">
        <v>-0.12041955441236496</v>
      </c>
      <c r="BI25" s="3">
        <v>6.1971139162778854E-2</v>
      </c>
      <c r="BJ25" s="3">
        <v>2.8436638414859772E-2</v>
      </c>
      <c r="BL25" s="3"/>
      <c r="BM25" s="1">
        <v>3</v>
      </c>
      <c r="BN25" s="3">
        <v>1.6223481307676959</v>
      </c>
      <c r="BO25" s="3">
        <v>2.6771294298920298</v>
      </c>
      <c r="BP25" s="3">
        <v>1.2567786005512442</v>
      </c>
      <c r="BQ25" s="3">
        <v>2.6429794498098409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-2.8125831857323647E-2</v>
      </c>
      <c r="CT25" s="3">
        <v>-1.9300492480397224E-2</v>
      </c>
      <c r="CU25" s="3">
        <v>-0.22412380576133728</v>
      </c>
      <c r="CV25" s="3">
        <v>1.8568716943264008E-2</v>
      </c>
      <c r="CW25" s="3">
        <v>0.21423643827438354</v>
      </c>
      <c r="CX25" s="3">
        <v>4.1601493954658508E-2</v>
      </c>
      <c r="CY25" s="3">
        <v>6.9651603698730469E-2</v>
      </c>
      <c r="CZ25" s="3">
        <v>0.51743394136428833</v>
      </c>
      <c r="DA25" s="3">
        <v>-0.12341458350419998</v>
      </c>
      <c r="DB25" s="3">
        <v>-0.17410162091255188</v>
      </c>
      <c r="DC25" s="3">
        <v>0.16101594269275665</v>
      </c>
      <c r="DD25" s="3">
        <v>-0.37221470475196838</v>
      </c>
      <c r="DE25" s="3">
        <v>-0.20232482254505157</v>
      </c>
      <c r="DF25" s="3">
        <v>-0.11993645876646042</v>
      </c>
      <c r="DG25" s="3">
        <v>-2.2864723578095436E-2</v>
      </c>
      <c r="DH25" s="3">
        <v>0.42352119088172913</v>
      </c>
      <c r="DI25" s="3">
        <v>-0.40645870566368103</v>
      </c>
      <c r="DL25" t="str">
        <f>CS2</f>
        <v>Linear 1</v>
      </c>
    </row>
    <row r="26" spans="1:180">
      <c r="A26" s="25">
        <v>20</v>
      </c>
      <c r="B26" s="3">
        <v>-0.14213192462921143</v>
      </c>
      <c r="C26" s="3">
        <v>8.3471372723579407E-2</v>
      </c>
      <c r="D26" s="3">
        <v>0.14470261335372925</v>
      </c>
      <c r="E26" s="3">
        <v>-8.3075851202011108E-2</v>
      </c>
      <c r="F26" s="3">
        <v>-0.14157286286354065</v>
      </c>
      <c r="G26" s="3">
        <v>0.22905556857585907</v>
      </c>
      <c r="H26" s="3">
        <v>-0.27702745795249939</v>
      </c>
      <c r="I26" s="3">
        <v>8.5623040795326233E-2</v>
      </c>
      <c r="J26" s="3">
        <v>-0.13716879487037659</v>
      </c>
      <c r="K26" s="3">
        <v>-0.20581251382827759</v>
      </c>
      <c r="L26" s="3">
        <v>-0.19187812507152557</v>
      </c>
      <c r="M26" s="3">
        <v>0.25820761919021606</v>
      </c>
      <c r="N26" s="3">
        <v>-4.7439388930797577E-2</v>
      </c>
      <c r="O26" s="3">
        <v>-0.2747216522693634</v>
      </c>
      <c r="P26" s="3">
        <v>-0.10963315516710281</v>
      </c>
      <c r="Q26" s="3">
        <v>-5.3892821073532104E-2</v>
      </c>
      <c r="R26" s="3">
        <v>2.7659157291054729E-2</v>
      </c>
      <c r="U26" s="3"/>
      <c r="V26" s="1">
        <v>4</v>
      </c>
      <c r="W26" s="3">
        <v>-0.22696873998052669</v>
      </c>
      <c r="Z26" s="22" t="s">
        <v>179</v>
      </c>
      <c r="AS26" s="25">
        <v>20</v>
      </c>
      <c r="AT26" s="3">
        <v>0.18929234147071838</v>
      </c>
      <c r="AU26" s="3">
        <v>0.21323001384735107</v>
      </c>
      <c r="AV26" s="3">
        <v>-0.13359445333480835</v>
      </c>
      <c r="AW26" s="3">
        <v>5.3856253623962402E-2</v>
      </c>
      <c r="AX26" s="3">
        <v>0.38174402713775635</v>
      </c>
      <c r="AY26" s="3">
        <v>0.21630653738975525</v>
      </c>
      <c r="AZ26" s="3">
        <v>7.7336117625236511E-2</v>
      </c>
      <c r="BA26" s="3">
        <v>7.0114783942699432E-2</v>
      </c>
      <c r="BB26" s="3">
        <v>-0.29633453488349915</v>
      </c>
      <c r="BC26" s="3">
        <v>0.18605154752731323</v>
      </c>
      <c r="BD26" s="3">
        <v>0.33154863119125366</v>
      </c>
      <c r="BE26" s="3">
        <v>-0.11774909496307373</v>
      </c>
      <c r="BF26" s="3">
        <v>-0.23859064280986786</v>
      </c>
      <c r="BG26" s="3">
        <v>0.10253798961639404</v>
      </c>
      <c r="BH26" s="3">
        <v>0.38134589791297913</v>
      </c>
      <c r="BI26" s="3">
        <v>9.6310846507549286E-2</v>
      </c>
      <c r="BJ26" s="3">
        <v>3.3935766667127609E-2</v>
      </c>
      <c r="BL26" s="3"/>
      <c r="BM26" s="1">
        <v>4</v>
      </c>
      <c r="BN26" s="3">
        <v>0.78298099101539997</v>
      </c>
      <c r="BO26" s="3">
        <v>0.14800544781694649</v>
      </c>
      <c r="BP26" s="3">
        <v>0.4532635401497277</v>
      </c>
      <c r="BQ26" s="3">
        <v>-0.2506105072112611</v>
      </c>
      <c r="BR26" s="3"/>
      <c r="BU26" s="22" t="s">
        <v>179</v>
      </c>
      <c r="CO26" t="s">
        <v>1129</v>
      </c>
      <c r="CP26" t="s">
        <v>1130</v>
      </c>
      <c r="CR26" s="25">
        <v>20</v>
      </c>
      <c r="CS26" s="3">
        <v>0.24851281940937042</v>
      </c>
      <c r="CT26" s="3">
        <v>0.17665177583694458</v>
      </c>
      <c r="CU26" s="3">
        <v>0.217894047498703</v>
      </c>
      <c r="CV26" s="3">
        <v>3.2455418258905411E-2</v>
      </c>
      <c r="CW26" s="3">
        <v>-3.7871148437261581E-2</v>
      </c>
      <c r="CX26" s="3">
        <v>-3.5926068667322397E-3</v>
      </c>
      <c r="CY26" s="3">
        <v>6.9826640188694E-2</v>
      </c>
      <c r="CZ26" s="3">
        <v>7.1375958621501923E-2</v>
      </c>
      <c r="DA26" s="3">
        <v>0.11087916046380997</v>
      </c>
      <c r="DB26" s="3">
        <v>5.6345020420849323E-3</v>
      </c>
      <c r="DC26" s="3">
        <v>0.16165363788604736</v>
      </c>
      <c r="DD26" s="3">
        <v>0.14121295511722565</v>
      </c>
      <c r="DE26" s="3">
        <v>0.26418870687484741</v>
      </c>
      <c r="DF26" s="3">
        <v>0.20169202983379364</v>
      </c>
      <c r="DG26" s="3">
        <v>5.8238089084625244E-2</v>
      </c>
      <c r="DH26" s="3">
        <v>7.77583047747612E-2</v>
      </c>
      <c r="DI26" s="3">
        <v>-0.40784168243408198</v>
      </c>
    </row>
    <row r="27" spans="1:180">
      <c r="A27" s="25">
        <v>21</v>
      </c>
      <c r="B27" s="3">
        <v>6.8399421870708466E-2</v>
      </c>
      <c r="C27" s="3">
        <v>-0.19138412177562714</v>
      </c>
      <c r="D27" s="3">
        <v>-7.311258465051651E-2</v>
      </c>
      <c r="E27" s="3">
        <v>9.3327358365058899E-2</v>
      </c>
      <c r="F27" s="3">
        <v>0.1846497654914856</v>
      </c>
      <c r="G27" s="3">
        <v>-1.4744129031896591E-2</v>
      </c>
      <c r="H27" s="3">
        <v>0.27265909314155579</v>
      </c>
      <c r="I27" s="3">
        <v>-0.11477931588888168</v>
      </c>
      <c r="J27" s="3">
        <v>-0.18270577490329742</v>
      </c>
      <c r="K27" s="3">
        <v>7.6358981430530548E-2</v>
      </c>
      <c r="L27" s="3">
        <v>-0.20591884851455688</v>
      </c>
      <c r="M27" s="3">
        <v>-0.2985135018825531</v>
      </c>
      <c r="N27" s="3">
        <v>-0.20471738278865814</v>
      </c>
      <c r="O27" s="3">
        <v>2.6334604248404503E-2</v>
      </c>
      <c r="P27" s="3">
        <v>0.16916008293628693</v>
      </c>
      <c r="Q27" s="3">
        <v>-0.20345118641853333</v>
      </c>
      <c r="R27" s="3">
        <v>1.0305055417120457E-2</v>
      </c>
      <c r="U27" s="3"/>
      <c r="V27" s="1">
        <v>5</v>
      </c>
      <c r="W27" s="3">
        <v>-0.81725487800151686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8.5940569639205933E-2</v>
      </c>
      <c r="AU27" s="3">
        <v>-0.20953017473220825</v>
      </c>
      <c r="AV27" s="3">
        <v>0.1373770534992218</v>
      </c>
      <c r="AW27" s="3">
        <v>-0.41945797204971313</v>
      </c>
      <c r="AX27" s="3">
        <v>0.18539385497570038</v>
      </c>
      <c r="AY27" s="3">
        <v>-3.2611824572086334E-2</v>
      </c>
      <c r="AZ27" s="3">
        <v>0.17894370853900909</v>
      </c>
      <c r="BA27" s="3">
        <v>-9.3227401375770569E-2</v>
      </c>
      <c r="BB27" s="3">
        <v>-0.33017417788505554</v>
      </c>
      <c r="BC27" s="3">
        <v>0.23775610327720642</v>
      </c>
      <c r="BD27" s="3">
        <v>0.19717319309711456</v>
      </c>
      <c r="BE27" s="3">
        <v>3.5035550594329834E-2</v>
      </c>
      <c r="BF27" s="3">
        <v>0.12454238533973694</v>
      </c>
      <c r="BG27" s="3">
        <v>-0.37740898132324219</v>
      </c>
      <c r="BH27" s="3">
        <v>-0.18448437750339508</v>
      </c>
      <c r="BI27" s="3">
        <v>-0.19009755551815033</v>
      </c>
      <c r="BJ27" s="3">
        <v>-1.6066927462816238E-2</v>
      </c>
      <c r="BL27" s="3"/>
      <c r="BM27" s="1">
        <v>5</v>
      </c>
      <c r="BN27" s="3">
        <v>-0.78584230491606699</v>
      </c>
      <c r="BO27" s="3">
        <v>-2.1854617642659768</v>
      </c>
      <c r="BP27" s="3">
        <v>-1.058175717207162</v>
      </c>
      <c r="BQ27" s="3">
        <v>-2.0893774860896874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0.98608362674713124</v>
      </c>
      <c r="CP27" s="3">
        <v>-0.13036873936653137</v>
      </c>
      <c r="CR27" s="25">
        <v>21</v>
      </c>
      <c r="CS27" s="3">
        <v>9.3179166316986084E-2</v>
      </c>
      <c r="CT27" s="3">
        <v>-9.3243047595024109E-2</v>
      </c>
      <c r="CU27" s="3">
        <v>-1.0179415345191956E-2</v>
      </c>
      <c r="CV27" s="3">
        <v>-0.34277832508087158</v>
      </c>
      <c r="CW27" s="3">
        <v>-9.809538722038269E-2</v>
      </c>
      <c r="CX27" s="3">
        <v>2.0944379270076752E-2</v>
      </c>
      <c r="CY27" s="3">
        <v>-2.2136209532618523E-2</v>
      </c>
      <c r="CZ27" s="3">
        <v>6.3676401972770691E-2</v>
      </c>
      <c r="DA27" s="3">
        <v>8.0100581049919128E-2</v>
      </c>
      <c r="DB27" s="3">
        <v>-0.21556869149208069</v>
      </c>
      <c r="DC27" s="3">
        <v>0.18771792948246002</v>
      </c>
      <c r="DD27" s="3">
        <v>0.13228315114974976</v>
      </c>
      <c r="DE27" s="3">
        <v>-1.0833450593054295E-2</v>
      </c>
      <c r="DF27" s="3">
        <v>0.31475022435188293</v>
      </c>
      <c r="DG27" s="3">
        <v>-0.21293535828590393</v>
      </c>
      <c r="DH27" s="3">
        <v>-0.17423714697360992</v>
      </c>
      <c r="DI27" s="3">
        <v>-0.52436637878417969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3.4286119043827057E-2</v>
      </c>
      <c r="C28" s="3">
        <v>-0.26836287975311279</v>
      </c>
      <c r="D28" s="3">
        <v>-0.21069592237472534</v>
      </c>
      <c r="E28" s="3">
        <v>6.4640715718269348E-2</v>
      </c>
      <c r="F28" s="3">
        <v>-0.12780314683914185</v>
      </c>
      <c r="G28" s="3">
        <v>-0.16929104924201965</v>
      </c>
      <c r="H28" s="3">
        <v>0.27799385786056519</v>
      </c>
      <c r="I28" s="3">
        <v>0.20966880023479462</v>
      </c>
      <c r="J28" s="3">
        <v>-0.15348957479000092</v>
      </c>
      <c r="K28" s="3">
        <v>0.1239156499505043</v>
      </c>
      <c r="L28" s="3">
        <v>0.22209273278713226</v>
      </c>
      <c r="M28" s="3">
        <v>-0.19053395092487335</v>
      </c>
      <c r="N28" s="3">
        <v>0.15242305397987366</v>
      </c>
      <c r="O28" s="3">
        <v>0.1342945396900177</v>
      </c>
      <c r="P28" s="3">
        <v>0.17971165478229523</v>
      </c>
      <c r="Q28" s="3">
        <v>-0.24219557642936707</v>
      </c>
      <c r="R28" s="3">
        <v>-1.7653465270996094E-2</v>
      </c>
      <c r="U28" s="3"/>
      <c r="V28" s="1">
        <v>6</v>
      </c>
      <c r="W28" s="3">
        <v>-0.39162416668744671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-0.14905232191085815</v>
      </c>
      <c r="AU28" s="3">
        <v>-0.22666764259338379</v>
      </c>
      <c r="AV28" s="3">
        <v>0.25231170654296875</v>
      </c>
      <c r="AW28" s="3">
        <v>0.42167893052101135</v>
      </c>
      <c r="AX28" s="3">
        <v>-2.946040965616703E-2</v>
      </c>
      <c r="AY28" s="3">
        <v>-2.5432530790567398E-2</v>
      </c>
      <c r="AZ28" s="3">
        <v>0.23590302467346191</v>
      </c>
      <c r="BA28" s="3">
        <v>3.342244029045105E-2</v>
      </c>
      <c r="BB28" s="3">
        <v>0.1722262054681778</v>
      </c>
      <c r="BC28" s="3">
        <v>-0.18018463253974915</v>
      </c>
      <c r="BD28" s="3">
        <v>-0.21524190902709961</v>
      </c>
      <c r="BE28" s="3">
        <v>0.33851370215415955</v>
      </c>
      <c r="BF28" s="3">
        <v>0.20771138370037079</v>
      </c>
      <c r="BG28" s="3">
        <v>-0.16742491722106934</v>
      </c>
      <c r="BH28" s="3">
        <v>5.7652916759252548E-2</v>
      </c>
      <c r="BI28" s="3">
        <v>-0.20949962735176086</v>
      </c>
      <c r="BJ28" s="3">
        <v>-3.9257340133190155E-2</v>
      </c>
      <c r="BL28" s="3"/>
      <c r="BM28" s="1">
        <v>6</v>
      </c>
      <c r="BN28" s="3">
        <v>-0.91661877808317349</v>
      </c>
      <c r="BO28" s="3">
        <v>-0.43183477867127495</v>
      </c>
      <c r="BP28" s="3">
        <v>-1.2504714714522394</v>
      </c>
      <c r="BQ28" s="3">
        <v>-0.1829447606257073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1.0382002592086792</v>
      </c>
      <c r="CP28" s="3">
        <v>-8.8546410202980042E-2</v>
      </c>
      <c r="CR28" s="25">
        <v>22</v>
      </c>
      <c r="CS28" s="3">
        <v>0.15200333297252655</v>
      </c>
      <c r="CT28" s="3">
        <v>3.5571984946727753E-2</v>
      </c>
      <c r="CU28" s="3">
        <v>-0.14765554666519165</v>
      </c>
      <c r="CV28" s="3">
        <v>0.26464694738388062</v>
      </c>
      <c r="CW28" s="3">
        <v>-0.13324055075645447</v>
      </c>
      <c r="CX28" s="3">
        <v>0.19450029730796814</v>
      </c>
      <c r="CY28" s="3">
        <v>-0.25561642646789551</v>
      </c>
      <c r="CZ28" s="3">
        <v>-0.18990737199783325</v>
      </c>
      <c r="DA28" s="3">
        <v>-1.4755908399820328E-2</v>
      </c>
      <c r="DB28" s="3">
        <v>6.1582617461681366E-2</v>
      </c>
      <c r="DC28" s="3">
        <v>-5.2451353520154953E-2</v>
      </c>
      <c r="DD28" s="3">
        <v>-1.3928473927080631E-2</v>
      </c>
      <c r="DE28" s="3">
        <v>-0.25361350178718567</v>
      </c>
      <c r="DF28" s="3">
        <v>0.55051726102828979</v>
      </c>
      <c r="DG28" s="3">
        <v>-5.3387019783258438E-2</v>
      </c>
      <c r="DH28" s="3">
        <v>7.1878097951412201E-2</v>
      </c>
      <c r="DI28" s="3">
        <v>-0.37520250678062439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0.15426738560199738</v>
      </c>
      <c r="C29" s="3">
        <v>-0.11210256069898605</v>
      </c>
      <c r="D29" s="3">
        <v>-0.16421721875667572</v>
      </c>
      <c r="E29" s="3">
        <v>7.8489065170288086E-2</v>
      </c>
      <c r="F29" s="3">
        <v>5.6171562522649765E-2</v>
      </c>
      <c r="G29" s="3">
        <v>-0.16811281442642212</v>
      </c>
      <c r="H29" s="3">
        <v>0.17646019160747528</v>
      </c>
      <c r="I29" s="3">
        <v>0.23270025849342346</v>
      </c>
      <c r="J29" s="3">
        <v>-0.25329190492630005</v>
      </c>
      <c r="K29" s="3">
        <v>0.27733990550041199</v>
      </c>
      <c r="L29" s="3">
        <v>-0.16919156908988953</v>
      </c>
      <c r="M29" s="3">
        <v>-0.17946469783782959</v>
      </c>
      <c r="N29" s="3">
        <v>0.25422567129135132</v>
      </c>
      <c r="O29" s="3">
        <v>-5.3110901266336441E-2</v>
      </c>
      <c r="P29" s="3">
        <v>0.10601415485143661</v>
      </c>
      <c r="Q29" s="3">
        <v>-0.23611411452293396</v>
      </c>
      <c r="R29" s="3">
        <v>3.7935574073344469E-3</v>
      </c>
      <c r="U29" s="3"/>
      <c r="V29" s="1">
        <v>7</v>
      </c>
      <c r="W29" s="3">
        <v>-0.78220255354401969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0.23808807134628296</v>
      </c>
      <c r="AU29" s="3">
        <v>0.29425966739654541</v>
      </c>
      <c r="AV29" s="3">
        <v>-0.36791381239891052</v>
      </c>
      <c r="AW29" s="3">
        <v>-0.15670572221279144</v>
      </c>
      <c r="AX29" s="3">
        <v>3.7297878414392471E-2</v>
      </c>
      <c r="AY29" s="3">
        <v>-0.23513464629650116</v>
      </c>
      <c r="AZ29" s="3">
        <v>-0.201767697930336</v>
      </c>
      <c r="BA29" s="3">
        <v>-0.13574640452861786</v>
      </c>
      <c r="BB29" s="3">
        <v>7.1035865694284439E-3</v>
      </c>
      <c r="BC29" s="3">
        <v>-9.7320027649402618E-2</v>
      </c>
      <c r="BD29" s="3">
        <v>0.18329508602619171</v>
      </c>
      <c r="BE29" s="3">
        <v>-7.7359311282634735E-2</v>
      </c>
      <c r="BF29" s="3">
        <v>-0.18809348344802856</v>
      </c>
      <c r="BG29" s="3">
        <v>-0.15326821804046631</v>
      </c>
      <c r="BH29" s="3">
        <v>-0.17081062495708466</v>
      </c>
      <c r="BI29" s="3">
        <v>1.0970071889460087E-2</v>
      </c>
      <c r="BJ29" s="3">
        <v>2.424396388232708E-2</v>
      </c>
      <c r="BL29" s="3"/>
      <c r="BM29" s="1">
        <v>7</v>
      </c>
      <c r="BN29" s="3">
        <v>-0.20948852689804132</v>
      </c>
      <c r="BO29" s="3">
        <v>-0.33412013681402092</v>
      </c>
      <c r="BP29" s="3">
        <v>0.66860690089562735</v>
      </c>
      <c r="BQ29" s="3">
        <v>-0.22444579361216546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1.0271178483963013</v>
      </c>
      <c r="CP29" s="3">
        <v>1.7992572858929634E-2</v>
      </c>
      <c r="CR29" s="25">
        <v>23</v>
      </c>
      <c r="CS29" s="3">
        <v>0.30825474858283997</v>
      </c>
      <c r="CT29" s="3">
        <v>-0.19453224539756775</v>
      </c>
      <c r="CU29" s="3">
        <v>-3.5188894718885422E-2</v>
      </c>
      <c r="CV29" s="3">
        <v>-9.689737856388092E-2</v>
      </c>
      <c r="CW29" s="3">
        <v>-0.16936749219894409</v>
      </c>
      <c r="CX29" s="3">
        <v>-1.17937121540308E-2</v>
      </c>
      <c r="CY29" s="3">
        <v>0.23327064514160156</v>
      </c>
      <c r="CZ29" s="3">
        <v>0.22176671028137207</v>
      </c>
      <c r="DA29" s="3">
        <v>6.4751118421554565E-2</v>
      </c>
      <c r="DB29" s="3">
        <v>-6.6032804548740387E-2</v>
      </c>
      <c r="DC29" s="3">
        <v>-0.20670716464519501</v>
      </c>
      <c r="DD29" s="3">
        <v>4.3046526610851288E-2</v>
      </c>
      <c r="DE29" s="3">
        <v>8.4395073354244232E-2</v>
      </c>
      <c r="DF29" s="3">
        <v>3.4434802830219269E-2</v>
      </c>
      <c r="DG29" s="3">
        <v>-0.11912760883569717</v>
      </c>
      <c r="DH29" s="3">
        <v>0.36580732464790344</v>
      </c>
      <c r="DI29" s="3">
        <v>-0.45090800523757935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-0.26554271578788757</v>
      </c>
      <c r="C30" s="3">
        <v>-1.2032413855195045E-2</v>
      </c>
      <c r="D30" s="3">
        <v>-0.13322299718856812</v>
      </c>
      <c r="E30" s="3">
        <v>-8.4447957575321198E-2</v>
      </c>
      <c r="F30" s="3">
        <v>4.9433284439146519E-3</v>
      </c>
      <c r="G30" s="3">
        <v>-6.6369995474815369E-2</v>
      </c>
      <c r="H30" s="3">
        <v>2.498280443251133E-2</v>
      </c>
      <c r="I30" s="3">
        <v>-2.985573373734951E-2</v>
      </c>
      <c r="J30" s="3">
        <v>-0.1844029426574707</v>
      </c>
      <c r="K30" s="3">
        <v>0.20462788641452789</v>
      </c>
      <c r="L30" s="3">
        <v>0.10829769819974899</v>
      </c>
      <c r="M30" s="3">
        <v>-0.13339561223983765</v>
      </c>
      <c r="N30" s="3">
        <v>-0.15435416996479034</v>
      </c>
      <c r="O30" s="3">
        <v>-4.171457514166832E-2</v>
      </c>
      <c r="P30" s="3">
        <v>0.23953595757484436</v>
      </c>
      <c r="Q30" s="3">
        <v>-0.16975268721580505</v>
      </c>
      <c r="R30" s="3">
        <v>-1.1676648631691933E-2</v>
      </c>
      <c r="U30" s="3"/>
      <c r="V30" s="1">
        <v>8</v>
      </c>
      <c r="W30" s="3">
        <v>-0.57295018183950819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8.1917203962802887E-2</v>
      </c>
      <c r="AU30" s="3">
        <v>0.30049750208854675</v>
      </c>
      <c r="AV30" s="3">
        <v>-0.1332676112651825</v>
      </c>
      <c r="AW30" s="3">
        <v>-0.3601355254650116</v>
      </c>
      <c r="AX30" s="3">
        <v>-0.55413949489593506</v>
      </c>
      <c r="AY30" s="3">
        <v>-0.27259203791618347</v>
      </c>
      <c r="AZ30" s="3">
        <v>-3.1579829752445221E-2</v>
      </c>
      <c r="BA30" s="3">
        <v>-0.28375700116157532</v>
      </c>
      <c r="BB30" s="3">
        <v>-0.23930062353610992</v>
      </c>
      <c r="BC30" s="3">
        <v>0.1181148886680603</v>
      </c>
      <c r="BD30" s="3">
        <v>0.4607560932636261</v>
      </c>
      <c r="BE30" s="3">
        <v>2.8624666854739189E-2</v>
      </c>
      <c r="BF30" s="3">
        <v>0.14579533040523529</v>
      </c>
      <c r="BG30" s="3">
        <v>0.13853417336940765</v>
      </c>
      <c r="BH30" s="3">
        <v>-0.19353321194648743</v>
      </c>
      <c r="BI30" s="3">
        <v>-0.36108344793319702</v>
      </c>
      <c r="BJ30" s="3">
        <v>4.4525884091854095E-2</v>
      </c>
      <c r="BL30" s="3"/>
      <c r="BM30" s="1">
        <v>8</v>
      </c>
      <c r="BN30" s="3">
        <v>-1.1214331010789516</v>
      </c>
      <c r="BO30" s="3">
        <v>-0.97546389687437274</v>
      </c>
      <c r="BP30" s="3">
        <v>-0.56345024259336141</v>
      </c>
      <c r="BQ30" s="3">
        <v>-0.9163652308206216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0.93223243951797485</v>
      </c>
      <c r="CP30" s="3">
        <v>-0.11109840869903564</v>
      </c>
      <c r="CR30" s="25">
        <v>24</v>
      </c>
      <c r="CS30" s="3">
        <v>-0.15582476556301117</v>
      </c>
      <c r="CT30" s="3">
        <v>-1.2592023238539696E-2</v>
      </c>
      <c r="CU30" s="3">
        <v>0.32058426737785339</v>
      </c>
      <c r="CV30" s="3">
        <v>0.26382297277450562</v>
      </c>
      <c r="CW30" s="3">
        <v>0.3251253068447113</v>
      </c>
      <c r="CX30" s="3">
        <v>0.20826077461242676</v>
      </c>
      <c r="CY30" s="3">
        <v>5.6897543370723724E-2</v>
      </c>
      <c r="CZ30" s="3">
        <v>0.19988302886486053</v>
      </c>
      <c r="DA30" s="3">
        <v>-6.708129495382309E-2</v>
      </c>
      <c r="DB30" s="3">
        <v>0.1086253747344017</v>
      </c>
      <c r="DC30" s="3">
        <v>0.25478589534759521</v>
      </c>
      <c r="DD30" s="3">
        <v>-0.32268258929252625</v>
      </c>
      <c r="DE30" s="3">
        <v>-0.30731135606765747</v>
      </c>
      <c r="DF30" s="3">
        <v>-3.5303696990013123E-2</v>
      </c>
      <c r="DG30" s="3">
        <v>7.4397534132003784E-2</v>
      </c>
      <c r="DH30" s="3">
        <v>0.16674283146858215</v>
      </c>
      <c r="DI30" s="3">
        <v>-0.25635585188865662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0.16074709594249725</v>
      </c>
      <c r="C31" s="3">
        <v>-5.1024805754423141E-2</v>
      </c>
      <c r="D31" s="3">
        <v>-0.10989253222942352</v>
      </c>
      <c r="E31" s="3">
        <v>-8.9916057884693146E-2</v>
      </c>
      <c r="F31" s="3">
        <v>0.26252532005310059</v>
      </c>
      <c r="G31" s="3">
        <v>-0.26486906409263611</v>
      </c>
      <c r="H31" s="3">
        <v>-6.4721904695034027E-2</v>
      </c>
      <c r="I31" s="3">
        <v>-0.13719798624515533</v>
      </c>
      <c r="J31" s="3">
        <v>9.9271021783351898E-2</v>
      </c>
      <c r="K31" s="3">
        <v>0.22883293032646179</v>
      </c>
      <c r="L31" s="3">
        <v>2.5799790397286415E-2</v>
      </c>
      <c r="M31" s="3">
        <v>-0.12752214074134827</v>
      </c>
      <c r="N31" s="3">
        <v>0.29584252834320068</v>
      </c>
      <c r="O31" s="3">
        <v>-0.23657624423503876</v>
      </c>
      <c r="P31" s="3">
        <v>2.3109940811991692E-3</v>
      </c>
      <c r="Q31" s="3">
        <v>0.14858326315879822</v>
      </c>
      <c r="R31" s="3">
        <v>6.2891831621527672E-3</v>
      </c>
      <c r="U31" s="3"/>
      <c r="V31" s="1">
        <v>9</v>
      </c>
      <c r="W31" s="3">
        <v>0.53529353670580659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1.473799254745245E-2</v>
      </c>
      <c r="AU31" s="3">
        <v>0.23179872334003448</v>
      </c>
      <c r="AV31" s="3">
        <v>-0.23532004654407501</v>
      </c>
      <c r="AW31" s="3">
        <v>8.4696531295776367E-2</v>
      </c>
      <c r="AX31" s="3">
        <v>-0.47554501891136169</v>
      </c>
      <c r="AY31" s="3">
        <v>-3.5311602056026459E-2</v>
      </c>
      <c r="AZ31" s="3">
        <v>-9.6213296055793762E-2</v>
      </c>
      <c r="BA31" s="3">
        <v>-2.2978832945227623E-2</v>
      </c>
      <c r="BB31" s="3">
        <v>2.1951181814074516E-2</v>
      </c>
      <c r="BC31" s="3">
        <v>5.1081541925668716E-2</v>
      </c>
      <c r="BD31" s="3">
        <v>-8.4137827157974243E-2</v>
      </c>
      <c r="BE31" s="3">
        <v>0.13506019115447998</v>
      </c>
      <c r="BF31" s="3">
        <v>-0.3386804461479187</v>
      </c>
      <c r="BG31" s="3">
        <v>-0.50514107942581177</v>
      </c>
      <c r="BH31" s="3">
        <v>0.13972103595733643</v>
      </c>
      <c r="BI31" s="3">
        <v>0.42223605513572693</v>
      </c>
      <c r="BJ31" s="3">
        <v>1.7534531652927399E-2</v>
      </c>
      <c r="BL31" s="3"/>
      <c r="BM31" s="1">
        <v>9</v>
      </c>
      <c r="BN31" s="3">
        <v>0.65859800687116299</v>
      </c>
      <c r="BO31" s="3">
        <v>2.3851208559445558E-3</v>
      </c>
      <c r="BP31" s="3">
        <v>1.5593440138540045</v>
      </c>
      <c r="BQ31" s="3">
        <v>0.16526078971362834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0.9883067011833192</v>
      </c>
      <c r="CP31" s="3">
        <v>-8.5657417774200439E-2</v>
      </c>
      <c r="CR31" s="25">
        <v>25</v>
      </c>
      <c r="CS31" s="3">
        <v>0.18948760628700256</v>
      </c>
      <c r="CT31" s="3">
        <v>-8.0292467027902603E-3</v>
      </c>
      <c r="CU31" s="3">
        <v>-0.20417012274265289</v>
      </c>
      <c r="CV31" s="3">
        <v>8.685842901468277E-2</v>
      </c>
      <c r="CW31" s="3">
        <v>0.19301947951316833</v>
      </c>
      <c r="CX31" s="3">
        <v>-0.28708559274673462</v>
      </c>
      <c r="CY31" s="3">
        <v>-0.12098727375268936</v>
      </c>
      <c r="CZ31" s="3">
        <v>-3.8249857723712921E-2</v>
      </c>
      <c r="DA31" s="3">
        <v>-0.18185347318649292</v>
      </c>
      <c r="DB31" s="3">
        <v>-8.4929853677749634E-2</v>
      </c>
      <c r="DC31" s="3">
        <v>0.17159254848957062</v>
      </c>
      <c r="DD31" s="3">
        <v>-0.19470280408859253</v>
      </c>
      <c r="DE31" s="3">
        <v>0.18517316877841949</v>
      </c>
      <c r="DF31" s="3">
        <v>-7.2097554802894592E-2</v>
      </c>
      <c r="DG31" s="3">
        <v>-2.9016658663749695E-3</v>
      </c>
      <c r="DH31" s="3">
        <v>3.725060448050499E-2</v>
      </c>
      <c r="DI31" s="3">
        <v>-0.37290552258491522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-0.31132367253303528</v>
      </c>
      <c r="C32" s="3">
        <v>0.2519761323928833</v>
      </c>
      <c r="D32" s="3">
        <v>4.5150931924581528E-2</v>
      </c>
      <c r="E32" s="3">
        <v>4.7651927918195724E-2</v>
      </c>
      <c r="F32" s="3">
        <v>-0.2652575671672821</v>
      </c>
      <c r="G32" s="3">
        <v>0.10841650515794754</v>
      </c>
      <c r="H32" s="3">
        <v>-5.535416305065155E-3</v>
      </c>
      <c r="I32" s="3">
        <v>-0.14728903770446777</v>
      </c>
      <c r="J32" s="3">
        <v>-0.12538884580135345</v>
      </c>
      <c r="K32" s="3">
        <v>0.10022769868373871</v>
      </c>
      <c r="L32" s="3">
        <v>2.9735321179032326E-2</v>
      </c>
      <c r="M32" s="3">
        <v>0.21356146037578583</v>
      </c>
      <c r="N32" s="3">
        <v>0.19051611423492432</v>
      </c>
      <c r="O32" s="3">
        <v>-0.17889094352722168</v>
      </c>
      <c r="P32" s="3">
        <v>-0.10076873749494553</v>
      </c>
      <c r="Q32" s="3">
        <v>0.29236778616905212</v>
      </c>
      <c r="R32" s="3">
        <v>-1.3286260887980459E-2</v>
      </c>
      <c r="U32" s="3"/>
      <c r="V32" s="1">
        <v>10</v>
      </c>
      <c r="W32" s="3">
        <v>1.1033460507522952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1.3596204251717146</v>
      </c>
      <c r="AE32" s="10">
        <f>SUM($Z32:$AD32)</f>
        <v>1.3596204251717146</v>
      </c>
      <c r="AF32" s="3"/>
      <c r="AS32" s="25">
        <v>26</v>
      </c>
      <c r="AT32" s="3">
        <v>-5.4239973425865173E-2</v>
      </c>
      <c r="AU32" s="3">
        <v>-0.23049023747444153</v>
      </c>
      <c r="AV32" s="3">
        <v>0.22671344876289368</v>
      </c>
      <c r="AW32" s="3">
        <v>-0.24140284955501556</v>
      </c>
      <c r="AX32" s="3">
        <v>-5.2098341286182404E-2</v>
      </c>
      <c r="AY32" s="3">
        <v>-0.33852684497833252</v>
      </c>
      <c r="AZ32" s="3">
        <v>-1.9101927056908607E-2</v>
      </c>
      <c r="BA32" s="3">
        <v>-0.11134623736143112</v>
      </c>
      <c r="BB32" s="3">
        <v>0.42629259824752808</v>
      </c>
      <c r="BC32" s="3">
        <v>0.20309258997440338</v>
      </c>
      <c r="BD32" s="3">
        <v>-0.26402997970581055</v>
      </c>
      <c r="BE32" s="3">
        <v>1.4412616146728396E-3</v>
      </c>
      <c r="BF32" s="3">
        <v>1.0957222431898117E-2</v>
      </c>
      <c r="BG32" s="3">
        <v>-9.8981350660324097E-2</v>
      </c>
      <c r="BH32" s="3">
        <v>-0.21412950754165649</v>
      </c>
      <c r="BI32" s="3">
        <v>0.12898330390453339</v>
      </c>
      <c r="BJ32" s="3">
        <v>-4.400990903377533E-2</v>
      </c>
      <c r="BL32" s="3"/>
      <c r="BM32" s="1">
        <v>10</v>
      </c>
      <c r="BN32" s="3">
        <v>0.4329204487076484</v>
      </c>
      <c r="BO32" s="3">
        <v>-1.0834709759186838</v>
      </c>
      <c r="BP32" s="3">
        <v>-0.82808056124212648</v>
      </c>
      <c r="BQ32" s="3">
        <v>-0.77407525874427097</v>
      </c>
      <c r="BR32" s="3"/>
      <c r="BT32" s="28">
        <v>4</v>
      </c>
      <c r="BU32" s="3" cm="1">
        <f t="array" ref="BU32:BX32">EXP(MMULT(TRANSPOSE(_xlfn.ANCHORARRAY(BR6)),BN22:BQ37)*BY25)</f>
        <v>3.5705494481038338</v>
      </c>
      <c r="BV32" s="3">
        <v>0.40118514825192153</v>
      </c>
      <c r="BW32" s="3">
        <v>0.3077407301873667</v>
      </c>
      <c r="BX32" s="3">
        <v>0.45074308553591197</v>
      </c>
      <c r="BY32" s="10">
        <f>SUM($BU32:$BX32)</f>
        <v>4.7302184120790338</v>
      </c>
      <c r="BZ32" s="3"/>
      <c r="CA32" s="3"/>
      <c r="CB32" s="3"/>
      <c r="CN32" s="25">
        <v>5</v>
      </c>
      <c r="CO32" s="3">
        <v>0.98721975088119518</v>
      </c>
      <c r="CP32" s="3">
        <v>-7.8544467687606812E-2</v>
      </c>
      <c r="CR32" s="25">
        <v>26</v>
      </c>
      <c r="CS32" s="3">
        <v>0.19734157621860504</v>
      </c>
      <c r="CT32" s="3">
        <v>0.18482856452465057</v>
      </c>
      <c r="CU32" s="3">
        <v>0.14776080846786499</v>
      </c>
      <c r="CV32" s="3">
        <v>-0.29290908575057983</v>
      </c>
      <c r="CW32" s="3">
        <v>-4.7385845333337784E-2</v>
      </c>
      <c r="CX32" s="3">
        <v>-0.16036944091320038</v>
      </c>
      <c r="CY32" s="3">
        <v>0.24924322962760925</v>
      </c>
      <c r="CZ32" s="3">
        <v>-0.19517995417118073</v>
      </c>
      <c r="DA32" s="3">
        <v>0.17806097865104675</v>
      </c>
      <c r="DB32" s="3">
        <v>-0.13826386630535126</v>
      </c>
      <c r="DC32" s="3">
        <v>7.6063446700572968E-2</v>
      </c>
      <c r="DD32" s="3">
        <v>0.10668452829122543</v>
      </c>
      <c r="DE32" s="3">
        <v>0.12659129500389099</v>
      </c>
      <c r="DF32" s="3">
        <v>0.20056678354740143</v>
      </c>
      <c r="DG32" s="3">
        <v>-0.17393907904624939</v>
      </c>
      <c r="DH32" s="3">
        <v>-0.2002442479133606</v>
      </c>
      <c r="DI32" s="3">
        <v>-0.51938033103942871</v>
      </c>
      <c r="DK32" s="28">
        <v>4</v>
      </c>
      <c r="DL32" s="3" cm="1">
        <f t="array" ref="DL32:FW32">MMULT(B131:R131,TRANSPOSE(CS6:DI69))</f>
        <v>-2.3046334928078505E-4</v>
      </c>
      <c r="DM32" s="3">
        <v>-2.1679295571315635</v>
      </c>
      <c r="DN32" s="3">
        <v>0.6541331448096368</v>
      </c>
      <c r="DO32" s="3">
        <v>-0.47489907921540919</v>
      </c>
      <c r="DP32" s="3">
        <v>1.2882009391643621</v>
      </c>
      <c r="DQ32" s="3">
        <v>-1.3778199364128778</v>
      </c>
      <c r="DR32" s="3">
        <v>-1.7295478446729033</v>
      </c>
      <c r="DS32" s="3">
        <v>-1.0035626055147939</v>
      </c>
      <c r="DT32" s="3">
        <v>-0.9389977928301112</v>
      </c>
      <c r="DU32" s="3">
        <v>-0.31291359416501197</v>
      </c>
      <c r="DV32" s="3">
        <v>0.67752963077343087</v>
      </c>
      <c r="DW32" s="3">
        <v>-1.5914687671675853</v>
      </c>
      <c r="DX32" s="3">
        <v>1.1745166525287012</v>
      </c>
      <c r="DY32" s="3">
        <v>-0.59649027908568142</v>
      </c>
      <c r="DZ32" s="3">
        <v>-1.2061509785061963</v>
      </c>
      <c r="EA32" s="3">
        <v>0.1312829360326539</v>
      </c>
      <c r="EB32" s="3">
        <v>-1.1367849170346007</v>
      </c>
      <c r="EC32" s="3">
        <v>-0.88119158740842729</v>
      </c>
      <c r="ED32" s="3">
        <v>-0.66811726221362999</v>
      </c>
      <c r="EE32" s="3">
        <v>-1.0207111074364206</v>
      </c>
      <c r="EF32" s="3">
        <v>-8.1774248421139895E-2</v>
      </c>
      <c r="EG32" s="3">
        <v>1.4150039988773955E-3</v>
      </c>
      <c r="EH32" s="3">
        <v>-0.76630335571336838</v>
      </c>
      <c r="EI32" s="3">
        <v>-0.29626021663606267</v>
      </c>
      <c r="EJ32" s="3">
        <v>-1.5703617817106172</v>
      </c>
      <c r="EK32" s="3">
        <v>-1.257289250552629E-3</v>
      </c>
      <c r="EL32" s="3">
        <v>1.3211175299741744</v>
      </c>
      <c r="EM32" s="3">
        <v>-1.0151675342742614</v>
      </c>
      <c r="EN32" s="3">
        <v>-0.12472736798436745</v>
      </c>
      <c r="EO32" s="3">
        <v>-0.20782671180967199</v>
      </c>
      <c r="EP32" s="3">
        <v>0.73218192926653192</v>
      </c>
      <c r="EQ32" s="3">
        <v>-0.12370124029039847</v>
      </c>
      <c r="ER32" s="3">
        <v>7.8968776956786946E-2</v>
      </c>
      <c r="ES32" s="3">
        <v>-1.5334590226229818</v>
      </c>
      <c r="ET32" s="3">
        <v>-0.28986545119806728</v>
      </c>
      <c r="EU32" s="3">
        <v>-0.89615137193958805</v>
      </c>
      <c r="EV32" s="3">
        <v>-1.1326367730882279</v>
      </c>
      <c r="EW32" s="3">
        <v>0.74104012130371233</v>
      </c>
      <c r="EX32" s="3">
        <v>-0.35720333291194872</v>
      </c>
      <c r="EY32" s="3">
        <v>-1.6038471685408935</v>
      </c>
      <c r="EZ32" s="3">
        <v>0.40244745052003983</v>
      </c>
      <c r="FA32" s="3">
        <v>0.81491221449391182</v>
      </c>
      <c r="FB32" s="3">
        <v>-0.38060243924119197</v>
      </c>
      <c r="FC32" s="3">
        <v>0.6829763892173315</v>
      </c>
      <c r="FD32" s="3">
        <v>-1.4340373186002888</v>
      </c>
      <c r="FE32" s="3">
        <v>0.31663951816810632</v>
      </c>
      <c r="FF32" s="3">
        <v>-0.57910094330804829</v>
      </c>
      <c r="FG32" s="3">
        <v>-0.65312165517940146</v>
      </c>
      <c r="FH32" s="3">
        <v>-0.16303097491065352</v>
      </c>
      <c r="FI32" s="3">
        <v>1.0965654179224513</v>
      </c>
      <c r="FJ32" s="3">
        <v>-0.28575425638339064</v>
      </c>
      <c r="FK32" s="3">
        <v>0.35491255453375814</v>
      </c>
      <c r="FL32" s="3">
        <v>-2.3426433224462084E-2</v>
      </c>
      <c r="FM32" s="3">
        <v>-1.291502056202867</v>
      </c>
      <c r="FN32" s="3">
        <v>0.10077424098865295</v>
      </c>
      <c r="FO32" s="3">
        <v>-1.3848994524754998</v>
      </c>
      <c r="FP32" s="3">
        <v>-0.31236989495213413</v>
      </c>
      <c r="FQ32" s="3">
        <v>-1.6503920231616016</v>
      </c>
      <c r="FR32" s="3">
        <v>-0.86444494674768158</v>
      </c>
      <c r="FS32" s="3">
        <v>-0.57773925914141322</v>
      </c>
      <c r="FT32" s="3">
        <v>-1.5320584356409304</v>
      </c>
      <c r="FU32" s="3">
        <v>-1.8190607710796369</v>
      </c>
      <c r="FV32" s="3">
        <v>-2.4227436905320117</v>
      </c>
      <c r="FW32" s="3">
        <v>1.4762931855652828</v>
      </c>
    </row>
    <row r="33" spans="1:180">
      <c r="A33" s="25">
        <v>27</v>
      </c>
      <c r="B33" s="3">
        <v>-0.26830592751502991</v>
      </c>
      <c r="C33" s="3">
        <v>0.16446666419506073</v>
      </c>
      <c r="D33" s="3">
        <v>1.2522066012024879E-2</v>
      </c>
      <c r="E33" s="3">
        <v>4.5803211629390717E-2</v>
      </c>
      <c r="F33" s="3">
        <v>0.17274104058742523</v>
      </c>
      <c r="G33" s="3">
        <v>3.237437829375267E-2</v>
      </c>
      <c r="H33" s="3">
        <v>4.5326653867959976E-2</v>
      </c>
      <c r="I33" s="3">
        <v>1.7662426456809044E-2</v>
      </c>
      <c r="J33" s="3">
        <v>0.29721453785896301</v>
      </c>
      <c r="K33" s="3">
        <v>0.13899819552898407</v>
      </c>
      <c r="L33" s="3">
        <v>0.19852884113788605</v>
      </c>
      <c r="M33" s="3">
        <v>-2.6811273768544197E-2</v>
      </c>
      <c r="N33" s="3">
        <v>2.9749516397714615E-3</v>
      </c>
      <c r="O33" s="3">
        <v>-0.25375965237617493</v>
      </c>
      <c r="P33" s="3">
        <v>-0.15084752440452576</v>
      </c>
      <c r="Q33" s="3">
        <v>5.2506603300571442E-2</v>
      </c>
      <c r="R33" s="3">
        <v>-2.5299247354269028E-3</v>
      </c>
      <c r="U33" s="3"/>
      <c r="V33" s="1">
        <v>11</v>
      </c>
      <c r="W33" s="3">
        <v>0.60915345844438762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-0.10703043639659882</v>
      </c>
      <c r="AU33" s="3">
        <v>0.11300930380821228</v>
      </c>
      <c r="AV33" s="3">
        <v>-0.44880557060241699</v>
      </c>
      <c r="AW33" s="3">
        <v>0.11794684827327728</v>
      </c>
      <c r="AX33" s="3">
        <v>-5.1931202411651611E-2</v>
      </c>
      <c r="AY33" s="3">
        <v>-1.7273116856813431E-2</v>
      </c>
      <c r="AZ33" s="3">
        <v>-6.8589304573833942E-3</v>
      </c>
      <c r="BA33" s="3">
        <v>-0.16287477314472198</v>
      </c>
      <c r="BB33" s="3">
        <v>0.12238802760839462</v>
      </c>
      <c r="BC33" s="3">
        <v>0.16987267136573792</v>
      </c>
      <c r="BD33" s="3">
        <v>0.12700928747653961</v>
      </c>
      <c r="BE33" s="3">
        <v>0.15027724206447601</v>
      </c>
      <c r="BF33" s="3">
        <v>-0.45619943737983704</v>
      </c>
      <c r="BG33" s="3">
        <v>-0.19574534893035889</v>
      </c>
      <c r="BH33" s="3">
        <v>-2.1957359276711941E-3</v>
      </c>
      <c r="BI33" s="3">
        <v>-0.43921172618865967</v>
      </c>
      <c r="BJ33" s="3">
        <v>-2.2765748202800751E-2</v>
      </c>
      <c r="BL33" s="3"/>
      <c r="BM33" s="1">
        <v>11</v>
      </c>
      <c r="BN33" s="3">
        <v>0.7086282611665754</v>
      </c>
      <c r="BO33" s="3">
        <v>-0.88063680083678486</v>
      </c>
      <c r="BP33" s="3">
        <v>4.5859441920779953E-2</v>
      </c>
      <c r="BQ33" s="3">
        <v>-0.8515023334998606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1.077625036239624</v>
      </c>
      <c r="CP33" s="3">
        <v>2.6868803426623344E-2</v>
      </c>
      <c r="CR33" s="25">
        <v>27</v>
      </c>
      <c r="CS33" s="3">
        <v>0.18671360611915588</v>
      </c>
      <c r="CT33" s="3">
        <v>2.5645500048995018E-2</v>
      </c>
      <c r="CU33" s="3">
        <v>-6.8041220307350159E-2</v>
      </c>
      <c r="CV33" s="3">
        <v>0.3645496666431427</v>
      </c>
      <c r="CW33" s="3">
        <v>-0.3195192813873291</v>
      </c>
      <c r="CX33" s="3">
        <v>0.44316533207893372</v>
      </c>
      <c r="CY33" s="3">
        <v>7.7503584325313568E-2</v>
      </c>
      <c r="CZ33" s="3">
        <v>1.9595785066485405E-2</v>
      </c>
      <c r="DA33" s="3">
        <v>4.5677654445171356E-2</v>
      </c>
      <c r="DB33" s="3">
        <v>0.11029870063066483</v>
      </c>
      <c r="DC33" s="3">
        <v>7.1877032518386841E-2</v>
      </c>
      <c r="DD33" s="3">
        <v>-1.8769755959510803E-2</v>
      </c>
      <c r="DE33" s="3">
        <v>-2.8495702892541885E-2</v>
      </c>
      <c r="DF33" s="3">
        <v>0.59651058912277222</v>
      </c>
      <c r="DG33" s="3">
        <v>0.26299166679382324</v>
      </c>
      <c r="DH33" s="3">
        <v>-3.7392094731330872E-2</v>
      </c>
      <c r="DI33" s="3">
        <v>-0.37162703275680542</v>
      </c>
    </row>
    <row r="34" spans="1:180">
      <c r="A34" s="25">
        <v>28</v>
      </c>
      <c r="B34" s="3">
        <v>-0.20415611565113068</v>
      </c>
      <c r="C34" s="3">
        <v>0.10522637516260147</v>
      </c>
      <c r="D34" s="3">
        <v>-8.6774669587612152E-2</v>
      </c>
      <c r="E34" s="3">
        <v>-3.1102302018553019E-3</v>
      </c>
      <c r="F34" s="3">
        <v>-5.5692964233458042E-3</v>
      </c>
      <c r="G34" s="3">
        <v>0.16082228720188141</v>
      </c>
      <c r="H34" s="3">
        <v>0.14892566204071045</v>
      </c>
      <c r="I34" s="3">
        <v>-7.957768440246582E-2</v>
      </c>
      <c r="J34" s="3">
        <v>-0.20348574221134186</v>
      </c>
      <c r="K34" s="3">
        <v>-1.6778872814029455E-3</v>
      </c>
      <c r="L34" s="3">
        <v>-9.4284743070602417E-2</v>
      </c>
      <c r="M34" s="3">
        <v>-0.28980496525764465</v>
      </c>
      <c r="N34" s="3">
        <v>-0.15662863850593567</v>
      </c>
      <c r="O34" s="3">
        <v>-0.1305658370256424</v>
      </c>
      <c r="P34" s="3">
        <v>0.28815561532974243</v>
      </c>
      <c r="Q34" s="3">
        <v>6.1750732362270355E-2</v>
      </c>
      <c r="R34" s="3">
        <v>2.4425429728580639E-5</v>
      </c>
      <c r="U34" s="3"/>
      <c r="V34" s="1">
        <v>12</v>
      </c>
      <c r="W34" s="3">
        <v>-0.33019536945150274</v>
      </c>
      <c r="AS34" s="25">
        <v>28</v>
      </c>
      <c r="AT34" s="3">
        <v>0.25860491394996643</v>
      </c>
      <c r="AU34" s="3">
        <v>1.767130009829998E-2</v>
      </c>
      <c r="AV34" s="3">
        <v>5.5432189255952835E-2</v>
      </c>
      <c r="AW34" s="3">
        <v>0.365232914686203</v>
      </c>
      <c r="AX34" s="3">
        <v>0.22830648720264435</v>
      </c>
      <c r="AY34" s="3">
        <v>0.24203895032405853</v>
      </c>
      <c r="AZ34" s="3">
        <v>0.1005527600646019</v>
      </c>
      <c r="BA34" s="3">
        <v>5.5288590490818024E-2</v>
      </c>
      <c r="BB34" s="3">
        <v>9.9514134228229523E-2</v>
      </c>
      <c r="BC34" s="3">
        <v>8.7534252088516951E-4</v>
      </c>
      <c r="BD34" s="3">
        <v>0.14375819265842438</v>
      </c>
      <c r="BE34" s="3">
        <v>0.20342963933944702</v>
      </c>
      <c r="BF34" s="3">
        <v>-0.18734768033027649</v>
      </c>
      <c r="BG34" s="3">
        <v>0.14990343153476715</v>
      </c>
      <c r="BH34" s="3">
        <v>0.21986290812492371</v>
      </c>
      <c r="BI34" s="3">
        <v>9.410916268825531E-2</v>
      </c>
      <c r="BJ34" s="3">
        <v>-2.2316105663776401E-2</v>
      </c>
      <c r="BL34" s="3"/>
      <c r="BM34" s="1">
        <v>12</v>
      </c>
      <c r="BN34" s="3">
        <v>1.0018989074262157</v>
      </c>
      <c r="BO34" s="3">
        <v>1.0436158601131751</v>
      </c>
      <c r="BP34" s="3">
        <v>0.67353132650424008</v>
      </c>
      <c r="BQ34" s="3">
        <v>1.0375268886228852</v>
      </c>
      <c r="BR34" s="3"/>
      <c r="CN34" s="25">
        <v>7</v>
      </c>
      <c r="CO34" s="3">
        <v>0.96330398321151722</v>
      </c>
      <c r="CP34" s="3">
        <v>-0.19885393977165225</v>
      </c>
      <c r="CR34" s="25">
        <v>28</v>
      </c>
      <c r="CS34" s="3">
        <v>0.14188532531261444</v>
      </c>
      <c r="CT34" s="3">
        <v>-0.26958221197128296</v>
      </c>
      <c r="CU34" s="3">
        <v>-3.6732211709022522E-2</v>
      </c>
      <c r="CV34" s="3">
        <v>0.12964613735675812</v>
      </c>
      <c r="CW34" s="3">
        <v>0.27141091227531433</v>
      </c>
      <c r="CX34" s="3">
        <v>0.27365502715110779</v>
      </c>
      <c r="CY34" s="3">
        <v>0.18398052453994751</v>
      </c>
      <c r="CZ34" s="3">
        <v>-0.19517062604427338</v>
      </c>
      <c r="DA34" s="3">
        <v>0.32019791007041931</v>
      </c>
      <c r="DB34" s="3">
        <v>-0.42151334881782532</v>
      </c>
      <c r="DC34" s="3">
        <v>0.12096463143825531</v>
      </c>
      <c r="DD34" s="3">
        <v>-0.28830865025520325</v>
      </c>
      <c r="DE34" s="3">
        <v>-5.7400554418563843E-2</v>
      </c>
      <c r="DF34" s="3">
        <v>5.4451614618301392E-2</v>
      </c>
      <c r="DG34" s="3">
        <v>1.7779428511857986E-2</v>
      </c>
      <c r="DH34" s="3">
        <v>-0.15413856506347656</v>
      </c>
      <c r="DI34" s="3">
        <v>-0.30805239081382751</v>
      </c>
      <c r="DL34" t="s">
        <v>177</v>
      </c>
    </row>
    <row r="35" spans="1:180">
      <c r="A35" s="25">
        <v>29</v>
      </c>
      <c r="B35" s="3">
        <v>0.12713594734668732</v>
      </c>
      <c r="C35" s="3">
        <v>-4.402069840580225E-3</v>
      </c>
      <c r="D35" s="3">
        <v>-0.14832091331481934</v>
      </c>
      <c r="E35" s="3">
        <v>5.2773669362068176E-2</v>
      </c>
      <c r="F35" s="3">
        <v>4.010976105928421E-2</v>
      </c>
      <c r="G35" s="3">
        <v>-2.8338383883237839E-2</v>
      </c>
      <c r="H35" s="3">
        <v>0.15063871443271637</v>
      </c>
      <c r="I35" s="3">
        <v>0.2746773362159729</v>
      </c>
      <c r="J35" s="3">
        <v>0.19582562148571014</v>
      </c>
      <c r="K35" s="3">
        <v>0.18267592787742615</v>
      </c>
      <c r="L35" s="3">
        <v>0.11375758796930313</v>
      </c>
      <c r="M35" s="3">
        <v>-0.21289874613285065</v>
      </c>
      <c r="N35" s="3">
        <v>-0.16116280853748322</v>
      </c>
      <c r="O35" s="3">
        <v>0.19920064508914948</v>
      </c>
      <c r="P35" s="3">
        <v>6.6699743270874023E-2</v>
      </c>
      <c r="Q35" s="3">
        <v>-0.17504958808422089</v>
      </c>
      <c r="R35" s="3">
        <v>1.8426058813929561E-2</v>
      </c>
      <c r="U35" s="3"/>
      <c r="V35" s="1">
        <v>13</v>
      </c>
      <c r="W35" s="3">
        <v>-0.72957185161177662</v>
      </c>
      <c r="Z35" s="4" t="s">
        <v>153</v>
      </c>
      <c r="AS35" s="25">
        <v>29</v>
      </c>
      <c r="AT35" s="3">
        <v>-1.7948659136891365E-2</v>
      </c>
      <c r="AU35" s="3">
        <v>-1.8372057005763054E-2</v>
      </c>
      <c r="AV35" s="3">
        <v>0.20349811017513275</v>
      </c>
      <c r="AW35" s="3">
        <v>0.18203586339950562</v>
      </c>
      <c r="AX35" s="3">
        <v>-0.23917099833488464</v>
      </c>
      <c r="AY35" s="3">
        <v>-3.5740356892347336E-2</v>
      </c>
      <c r="AZ35" s="3">
        <v>-9.486551396548748E-3</v>
      </c>
      <c r="BA35" s="3">
        <v>7.4285164475440979E-2</v>
      </c>
      <c r="BB35" s="3">
        <v>7.1943484246730804E-2</v>
      </c>
      <c r="BC35" s="3">
        <v>6.9547742605209351E-2</v>
      </c>
      <c r="BD35" s="3">
        <v>-0.28035616874694824</v>
      </c>
      <c r="BE35" s="3">
        <v>0.12575888633728027</v>
      </c>
      <c r="BF35" s="3">
        <v>-0.12109673768281937</v>
      </c>
      <c r="BG35" s="3">
        <v>0.22441849112510681</v>
      </c>
      <c r="BH35" s="3">
        <v>-3.0401758849620819E-3</v>
      </c>
      <c r="BI35" s="3">
        <v>-9.4192633405327797E-3</v>
      </c>
      <c r="BJ35" s="3">
        <v>-4.8353362828493118E-2</v>
      </c>
      <c r="BL35" s="3"/>
      <c r="BM35" s="1">
        <v>13</v>
      </c>
      <c r="BN35" s="3">
        <v>0.91518730481550281</v>
      </c>
      <c r="BO35" s="3">
        <v>0.88108656320447365</v>
      </c>
      <c r="BP35" s="3">
        <v>-0.25713516056486119</v>
      </c>
      <c r="BQ35" s="3">
        <v>0.82978882321817105</v>
      </c>
      <c r="BR35" s="3"/>
      <c r="BU35" s="4" t="s">
        <v>153</v>
      </c>
      <c r="CN35" s="25">
        <v>8</v>
      </c>
      <c r="CO35" s="3">
        <v>0.96057033538818359</v>
      </c>
      <c r="CP35" s="3">
        <v>1.5776278451085091E-2</v>
      </c>
      <c r="CR35" s="25">
        <v>29</v>
      </c>
      <c r="CS35" s="3">
        <v>0.16783632338047028</v>
      </c>
      <c r="CT35" s="3">
        <v>-0.37686753273010254</v>
      </c>
      <c r="CU35" s="3">
        <v>9.3106605112552643E-2</v>
      </c>
      <c r="CV35" s="3">
        <v>1.5316817909479141E-2</v>
      </c>
      <c r="CW35" s="3">
        <v>7.8077793121337891E-2</v>
      </c>
      <c r="CX35" s="3">
        <v>7.8637637197971344E-2</v>
      </c>
      <c r="CY35" s="3">
        <v>0.22509044408798218</v>
      </c>
      <c r="CZ35" s="3">
        <v>5.5996507406234741E-2</v>
      </c>
      <c r="DA35" s="3">
        <v>0.37600943446159363</v>
      </c>
      <c r="DB35" s="3">
        <v>-7.2908408939838409E-2</v>
      </c>
      <c r="DC35" s="3">
        <v>0.10181915014982224</v>
      </c>
      <c r="DD35" s="3">
        <v>-0.63644212484359741</v>
      </c>
      <c r="DE35" s="3">
        <v>-0.12731519341468811</v>
      </c>
      <c r="DF35" s="3">
        <v>2.4872833862900734E-2</v>
      </c>
      <c r="DG35" s="3">
        <v>-0.17512960731983185</v>
      </c>
      <c r="DH35" s="3">
        <v>0.4407421350479126</v>
      </c>
      <c r="DI35" s="3">
        <v>-0.29897832870483398</v>
      </c>
    </row>
    <row r="36" spans="1:180">
      <c r="A36" s="25">
        <v>30</v>
      </c>
      <c r="B36" s="3">
        <v>0.28703740239143372</v>
      </c>
      <c r="C36" s="3">
        <v>4.4184133410453796E-2</v>
      </c>
      <c r="D36" s="3">
        <v>0.14493429660797119</v>
      </c>
      <c r="E36" s="3">
        <v>-0.19190707802772522</v>
      </c>
      <c r="F36" s="3">
        <v>1.3899828307330608E-2</v>
      </c>
      <c r="G36" s="3">
        <v>0.21329356729984283</v>
      </c>
      <c r="H36" s="3">
        <v>-1.87561996281147E-2</v>
      </c>
      <c r="I36" s="3">
        <v>-0.10851107537746429</v>
      </c>
      <c r="J36" s="3">
        <v>0.12181423604488373</v>
      </c>
      <c r="K36" s="3">
        <v>0.28333652019500732</v>
      </c>
      <c r="L36" s="3">
        <v>-0.24832780659198761</v>
      </c>
      <c r="M36" s="3">
        <v>0.1178075298666954</v>
      </c>
      <c r="N36" s="3">
        <v>7.9156331717967987E-2</v>
      </c>
      <c r="O36" s="3">
        <v>-0.25745281577110291</v>
      </c>
      <c r="P36" s="3">
        <v>-0.2794162929058075</v>
      </c>
      <c r="Q36" s="3">
        <v>-0.23677904903888702</v>
      </c>
      <c r="R36" s="3">
        <v>-3.8829382974654432E-3</v>
      </c>
      <c r="U36" s="3"/>
      <c r="V36" s="1">
        <v>14</v>
      </c>
      <c r="W36" s="3">
        <v>-7.8502310147276572E-2</v>
      </c>
      <c r="Z36" s="22" t="s">
        <v>181</v>
      </c>
      <c r="AS36" s="25">
        <v>30</v>
      </c>
      <c r="AT36" s="3">
        <v>-0.31298881769180298</v>
      </c>
      <c r="AU36" s="3">
        <v>-5.2160518243908882E-3</v>
      </c>
      <c r="AV36" s="3">
        <v>-2.5977401062846184E-2</v>
      </c>
      <c r="AW36" s="3">
        <v>-0.4368356466293335</v>
      </c>
      <c r="AX36" s="3">
        <v>0.19838301837444305</v>
      </c>
      <c r="AY36" s="3">
        <v>0.40211531519889832</v>
      </c>
      <c r="AZ36" s="3">
        <v>1.9304446876049042E-2</v>
      </c>
      <c r="BA36" s="3">
        <v>-0.29398778080940247</v>
      </c>
      <c r="BB36" s="3">
        <v>0.34153592586517334</v>
      </c>
      <c r="BC36" s="3">
        <v>-0.28263229131698608</v>
      </c>
      <c r="BD36" s="3">
        <v>1.8241779878735542E-2</v>
      </c>
      <c r="BE36" s="3">
        <v>-0.45867174863815308</v>
      </c>
      <c r="BF36" s="3">
        <v>0.25521832704544067</v>
      </c>
      <c r="BG36" s="3">
        <v>0.16075728833675385</v>
      </c>
      <c r="BH36" s="3">
        <v>-0.22187353670597076</v>
      </c>
      <c r="BI36" s="3">
        <v>0.22937098145484924</v>
      </c>
      <c r="BJ36" s="3">
        <v>4.0514662861824029E-2</v>
      </c>
      <c r="BL36" s="3"/>
      <c r="BM36" s="1">
        <v>14</v>
      </c>
      <c r="BN36" s="3">
        <v>-0.92125756962913274</v>
      </c>
      <c r="BO36" s="3">
        <v>0.96502510561108812</v>
      </c>
      <c r="BP36" s="3">
        <v>1.9086582190306229</v>
      </c>
      <c r="BQ36" s="3">
        <v>0.92129734431078014</v>
      </c>
      <c r="BR36" s="3"/>
      <c r="BU36" s="22" t="s">
        <v>181</v>
      </c>
      <c r="CN36" s="25">
        <v>9</v>
      </c>
      <c r="CO36" s="3">
        <v>1.0093746185302734</v>
      </c>
      <c r="CP36" s="3">
        <v>7.7477611601352692E-2</v>
      </c>
      <c r="CR36" s="25">
        <v>30</v>
      </c>
      <c r="CS36" s="3">
        <v>-0.15911482274532318</v>
      </c>
      <c r="CT36" s="3">
        <v>8.2093123346567154E-3</v>
      </c>
      <c r="CU36" s="3">
        <v>-0.23528072237968445</v>
      </c>
      <c r="CV36" s="3">
        <v>-0.19682379066944122</v>
      </c>
      <c r="CW36" s="3">
        <v>2.1229509264230728E-2</v>
      </c>
      <c r="CX36" s="3">
        <v>-0.15436489880084991</v>
      </c>
      <c r="CY36" s="3">
        <v>0.15295547246932983</v>
      </c>
      <c r="CZ36" s="3">
        <v>-0.11965557932853699</v>
      </c>
      <c r="DA36" s="3">
        <v>-3.4882579348050058E-4</v>
      </c>
      <c r="DB36" s="3">
        <v>-0.30813103914260864</v>
      </c>
      <c r="DC36" s="3">
        <v>-0.20783980190753937</v>
      </c>
      <c r="DD36" s="3">
        <v>-6.7608176323119551E-5</v>
      </c>
      <c r="DE36" s="3">
        <v>0.11168482899665833</v>
      </c>
      <c r="DF36" s="3">
        <v>0.35337713360786438</v>
      </c>
      <c r="DG36" s="3">
        <v>-0.17262959480285645</v>
      </c>
      <c r="DH36" s="3">
        <v>-0.22038836777210236</v>
      </c>
      <c r="DI36" s="3">
        <v>-0.42502808570861816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0.16218602657318115</v>
      </c>
      <c r="C37" s="3">
        <v>-0.18268947303295135</v>
      </c>
      <c r="D37" s="3">
        <v>0.27036818861961365</v>
      </c>
      <c r="E37" s="3">
        <v>0.26137518882751465</v>
      </c>
      <c r="F37" s="3">
        <v>-0.1707872748374939</v>
      </c>
      <c r="G37" s="3">
        <v>0.21453955769538879</v>
      </c>
      <c r="H37" s="3">
        <v>-0.28819030523300171</v>
      </c>
      <c r="I37" s="3">
        <v>-7.4448669329285622E-3</v>
      </c>
      <c r="J37" s="3">
        <v>-0.18673186004161835</v>
      </c>
      <c r="K37" s="3">
        <v>8.8474653661251068E-2</v>
      </c>
      <c r="L37" s="3">
        <v>-0.29872936010360718</v>
      </c>
      <c r="M37" s="3">
        <v>-0.22627119719982147</v>
      </c>
      <c r="N37" s="3">
        <v>-0.29351902008056641</v>
      </c>
      <c r="O37" s="3">
        <v>0.19703881442546844</v>
      </c>
      <c r="P37" s="3">
        <v>0.1698250025510788</v>
      </c>
      <c r="Q37" s="3">
        <v>0.10185512155294418</v>
      </c>
      <c r="R37" s="3">
        <v>-1.6584821045398712E-2</v>
      </c>
      <c r="U37" s="3"/>
      <c r="V37" s="1">
        <v>15</v>
      </c>
      <c r="W37" s="3">
        <v>-2.5376406333722814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9.3530632555484772E-2</v>
      </c>
      <c r="AU37" s="3">
        <v>-0.54353803396224976</v>
      </c>
      <c r="AV37" s="3">
        <v>-0.45123109221458435</v>
      </c>
      <c r="AW37" s="3">
        <v>-6.98733851313591E-2</v>
      </c>
      <c r="AX37" s="3">
        <v>-0.17545849084854126</v>
      </c>
      <c r="AY37" s="3">
        <v>-9.9871516227722168E-2</v>
      </c>
      <c r="AZ37" s="3">
        <v>0.28564387559890747</v>
      </c>
      <c r="BA37" s="3">
        <v>8.3956588059663773E-3</v>
      </c>
      <c r="BB37" s="3">
        <v>0.19582809507846832</v>
      </c>
      <c r="BC37" s="3">
        <v>0.33329197764396667</v>
      </c>
      <c r="BD37" s="3">
        <v>0.10461974143981934</v>
      </c>
      <c r="BE37" s="3">
        <v>7.1463838219642639E-2</v>
      </c>
      <c r="BF37" s="3">
        <v>0.13233505189418793</v>
      </c>
      <c r="BG37" s="3">
        <v>-0.4975372850894928</v>
      </c>
      <c r="BH37" s="3">
        <v>-2.1361174061894417E-2</v>
      </c>
      <c r="BI37" s="3">
        <v>0.31290790438652039</v>
      </c>
      <c r="BJ37" s="3">
        <v>-4.8782646656036377E-2</v>
      </c>
      <c r="BL37" s="3"/>
      <c r="BM37" s="1">
        <v>15</v>
      </c>
      <c r="BN37" s="3">
        <v>0.55376634510291023</v>
      </c>
      <c r="BO37" s="3">
        <v>-2.3544502499337203</v>
      </c>
      <c r="BP37" s="3">
        <v>-0.11328184637113481</v>
      </c>
      <c r="BQ37" s="3">
        <v>-1.6965690187895586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1.0848656892776489</v>
      </c>
      <c r="CP37" s="3">
        <v>-2.7139494195580478E-3</v>
      </c>
      <c r="CR37" s="25">
        <v>31</v>
      </c>
      <c r="CS37" s="3">
        <v>0.1554960310459137</v>
      </c>
      <c r="CT37" s="3">
        <v>0.20732021331787109</v>
      </c>
      <c r="CU37" s="3">
        <v>0.18338702619075775</v>
      </c>
      <c r="CV37" s="3">
        <v>-0.22376361489295959</v>
      </c>
      <c r="CW37" s="3">
        <v>-1.6891738399863243E-2</v>
      </c>
      <c r="CX37" s="3">
        <v>-3.7874177098274231E-2</v>
      </c>
      <c r="CY37" s="3">
        <v>3.7058565765619278E-2</v>
      </c>
      <c r="CZ37" s="3">
        <v>0.25115096569061279</v>
      </c>
      <c r="DA37" s="3">
        <v>7.5289256870746613E-2</v>
      </c>
      <c r="DB37" s="3">
        <v>-0.32275044918060303</v>
      </c>
      <c r="DC37" s="3">
        <v>7.5553067028522491E-2</v>
      </c>
      <c r="DD37" s="3">
        <v>2.1302731707692146E-2</v>
      </c>
      <c r="DE37" s="3">
        <v>9.9812336266040802E-2</v>
      </c>
      <c r="DF37" s="3">
        <v>0.3124937117099762</v>
      </c>
      <c r="DG37" s="3">
        <v>-0.19530500471591949</v>
      </c>
      <c r="DH37" s="3">
        <v>-0.13923849165439606</v>
      </c>
      <c r="DI37" s="3">
        <v>-0.38214984536170959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1.9337315112352371E-2</v>
      </c>
      <c r="C38" s="3">
        <v>5.0257854163646698E-2</v>
      </c>
      <c r="D38" s="3">
        <v>2.17282734811306E-2</v>
      </c>
      <c r="E38" s="3">
        <v>8.6312070488929749E-2</v>
      </c>
      <c r="F38" s="3">
        <v>0.10734830796718597</v>
      </c>
      <c r="G38" s="3">
        <v>-1.2142186053097248E-2</v>
      </c>
      <c r="H38" s="3">
        <v>0.1099388599395752</v>
      </c>
      <c r="I38" s="3">
        <v>7.3995262384414673E-2</v>
      </c>
      <c r="J38" s="3">
        <v>5.4338585585355759E-2</v>
      </c>
      <c r="K38" s="3">
        <v>-6.7063480615615845E-2</v>
      </c>
      <c r="L38" s="3">
        <v>-8.8554108515381813E-3</v>
      </c>
      <c r="M38" s="3">
        <v>-0.11858653277158737</v>
      </c>
      <c r="N38" s="3">
        <v>5.0030490383505821E-3</v>
      </c>
      <c r="O38" s="3">
        <v>0.12019818276166916</v>
      </c>
      <c r="P38" s="3">
        <v>2.554934099316597E-2</v>
      </c>
      <c r="Q38" s="3">
        <v>1.1843448504805565E-2</v>
      </c>
      <c r="R38" s="3">
        <v>0.15062457323074341</v>
      </c>
      <c r="U38" s="21" t="s">
        <v>151</v>
      </c>
      <c r="V38" s="6">
        <v>0</v>
      </c>
      <c r="W38" s="5">
        <v>5.5201386648193879E-2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-1.931128092110157E-2</v>
      </c>
      <c r="AU38" s="3">
        <v>-6.8809658288955688E-2</v>
      </c>
      <c r="AV38" s="3">
        <v>4.9878302961587906E-2</v>
      </c>
      <c r="AW38" s="3">
        <v>-9.4570793211460114E-2</v>
      </c>
      <c r="AX38" s="3">
        <v>0.39556974172592163</v>
      </c>
      <c r="AY38" s="3">
        <v>-0.13395173847675323</v>
      </c>
      <c r="AZ38" s="3">
        <v>0.35546466708183289</v>
      </c>
      <c r="BA38" s="3">
        <v>0.2621380090713501</v>
      </c>
      <c r="BB38" s="3">
        <v>-0.10806167125701904</v>
      </c>
      <c r="BC38" s="3">
        <v>8.670584112405777E-2</v>
      </c>
      <c r="BD38" s="3">
        <v>8.5765033960342407E-2</v>
      </c>
      <c r="BE38" s="3">
        <v>-2.6070193853229284E-3</v>
      </c>
      <c r="BF38" s="3">
        <v>0.1620136946439743</v>
      </c>
      <c r="BG38" s="3">
        <v>0.10950958728790283</v>
      </c>
      <c r="BH38" s="3">
        <v>-0.44623070955276489</v>
      </c>
      <c r="BI38" s="3">
        <v>-0.43311405181884766</v>
      </c>
      <c r="BJ38" s="3">
        <v>1.9839463755488396E-2</v>
      </c>
      <c r="BL38" s="21" t="s">
        <v>151</v>
      </c>
      <c r="BM38" s="6">
        <v>0</v>
      </c>
      <c r="BN38" s="5">
        <v>-0.74312258169341694</v>
      </c>
      <c r="BO38" s="5">
        <v>-1.4999766120045679</v>
      </c>
      <c r="BP38" s="5">
        <v>-1.3959754536755651</v>
      </c>
      <c r="BQ38" s="5">
        <v>-1.4552797683418017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0.90266919136047363</v>
      </c>
      <c r="CP38" s="3">
        <v>-0.17317080497741699</v>
      </c>
      <c r="CR38" s="25">
        <v>32</v>
      </c>
      <c r="CS38" s="3">
        <v>0.23241196572780609</v>
      </c>
      <c r="CT38" s="3">
        <v>-7.3852084577083588E-2</v>
      </c>
      <c r="CU38" s="3">
        <v>-7.7068768441677094E-2</v>
      </c>
      <c r="CV38" s="3">
        <v>-3.3051714301109314E-2</v>
      </c>
      <c r="CW38" s="3">
        <v>2.061290480196476E-2</v>
      </c>
      <c r="CX38" s="3">
        <v>0.29812151193618774</v>
      </c>
      <c r="CY38" s="3">
        <v>3.1001253053545952E-2</v>
      </c>
      <c r="CZ38" s="3">
        <v>-0.15831939876079559</v>
      </c>
      <c r="DA38" s="3">
        <v>0.21191161870956421</v>
      </c>
      <c r="DB38" s="3">
        <v>-0.2689133882522583</v>
      </c>
      <c r="DC38" s="3">
        <v>4.4267155230045319E-2</v>
      </c>
      <c r="DD38" s="3">
        <v>-0.15401756763458252</v>
      </c>
      <c r="DE38" s="3">
        <v>-0.17164023220539093</v>
      </c>
      <c r="DF38" s="3">
        <v>0.30894237756729126</v>
      </c>
      <c r="DG38" s="3">
        <v>-5.838930606842041E-2</v>
      </c>
      <c r="DH38" s="3">
        <v>4.5526187866926193E-2</v>
      </c>
      <c r="DI38" s="3">
        <v>-0.26637208461761475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0.1015416607260704</v>
      </c>
      <c r="C39" s="3">
        <v>-3.9380557835102081E-2</v>
      </c>
      <c r="D39" s="3">
        <v>-8.4774628281593323E-2</v>
      </c>
      <c r="E39" s="3">
        <v>-4.110974445939064E-2</v>
      </c>
      <c r="F39" s="3">
        <v>0.28164288401603699</v>
      </c>
      <c r="G39" s="3">
        <v>-0.26531609892845154</v>
      </c>
      <c r="H39" s="3">
        <v>-3.1190859153866768E-2</v>
      </c>
      <c r="I39" s="3">
        <v>-4.7312818467617035E-2</v>
      </c>
      <c r="J39" s="3">
        <v>7.9458221793174744E-2</v>
      </c>
      <c r="K39" s="3">
        <v>0.1304849237203598</v>
      </c>
      <c r="L39" s="3">
        <v>5.9996504336595535E-2</v>
      </c>
      <c r="M39" s="3">
        <v>-0.10497494041919708</v>
      </c>
      <c r="N39" s="3">
        <v>-5.0685297697782516E-2</v>
      </c>
      <c r="O39" s="3">
        <v>3.6013171076774597E-2</v>
      </c>
      <c r="P39" s="3">
        <v>-5.8234553784132004E-2</v>
      </c>
      <c r="Q39" s="3">
        <v>8.221424650400877E-4</v>
      </c>
      <c r="R39" s="3">
        <v>5.2309624850749969E-2</v>
      </c>
      <c r="U39" s="3"/>
      <c r="V39" s="1">
        <v>1</v>
      </c>
      <c r="W39" s="3">
        <v>5.7222220742768955E-2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0.33445027470588684</v>
      </c>
      <c r="AU39" s="3">
        <v>0.32736691832542419</v>
      </c>
      <c r="AV39" s="3">
        <v>-0.33341169357299805</v>
      </c>
      <c r="AW39" s="3">
        <v>-0.20672497153282166</v>
      </c>
      <c r="AX39" s="3">
        <v>-0.21513238549232483</v>
      </c>
      <c r="AY39" s="3">
        <v>0.10850944370031357</v>
      </c>
      <c r="AZ39" s="3">
        <v>0.35143926739692688</v>
      </c>
      <c r="BA39" s="3">
        <v>-0.28034824132919312</v>
      </c>
      <c r="BB39" s="3">
        <v>-0.26932236552238464</v>
      </c>
      <c r="BC39" s="3">
        <v>-3.5756010562181473E-2</v>
      </c>
      <c r="BD39" s="3">
        <v>-0.40322467684745789</v>
      </c>
      <c r="BE39" s="3">
        <v>-8.7125934660434723E-2</v>
      </c>
      <c r="BF39" s="3">
        <v>0.2283843606710434</v>
      </c>
      <c r="BG39" s="3">
        <v>-0.23166309297084808</v>
      </c>
      <c r="BH39" s="3">
        <v>-0.348428875207901</v>
      </c>
      <c r="BI39" s="3">
        <v>-1.2297003529965878E-2</v>
      </c>
      <c r="BJ39" s="3">
        <v>-0.1599324494600296</v>
      </c>
      <c r="BL39" s="3"/>
      <c r="BM39" s="1">
        <v>1</v>
      </c>
      <c r="BN39" s="3">
        <v>-1.5235589800846363</v>
      </c>
      <c r="BO39" s="3">
        <v>-1.0685160656378812</v>
      </c>
      <c r="BP39" s="3">
        <v>-0.16521540046516064</v>
      </c>
      <c r="BQ39" s="3">
        <v>-0.96984499165025595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0.98891830444335938</v>
      </c>
      <c r="CP39" s="3">
        <v>7.7516786754131317E-2</v>
      </c>
      <c r="CR39" s="25">
        <v>33</v>
      </c>
      <c r="CS39" s="3">
        <v>0.18699590861797333</v>
      </c>
      <c r="CT39" s="3">
        <v>-0.13229921460151672</v>
      </c>
      <c r="CU39" s="3">
        <v>-1.2287521734833717E-2</v>
      </c>
      <c r="CV39" s="3">
        <v>1.698026992380619E-2</v>
      </c>
      <c r="CW39" s="3">
        <v>0.19184118509292603</v>
      </c>
      <c r="CX39" s="3">
        <v>0.28282463550567627</v>
      </c>
      <c r="CY39" s="3">
        <v>-0.12698404490947723</v>
      </c>
      <c r="CZ39" s="3">
        <v>0.28886449337005615</v>
      </c>
      <c r="DA39" s="3">
        <v>5.0428569316864014E-2</v>
      </c>
      <c r="DB39" s="3">
        <v>6.3118763267993927E-2</v>
      </c>
      <c r="DC39" s="3">
        <v>-1.0992789641022682E-2</v>
      </c>
      <c r="DD39" s="3">
        <v>-0.26663261651992798</v>
      </c>
      <c r="DE39" s="3">
        <v>0.18584011495113373</v>
      </c>
      <c r="DF39" s="3">
        <v>0.24717587232589722</v>
      </c>
      <c r="DG39" s="3">
        <v>-8.1631489098072052E-2</v>
      </c>
      <c r="DH39" s="3">
        <v>-0.21253544092178345</v>
      </c>
      <c r="DI39" s="3">
        <v>-0.17680740356445313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-0.12147344648838043</v>
      </c>
      <c r="C40" s="3">
        <v>0.1014731153845787</v>
      </c>
      <c r="D40" s="3">
        <v>2.0706301555037498E-2</v>
      </c>
      <c r="E40" s="3">
        <v>6.3401833176612854E-2</v>
      </c>
      <c r="F40" s="3">
        <v>4.8697046935558319E-2</v>
      </c>
      <c r="G40" s="3">
        <v>-6.2459513545036316E-2</v>
      </c>
      <c r="H40" s="3">
        <v>3.3231265842914581E-2</v>
      </c>
      <c r="I40" s="3">
        <v>-6.2392134219408035E-2</v>
      </c>
      <c r="J40" s="3">
        <v>7.8649826347827911E-2</v>
      </c>
      <c r="K40" s="3">
        <v>-6.9032558239996433E-3</v>
      </c>
      <c r="L40" s="3">
        <v>-0.18060705065727234</v>
      </c>
      <c r="M40" s="3">
        <v>-0.22282859683036804</v>
      </c>
      <c r="N40" s="3">
        <v>0.18972085416316986</v>
      </c>
      <c r="O40" s="3">
        <v>-0.14504231512546539</v>
      </c>
      <c r="P40" s="3">
        <v>9.2458397150039673E-2</v>
      </c>
      <c r="Q40" s="3">
        <v>-0.12293525040149689</v>
      </c>
      <c r="R40" s="3">
        <v>6.727338582277298E-2</v>
      </c>
      <c r="U40" s="3"/>
      <c r="V40" s="1">
        <v>2</v>
      </c>
      <c r="W40" s="3">
        <v>2.7080714138575282E-2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0.26216098666191101</v>
      </c>
      <c r="AU40" s="3">
        <v>0.37938007712364197</v>
      </c>
      <c r="AV40" s="3">
        <v>-0.23465363681316376</v>
      </c>
      <c r="AW40" s="3">
        <v>0.24991782009601593</v>
      </c>
      <c r="AX40" s="3">
        <v>0.39194443821907043</v>
      </c>
      <c r="AY40" s="3">
        <v>-0.12886084616184235</v>
      </c>
      <c r="AZ40" s="3">
        <v>-0.20972265303134918</v>
      </c>
      <c r="BA40" s="3">
        <v>0.47325426340103149</v>
      </c>
      <c r="BB40" s="3">
        <v>7.3993788100779057E-3</v>
      </c>
      <c r="BC40" s="3">
        <v>-2.0220408216118813E-2</v>
      </c>
      <c r="BD40" s="3">
        <v>-0.1047610342502594</v>
      </c>
      <c r="BE40" s="3">
        <v>7.9439185559749603E-2</v>
      </c>
      <c r="BF40" s="3">
        <v>-0.10104375332593918</v>
      </c>
      <c r="BG40" s="3">
        <v>-0.50088810920715332</v>
      </c>
      <c r="BH40" s="3">
        <v>-4.5447785407304764E-2</v>
      </c>
      <c r="BI40" s="3">
        <v>-0.26364928483963013</v>
      </c>
      <c r="BJ40" s="3">
        <v>-5.3609935566782951E-3</v>
      </c>
      <c r="BL40" s="3"/>
      <c r="BM40" s="1">
        <v>2</v>
      </c>
      <c r="BN40" s="3">
        <v>-0.84247916006313828</v>
      </c>
      <c r="BO40" s="3">
        <v>-1.3300261899079711</v>
      </c>
      <c r="BP40" s="3">
        <v>-0.57624556787811021</v>
      </c>
      <c r="BQ40" s="3">
        <v>-1.3576165236446363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0.9493730664253236</v>
      </c>
      <c r="CP40" s="3">
        <v>-8.7222293019294739E-2</v>
      </c>
      <c r="CR40" s="25">
        <v>34</v>
      </c>
      <c r="CS40" s="3">
        <v>0.1180916503071785</v>
      </c>
      <c r="CT40" s="3">
        <v>-1.3659878633916378E-2</v>
      </c>
      <c r="CU40" s="3">
        <v>-2.4961972609162331E-2</v>
      </c>
      <c r="CV40" s="3">
        <v>0.25604486465454102</v>
      </c>
      <c r="CW40" s="3">
        <v>-1.0747861117124557E-2</v>
      </c>
      <c r="CX40" s="3">
        <v>0.31939464807510376</v>
      </c>
      <c r="CY40" s="3">
        <v>-2.7626503258943558E-2</v>
      </c>
      <c r="CZ40" s="3">
        <v>-0.20389421284198761</v>
      </c>
      <c r="DA40" s="3">
        <v>-2.2719064727425575E-2</v>
      </c>
      <c r="DB40" s="3">
        <v>-0.25085192918777466</v>
      </c>
      <c r="DC40" s="3">
        <v>0.12389140576124191</v>
      </c>
      <c r="DD40" s="3">
        <v>-0.10002629458904266</v>
      </c>
      <c r="DE40" s="3">
        <v>-0.14256493747234344</v>
      </c>
      <c r="DF40" s="3">
        <v>0.40484821796417236</v>
      </c>
      <c r="DG40" s="3">
        <v>-0.17584390938282013</v>
      </c>
      <c r="DH40" s="3">
        <v>0.19154015183448792</v>
      </c>
      <c r="DI40" s="3">
        <v>-0.48343345522880554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-2.9386032372713089E-2</v>
      </c>
      <c r="C41" s="3">
        <v>-1.9036746816709638E-3</v>
      </c>
      <c r="D41" s="3">
        <v>8.1382133066654205E-2</v>
      </c>
      <c r="E41" s="3">
        <v>0.1455322653055191</v>
      </c>
      <c r="F41" s="3">
        <v>-2.9634011909365654E-2</v>
      </c>
      <c r="G41" s="3">
        <v>0.12204053997993469</v>
      </c>
      <c r="H41" s="3">
        <v>9.8930589854717255E-2</v>
      </c>
      <c r="I41" s="3">
        <v>1.2240732088685036E-2</v>
      </c>
      <c r="J41" s="3">
        <v>6.6190630197525024E-2</v>
      </c>
      <c r="K41" s="3">
        <v>-5.1045175641775131E-2</v>
      </c>
      <c r="L41" s="3">
        <v>-8.5942760109901428E-2</v>
      </c>
      <c r="M41" s="3">
        <v>2.4269523099064827E-2</v>
      </c>
      <c r="N41" s="3">
        <v>0.17301858961582184</v>
      </c>
      <c r="O41" s="3">
        <v>1.2541480362415314E-2</v>
      </c>
      <c r="P41" s="3">
        <v>2.9456529766321182E-2</v>
      </c>
      <c r="Q41" s="3">
        <v>-2.995365671813488E-2</v>
      </c>
      <c r="R41" s="3">
        <v>4.8176988959312439E-2</v>
      </c>
      <c r="U41" s="3"/>
      <c r="V41" s="1">
        <v>3</v>
      </c>
      <c r="W41" s="3">
        <v>0.12240326408451632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9.6326872706413269E-2</v>
      </c>
      <c r="AU41" s="3">
        <v>6.2561646103858948E-2</v>
      </c>
      <c r="AV41" s="3">
        <v>9.0401589870452881E-2</v>
      </c>
      <c r="AW41" s="3">
        <v>8.6799643933773041E-2</v>
      </c>
      <c r="AX41" s="3">
        <v>0.12668943405151367</v>
      </c>
      <c r="AY41" s="3">
        <v>3.9105527102947235E-3</v>
      </c>
      <c r="AZ41" s="3">
        <v>0.13136357069015503</v>
      </c>
      <c r="BA41" s="3">
        <v>2.2766944020986557E-2</v>
      </c>
      <c r="BB41" s="3">
        <v>0.33494791388511658</v>
      </c>
      <c r="BC41" s="3">
        <v>-0.18526147305965424</v>
      </c>
      <c r="BD41" s="3">
        <v>0.20652008056640625</v>
      </c>
      <c r="BE41" s="3">
        <v>0.16458293795585632</v>
      </c>
      <c r="BF41" s="3">
        <v>-0.31943416595458984</v>
      </c>
      <c r="BG41" s="3">
        <v>0.38553258776664734</v>
      </c>
      <c r="BH41" s="3">
        <v>-0.26894280314445496</v>
      </c>
      <c r="BI41" s="3">
        <v>-0.23050901293754578</v>
      </c>
      <c r="BJ41" s="3">
        <v>0.10594764351844788</v>
      </c>
      <c r="BL41" s="3"/>
      <c r="BM41" s="1">
        <v>3</v>
      </c>
      <c r="BN41" s="3">
        <v>0.78085352678388809</v>
      </c>
      <c r="BO41" s="3">
        <v>1.1863241882854112</v>
      </c>
      <c r="BP41" s="3">
        <v>0.96254555103590467</v>
      </c>
      <c r="BQ41" s="3">
        <v>1.2995230910974671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1.0300803184509275</v>
      </c>
      <c r="CP41" s="3">
        <v>-1.0736065916717052E-2</v>
      </c>
      <c r="CR41" s="25">
        <v>35</v>
      </c>
      <c r="CS41" s="3">
        <v>-0.39302650094032288</v>
      </c>
      <c r="CT41" s="3">
        <v>-0.26061046123504639</v>
      </c>
      <c r="CU41" s="3">
        <v>-0.11547422409057617</v>
      </c>
      <c r="CV41" s="3">
        <v>-3.9503771811723709E-2</v>
      </c>
      <c r="CW41" s="3">
        <v>8.7864093482494354E-2</v>
      </c>
      <c r="CX41" s="3">
        <v>0.26726779341697693</v>
      </c>
      <c r="CY41" s="3">
        <v>-0.20380957424640656</v>
      </c>
      <c r="CZ41" s="3">
        <v>-5.1905032247304916E-2</v>
      </c>
      <c r="DA41" s="3">
        <v>9.9384389817714691E-2</v>
      </c>
      <c r="DB41" s="3">
        <v>-7.2487935423851013E-2</v>
      </c>
      <c r="DC41" s="3">
        <v>-1.0261621326208115E-2</v>
      </c>
      <c r="DD41" s="3">
        <v>0.12703800201416016</v>
      </c>
      <c r="DE41" s="3">
        <v>0.15119197964668274</v>
      </c>
      <c r="DF41" s="3">
        <v>0.17157630622386932</v>
      </c>
      <c r="DG41" s="3">
        <v>-0.14328348636627197</v>
      </c>
      <c r="DH41" s="3">
        <v>-4.8042204231023788E-2</v>
      </c>
      <c r="DI41" s="3">
        <v>-0.37051567435264587</v>
      </c>
      <c r="DK41" s="28">
        <v>4</v>
      </c>
      <c r="DL41" s="19">
        <f t="shared" ref="DL41:FW41" si="0">MAX(0,DL32)</f>
        <v>0</v>
      </c>
      <c r="DM41" s="19">
        <f t="shared" si="0"/>
        <v>0</v>
      </c>
      <c r="DN41" s="19">
        <f t="shared" si="0"/>
        <v>0.6541331448096368</v>
      </c>
      <c r="DO41" s="19">
        <f t="shared" si="0"/>
        <v>0</v>
      </c>
      <c r="DP41" s="19">
        <f t="shared" si="0"/>
        <v>1.2882009391643621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0.67752963077343087</v>
      </c>
      <c r="DW41" s="19">
        <f t="shared" si="0"/>
        <v>0</v>
      </c>
      <c r="DX41" s="19">
        <f t="shared" si="0"/>
        <v>1.1745166525287012</v>
      </c>
      <c r="DY41" s="19">
        <f t="shared" si="0"/>
        <v>0</v>
      </c>
      <c r="DZ41" s="19">
        <f t="shared" si="0"/>
        <v>0</v>
      </c>
      <c r="EA41" s="19">
        <f t="shared" si="0"/>
        <v>0.1312829360326539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1.4150039988773955E-3</v>
      </c>
      <c r="EH41" s="19">
        <f t="shared" si="0"/>
        <v>0</v>
      </c>
      <c r="EI41" s="19">
        <f t="shared" si="0"/>
        <v>0</v>
      </c>
      <c r="EJ41" s="19">
        <f t="shared" si="0"/>
        <v>0</v>
      </c>
      <c r="EK41" s="19">
        <f t="shared" si="0"/>
        <v>0</v>
      </c>
      <c r="EL41" s="19">
        <f t="shared" si="0"/>
        <v>1.3211175299741744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0.73218192926653192</v>
      </c>
      <c r="EQ41" s="19">
        <f t="shared" si="0"/>
        <v>0</v>
      </c>
      <c r="ER41" s="19">
        <f t="shared" si="0"/>
        <v>7.8968776956786946E-2</v>
      </c>
      <c r="ES41" s="19">
        <f t="shared" si="0"/>
        <v>0</v>
      </c>
      <c r="ET41" s="19">
        <f t="shared" si="0"/>
        <v>0</v>
      </c>
      <c r="EU41" s="19">
        <f t="shared" si="0"/>
        <v>0</v>
      </c>
      <c r="EV41" s="19">
        <f t="shared" si="0"/>
        <v>0</v>
      </c>
      <c r="EW41" s="19">
        <f t="shared" si="0"/>
        <v>0.74104012130371233</v>
      </c>
      <c r="EX41" s="19">
        <f t="shared" si="0"/>
        <v>0</v>
      </c>
      <c r="EY41" s="19">
        <f t="shared" si="0"/>
        <v>0</v>
      </c>
      <c r="EZ41" s="19">
        <f t="shared" si="0"/>
        <v>0.40244745052003983</v>
      </c>
      <c r="FA41" s="19">
        <f t="shared" si="0"/>
        <v>0.81491221449391182</v>
      </c>
      <c r="FB41" s="19">
        <f t="shared" si="0"/>
        <v>0</v>
      </c>
      <c r="FC41" s="19">
        <f t="shared" si="0"/>
        <v>0.6829763892173315</v>
      </c>
      <c r="FD41" s="19">
        <f t="shared" si="0"/>
        <v>0</v>
      </c>
      <c r="FE41" s="19">
        <f t="shared" si="0"/>
        <v>0.31663951816810632</v>
      </c>
      <c r="FF41" s="19">
        <f t="shared" si="0"/>
        <v>0</v>
      </c>
      <c r="FG41" s="19">
        <f t="shared" si="0"/>
        <v>0</v>
      </c>
      <c r="FH41" s="19">
        <f t="shared" si="0"/>
        <v>0</v>
      </c>
      <c r="FI41" s="19">
        <f t="shared" si="0"/>
        <v>1.0965654179224513</v>
      </c>
      <c r="FJ41" s="19">
        <f t="shared" si="0"/>
        <v>0</v>
      </c>
      <c r="FK41" s="19">
        <f t="shared" si="0"/>
        <v>0.35491255453375814</v>
      </c>
      <c r="FL41" s="19">
        <f t="shared" si="0"/>
        <v>0</v>
      </c>
      <c r="FM41" s="19">
        <f t="shared" si="0"/>
        <v>0</v>
      </c>
      <c r="FN41" s="19">
        <f t="shared" si="0"/>
        <v>0.10077424098865295</v>
      </c>
      <c r="FO41" s="19">
        <f t="shared" si="0"/>
        <v>0</v>
      </c>
      <c r="FP41" s="19">
        <f t="shared" si="0"/>
        <v>0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1.4762931855652828</v>
      </c>
    </row>
    <row r="42" spans="1:180">
      <c r="A42" s="25">
        <v>36</v>
      </c>
      <c r="B42" s="3">
        <v>2.5766132399439812E-2</v>
      </c>
      <c r="C42" s="3">
        <v>9.4298906624317169E-2</v>
      </c>
      <c r="D42" s="3">
        <v>0.10393548011779785</v>
      </c>
      <c r="E42" s="3">
        <v>3.8781251758337021E-2</v>
      </c>
      <c r="F42" s="3">
        <v>0.28520017862319946</v>
      </c>
      <c r="G42" s="3">
        <v>-7.1050368249416351E-2</v>
      </c>
      <c r="H42" s="3">
        <v>-4.8803620040416718E-2</v>
      </c>
      <c r="I42" s="3">
        <v>-0.15468060970306396</v>
      </c>
      <c r="J42" s="3">
        <v>0.17633555829524994</v>
      </c>
      <c r="K42" s="3">
        <v>0.14856410026550293</v>
      </c>
      <c r="L42" s="3">
        <v>-8.5529692471027374E-2</v>
      </c>
      <c r="M42" s="3">
        <v>0.15384116768836975</v>
      </c>
      <c r="N42" s="3">
        <v>0.11381465196609497</v>
      </c>
      <c r="O42" s="3">
        <v>0.16169267892837524</v>
      </c>
      <c r="P42" s="3">
        <v>-2.3604642599821091E-2</v>
      </c>
      <c r="Q42" s="3">
        <v>8.0045618116855621E-2</v>
      </c>
      <c r="R42" s="3">
        <v>-2.7113756164908409E-2</v>
      </c>
      <c r="U42" s="3"/>
      <c r="V42" s="1">
        <v>4</v>
      </c>
      <c r="W42" s="3">
        <v>0.21798567607155417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0.13959532976150513</v>
      </c>
      <c r="AU42" s="3">
        <v>-0.30035287141799927</v>
      </c>
      <c r="AV42" s="3">
        <v>-0.24769438803195953</v>
      </c>
      <c r="AW42" s="3">
        <v>4.3372921645641327E-2</v>
      </c>
      <c r="AX42" s="3">
        <v>-0.2908739447593689</v>
      </c>
      <c r="AY42" s="3">
        <v>3.5012248903512955E-2</v>
      </c>
      <c r="AZ42" s="3">
        <v>1.6164764761924744E-2</v>
      </c>
      <c r="BA42" s="3">
        <v>-0.37308552861213684</v>
      </c>
      <c r="BB42" s="3">
        <v>-0.12182024866342545</v>
      </c>
      <c r="BC42" s="3">
        <v>-0.21569870412349701</v>
      </c>
      <c r="BD42" s="3">
        <v>0.28671827912330627</v>
      </c>
      <c r="BE42" s="3">
        <v>0.28330168128013611</v>
      </c>
      <c r="BF42" s="3">
        <v>-7.0526197552680969E-2</v>
      </c>
      <c r="BG42" s="3">
        <v>-0.31050670146942139</v>
      </c>
      <c r="BH42" s="3">
        <v>3.1698849052190781E-2</v>
      </c>
      <c r="BI42" s="3">
        <v>-0.45047986507415771</v>
      </c>
      <c r="BJ42" s="3">
        <v>-3.3528205007314682E-2</v>
      </c>
      <c r="BL42" s="3"/>
      <c r="BM42" s="1">
        <v>4</v>
      </c>
      <c r="BN42" s="3">
        <v>-0.68133732605773623</v>
      </c>
      <c r="BO42" s="3">
        <v>-0.58746649259753303</v>
      </c>
      <c r="BP42" s="3">
        <v>-0.17032931028951459</v>
      </c>
      <c r="BQ42" s="3">
        <v>-0.25900128815051227</v>
      </c>
      <c r="BR42" s="3"/>
      <c r="BT42" s="28">
        <v>4</v>
      </c>
      <c r="BU42" s="3">
        <f>BU32/$BY32</f>
        <v>0.75483817808203479</v>
      </c>
      <c r="BV42" s="3">
        <f>BV32/$BY32</f>
        <v>8.4813239749661359E-2</v>
      </c>
      <c r="BW42" s="3">
        <f>BW32/$BY32</f>
        <v>6.5058461021910388E-2</v>
      </c>
      <c r="BX42" s="3">
        <f>BX32/$BY32</f>
        <v>9.5290121146393444E-2</v>
      </c>
      <c r="BY42" s="16">
        <f>SUM($BU42:$BX42)</f>
        <v>1</v>
      </c>
      <c r="BZ42" s="3"/>
      <c r="CA42" s="3"/>
      <c r="CB42" s="3"/>
      <c r="CN42" s="25">
        <v>15</v>
      </c>
      <c r="CO42" s="3">
        <v>0.95534080266952515</v>
      </c>
      <c r="CP42" s="3">
        <v>-8.6403220891952515E-2</v>
      </c>
      <c r="CR42" s="25">
        <v>36</v>
      </c>
      <c r="CS42" s="3">
        <v>2.0196124911308289E-2</v>
      </c>
      <c r="CT42" s="3">
        <v>-0.15102444589138031</v>
      </c>
      <c r="CU42" s="3">
        <v>0.28021225333213806</v>
      </c>
      <c r="CV42" s="3">
        <v>7.6546981930732727E-2</v>
      </c>
      <c r="CW42" s="3">
        <v>0.31812924146652222</v>
      </c>
      <c r="CX42" s="3">
        <v>0.15764935314655304</v>
      </c>
      <c r="CY42" s="3">
        <v>2.6423040777444839E-2</v>
      </c>
      <c r="CZ42" s="3">
        <v>-7.8734226524829865E-2</v>
      </c>
      <c r="DA42" s="3">
        <v>9.6215002238750458E-2</v>
      </c>
      <c r="DB42" s="3">
        <v>-6.3987717032432556E-2</v>
      </c>
      <c r="DC42" s="3">
        <v>-2.4348579347133636E-2</v>
      </c>
      <c r="DD42" s="3">
        <v>-3.2763652503490448E-2</v>
      </c>
      <c r="DE42" s="3">
        <v>-7.4933804571628571E-2</v>
      </c>
      <c r="DF42" s="3">
        <v>6.3886649906635284E-2</v>
      </c>
      <c r="DG42" s="3">
        <v>0.25016063451766968</v>
      </c>
      <c r="DH42" s="3">
        <v>7.1395143866539001E-2</v>
      </c>
      <c r="DI42" s="3">
        <v>-0.21848995983600616</v>
      </c>
    </row>
    <row r="43" spans="1:180">
      <c r="A43" s="25">
        <v>37</v>
      </c>
      <c r="B43" s="3">
        <v>8.5658859461545944E-3</v>
      </c>
      <c r="C43" s="3">
        <v>2.565079927444458E-2</v>
      </c>
      <c r="D43" s="3">
        <v>2.902265265583992E-2</v>
      </c>
      <c r="E43" s="3">
        <v>-5.348394438624382E-2</v>
      </c>
      <c r="F43" s="3">
        <v>7.979394868016243E-3</v>
      </c>
      <c r="G43" s="3">
        <v>-2.5700720027089119E-2</v>
      </c>
      <c r="H43" s="3">
        <v>0.15881313383579254</v>
      </c>
      <c r="I43" s="3">
        <v>1.4309505000710487E-2</v>
      </c>
      <c r="J43" s="3">
        <v>5.8457031846046448E-2</v>
      </c>
      <c r="K43" s="3">
        <v>-1.0234046494588256E-3</v>
      </c>
      <c r="L43" s="3">
        <v>4.6768084168434143E-2</v>
      </c>
      <c r="M43" s="3">
        <v>-0.11311274021863937</v>
      </c>
      <c r="N43" s="3">
        <v>-0.33656346797943115</v>
      </c>
      <c r="O43" s="3">
        <v>8.0532558262348175E-2</v>
      </c>
      <c r="P43" s="3">
        <v>-2.6711458340287209E-2</v>
      </c>
      <c r="Q43" s="3">
        <v>9.8005123436450958E-3</v>
      </c>
      <c r="R43" s="3">
        <v>5.8440808206796646E-2</v>
      </c>
      <c r="U43" s="3"/>
      <c r="V43" s="1">
        <v>5</v>
      </c>
      <c r="W43" s="3">
        <v>-0.14844437700165108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0.21753747761249542</v>
      </c>
      <c r="AU43" s="3">
        <v>4.1821137070655823E-2</v>
      </c>
      <c r="AV43" s="3">
        <v>0.47405466437339783</v>
      </c>
      <c r="AW43" s="3">
        <v>-2.1361846476793289E-2</v>
      </c>
      <c r="AX43" s="3">
        <v>4.7397494316101074E-2</v>
      </c>
      <c r="AY43" s="3">
        <v>0.29341372847557068</v>
      </c>
      <c r="AZ43" s="3">
        <v>-0.1771993488073349</v>
      </c>
      <c r="BA43" s="3">
        <v>-8.1095948815345764E-2</v>
      </c>
      <c r="BB43" s="3">
        <v>-0.32087302207946777</v>
      </c>
      <c r="BC43" s="3">
        <v>-0.23939040303230286</v>
      </c>
      <c r="BD43" s="3">
        <v>0.24984464049339294</v>
      </c>
      <c r="BE43" s="3">
        <v>-0.23852935433387756</v>
      </c>
      <c r="BF43" s="3">
        <v>0.34698662161827087</v>
      </c>
      <c r="BG43" s="3">
        <v>3.378697857260704E-2</v>
      </c>
      <c r="BH43" s="3">
        <v>-0.34089571237564087</v>
      </c>
      <c r="BI43" s="3">
        <v>3.970249742269516E-2</v>
      </c>
      <c r="BJ43" s="3">
        <v>-1.0565833188593388E-2</v>
      </c>
      <c r="BL43" s="3"/>
      <c r="BM43" s="1">
        <v>5</v>
      </c>
      <c r="BN43" s="3">
        <v>-1.1458628444588581</v>
      </c>
      <c r="BO43" s="3">
        <v>1.4846344418551725</v>
      </c>
      <c r="BP43" s="3">
        <v>0.99816264053399606</v>
      </c>
      <c r="BQ43" s="3">
        <v>1.4147395827019098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0.13266360759735107</v>
      </c>
      <c r="CT43" s="3">
        <v>0.21234519779682159</v>
      </c>
      <c r="CU43" s="3">
        <v>-0.27167585492134094</v>
      </c>
      <c r="CV43" s="3">
        <v>-0.13662105798721313</v>
      </c>
      <c r="CW43" s="3">
        <v>-2.5812907144427299E-2</v>
      </c>
      <c r="CX43" s="3">
        <v>-4.7617197036743164E-2</v>
      </c>
      <c r="CY43" s="3">
        <v>-0.11125869303941727</v>
      </c>
      <c r="CZ43" s="3">
        <v>-0.11649860441684723</v>
      </c>
      <c r="DA43" s="3">
        <v>-9.8677180707454681E-2</v>
      </c>
      <c r="DB43" s="3">
        <v>2.0750833675265312E-2</v>
      </c>
      <c r="DC43" s="3">
        <v>-8.8265769183635712E-2</v>
      </c>
      <c r="DD43" s="3">
        <v>3.2310765236616135E-2</v>
      </c>
      <c r="DE43" s="3">
        <v>2.5082465261220932E-2</v>
      </c>
      <c r="DF43" s="3">
        <v>7.9927556216716766E-2</v>
      </c>
      <c r="DG43" s="3">
        <v>-0.24645745754241943</v>
      </c>
      <c r="DH43" s="3">
        <v>0.37245142459869385</v>
      </c>
      <c r="DI43" s="3">
        <v>-0.43414026498794561</v>
      </c>
      <c r="DL43" t="s">
        <v>156</v>
      </c>
      <c r="DN43" t="s">
        <v>167</v>
      </c>
    </row>
    <row r="44" spans="1:180">
      <c r="A44" s="25">
        <v>38</v>
      </c>
      <c r="B44" s="3">
        <v>2.6962809264659882E-2</v>
      </c>
      <c r="C44" s="3">
        <v>3.0063103884458542E-2</v>
      </c>
      <c r="D44" s="3">
        <v>5.0702575594186783E-2</v>
      </c>
      <c r="E44" s="3">
        <v>4.6589676290750504E-2</v>
      </c>
      <c r="F44" s="3">
        <v>-2.1814219653606415E-2</v>
      </c>
      <c r="G44" s="3">
        <v>-1.8515614792704582E-2</v>
      </c>
      <c r="H44" s="3">
        <v>-1.4954597689211369E-2</v>
      </c>
      <c r="I44" s="3">
        <v>-0.16303333640098572</v>
      </c>
      <c r="J44" s="3">
        <v>-5.5476613342761993E-2</v>
      </c>
      <c r="K44" s="3">
        <v>4.7178920358419418E-3</v>
      </c>
      <c r="L44" s="3">
        <v>1.4021024107933044E-2</v>
      </c>
      <c r="M44" s="3">
        <v>-0.11135732382535934</v>
      </c>
      <c r="N44" s="3">
        <v>-1.8022956326603889E-2</v>
      </c>
      <c r="O44" s="3">
        <v>8.0886788666248322E-2</v>
      </c>
      <c r="P44" s="3">
        <v>7.1849331259727478E-2</v>
      </c>
      <c r="Q44" s="3">
        <v>2.542966790497303E-2</v>
      </c>
      <c r="R44" s="3">
        <v>6.3309662044048309E-2</v>
      </c>
      <c r="U44" s="3"/>
      <c r="V44" s="1">
        <v>6</v>
      </c>
      <c r="W44" s="3">
        <v>5.8522597784222141E-3</v>
      </c>
      <c r="AS44" s="25">
        <v>38</v>
      </c>
      <c r="AT44" s="3">
        <v>-0.35033002495765686</v>
      </c>
      <c r="AU44" s="3">
        <v>-0.36143144965171814</v>
      </c>
      <c r="AV44" s="3">
        <v>0.31108766794204712</v>
      </c>
      <c r="AW44" s="3">
        <v>2.9809201136231422E-2</v>
      </c>
      <c r="AX44" s="3">
        <v>-0.44383236765861511</v>
      </c>
      <c r="AY44" s="3">
        <v>-0.22432033717632294</v>
      </c>
      <c r="AZ44" s="3">
        <v>0.24541239440441132</v>
      </c>
      <c r="BA44" s="3">
        <v>0.13514082133769989</v>
      </c>
      <c r="BB44" s="3">
        <v>-7.5146786868572235E-2</v>
      </c>
      <c r="BC44" s="3">
        <v>8.0137938261032104E-2</v>
      </c>
      <c r="BD44" s="3">
        <v>0.15029627084732056</v>
      </c>
      <c r="BE44" s="3">
        <v>0.23092786967754364</v>
      </c>
      <c r="BF44" s="3">
        <v>-6.8480886518955231E-2</v>
      </c>
      <c r="BG44" s="3">
        <v>-0.25386977195739746</v>
      </c>
      <c r="BH44" s="3">
        <v>0.30490916967391968</v>
      </c>
      <c r="BI44" s="3">
        <v>-0.40502786636352539</v>
      </c>
      <c r="BJ44" s="3">
        <v>-2.6715844869613647E-2</v>
      </c>
      <c r="BL44" s="3"/>
      <c r="BM44" s="1">
        <v>6</v>
      </c>
      <c r="BN44" s="3">
        <v>-0.60285356184076366</v>
      </c>
      <c r="BO44" s="3">
        <v>-1.7752753068800815</v>
      </c>
      <c r="BP44" s="3">
        <v>-1.743165777177818</v>
      </c>
      <c r="BQ44" s="3">
        <v>-1.7257603621932969</v>
      </c>
      <c r="BR44" s="3"/>
      <c r="CO44" t="s">
        <v>813</v>
      </c>
      <c r="CR44" s="25">
        <v>38</v>
      </c>
      <c r="CS44" s="3">
        <v>0.17328701913356781</v>
      </c>
      <c r="CT44" s="3">
        <v>6.8802781403064728E-2</v>
      </c>
      <c r="CU44" s="3">
        <v>3.3525072038173676E-2</v>
      </c>
      <c r="CV44" s="3">
        <v>9.5234565436840057E-2</v>
      </c>
      <c r="CW44" s="3">
        <v>0.10238146036863327</v>
      </c>
      <c r="CX44" s="3">
        <v>-8.5372887551784515E-2</v>
      </c>
      <c r="CY44" s="3">
        <v>0.28107401728630066</v>
      </c>
      <c r="CZ44" s="3">
        <v>0.3963114321231842</v>
      </c>
      <c r="DA44" s="3">
        <v>-0.14061325788497925</v>
      </c>
      <c r="DB44" s="3">
        <v>-2.0306922495365143E-2</v>
      </c>
      <c r="DC44" s="3">
        <v>6.1101242899894714E-2</v>
      </c>
      <c r="DD44" s="3">
        <v>5.1701962947845459E-2</v>
      </c>
      <c r="DE44" s="3">
        <v>-5.3270261734724045E-2</v>
      </c>
      <c r="DF44" s="3">
        <v>0.10844878107309341</v>
      </c>
      <c r="DG44" s="3">
        <v>-3.1729120761156082E-2</v>
      </c>
      <c r="DH44" s="3">
        <v>1.7729219049215317E-2</v>
      </c>
      <c r="DI44" s="3">
        <v>-0.1483655720949173</v>
      </c>
    </row>
    <row r="45" spans="1:180">
      <c r="A45" s="25">
        <v>39</v>
      </c>
      <c r="B45" s="3">
        <v>-4.3967988342046738E-2</v>
      </c>
      <c r="C45" s="3">
        <v>-0.20244324207305908</v>
      </c>
      <c r="D45" s="3">
        <v>-0.13244833052158356</v>
      </c>
      <c r="E45" s="3">
        <v>-3.0199361965060234E-2</v>
      </c>
      <c r="F45" s="3">
        <v>5.9838782995939255E-2</v>
      </c>
      <c r="G45" s="3">
        <v>-0.21825537085533142</v>
      </c>
      <c r="H45" s="3">
        <v>-0.12038808315992355</v>
      </c>
      <c r="I45" s="3">
        <v>0.11969292163848877</v>
      </c>
      <c r="J45" s="3">
        <v>-0.15457141399383545</v>
      </c>
      <c r="K45" s="3">
        <v>-0.11907002329826355</v>
      </c>
      <c r="L45" s="3">
        <v>-0.14872129261493683</v>
      </c>
      <c r="M45" s="3">
        <v>6.0391448438167572E-2</v>
      </c>
      <c r="N45" s="3">
        <v>0.11424799263477325</v>
      </c>
      <c r="O45" s="3">
        <v>2.6059816591441631E-3</v>
      </c>
      <c r="P45" s="3">
        <v>-9.4746947288513184E-2</v>
      </c>
      <c r="Q45" s="3">
        <v>-9.2922762036323547E-2</v>
      </c>
      <c r="R45" s="3">
        <v>-8.9068179950118065E-3</v>
      </c>
      <c r="U45" s="3"/>
      <c r="V45" s="1">
        <v>7</v>
      </c>
      <c r="W45" s="3">
        <v>-0.21018902282114243</v>
      </c>
      <c r="Z45" s="4" t="s">
        <v>156</v>
      </c>
      <c r="AA45" s="11"/>
      <c r="AS45" s="25">
        <v>39</v>
      </c>
      <c r="AT45" s="3">
        <v>-9.7625553607940674E-2</v>
      </c>
      <c r="AU45" s="3">
        <v>-0.33002805709838867</v>
      </c>
      <c r="AV45" s="3">
        <v>-0.23759067058563232</v>
      </c>
      <c r="AW45" s="3">
        <v>0.66267162561416626</v>
      </c>
      <c r="AX45" s="3">
        <v>-0.10776772350072861</v>
      </c>
      <c r="AY45" s="3">
        <v>-0.19930350780487061</v>
      </c>
      <c r="AZ45" s="3">
        <v>0.44449725747108459</v>
      </c>
      <c r="BA45" s="3">
        <v>-6.6797256469726563E-2</v>
      </c>
      <c r="BB45" s="3">
        <v>-0.17739574611186981</v>
      </c>
      <c r="BC45" s="3">
        <v>-1.7658213153481483E-2</v>
      </c>
      <c r="BD45" s="3">
        <v>-0.26674279570579529</v>
      </c>
      <c r="BE45" s="3">
        <v>-0.42236945033073425</v>
      </c>
      <c r="BF45" s="3">
        <v>3.4160815179347992E-2</v>
      </c>
      <c r="BG45" s="3">
        <v>-1.14422757178545E-2</v>
      </c>
      <c r="BH45" s="3">
        <v>2.5502033531665802E-2</v>
      </c>
      <c r="BI45" s="3">
        <v>0.24959808588027954</v>
      </c>
      <c r="BJ45" s="3">
        <v>-0.19198501110076904</v>
      </c>
      <c r="BL45" s="3"/>
      <c r="BM45" s="1">
        <v>7</v>
      </c>
      <c r="BN45" s="3">
        <v>0.50888935178722616</v>
      </c>
      <c r="BO45" s="3">
        <v>-0.18162709336815624</v>
      </c>
      <c r="BP45" s="3">
        <v>-0.82314530750643633</v>
      </c>
      <c r="BQ45" s="3">
        <v>-0.11119812436899496</v>
      </c>
      <c r="BR45" s="3"/>
      <c r="BU45" s="4" t="s">
        <v>156</v>
      </c>
      <c r="BV45" s="11"/>
      <c r="CR45" s="25">
        <v>39</v>
      </c>
      <c r="CS45" s="3">
        <v>-0.15241463482379913</v>
      </c>
      <c r="CT45" s="3">
        <v>-0.1588284820318222</v>
      </c>
      <c r="CU45" s="3">
        <v>-0.25366812944412231</v>
      </c>
      <c r="CV45" s="3">
        <v>7.1191571652889252E-2</v>
      </c>
      <c r="CW45" s="3">
        <v>5.4546136409044266E-2</v>
      </c>
      <c r="CX45" s="3">
        <v>0.25360706448554993</v>
      </c>
      <c r="CY45" s="3">
        <v>-0.28500866889953613</v>
      </c>
      <c r="CZ45" s="3">
        <v>-2.2858865559101105E-2</v>
      </c>
      <c r="DA45" s="3">
        <v>8.3680801093578339E-2</v>
      </c>
      <c r="DB45" s="3">
        <v>-0.2970937192440033</v>
      </c>
      <c r="DC45" s="3">
        <v>6.0882780235260725E-4</v>
      </c>
      <c r="DD45" s="3">
        <v>-0.24049751460552216</v>
      </c>
      <c r="DE45" s="3">
        <v>-0.15642432868480682</v>
      </c>
      <c r="DF45" s="3">
        <v>0.22299724817276001</v>
      </c>
      <c r="DG45" s="3">
        <v>0.27227601408958435</v>
      </c>
      <c r="DH45" s="3">
        <v>5.0075218081474304E-2</v>
      </c>
      <c r="DI45" s="3">
        <v>-0.54710477590560913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8.0772466957569122E-2</v>
      </c>
      <c r="C46" s="3">
        <v>3.7547457963228226E-2</v>
      </c>
      <c r="D46" s="3">
        <v>-9.9554471671581268E-3</v>
      </c>
      <c r="E46" s="3">
        <v>0.15091593563556671</v>
      </c>
      <c r="F46" s="3">
        <v>0.13957783579826355</v>
      </c>
      <c r="G46" s="3">
        <v>-9.290478378534317E-2</v>
      </c>
      <c r="H46" s="3">
        <v>0.13852636516094208</v>
      </c>
      <c r="I46" s="3">
        <v>0.20467463135719299</v>
      </c>
      <c r="J46" s="3">
        <v>7.7823475003242493E-2</v>
      </c>
      <c r="K46" s="3">
        <v>1.6196267679333687E-2</v>
      </c>
      <c r="L46" s="3">
        <v>7.7077172696590424E-2</v>
      </c>
      <c r="M46" s="3">
        <v>3.5219572484493256E-2</v>
      </c>
      <c r="N46" s="3">
        <v>2.2882514167577028E-3</v>
      </c>
      <c r="O46" s="3">
        <v>0.16651885211467743</v>
      </c>
      <c r="P46" s="3">
        <v>6.9024853408336639E-2</v>
      </c>
      <c r="Q46" s="3">
        <v>-1.2674243189394474E-2</v>
      </c>
      <c r="R46" s="3">
        <v>6.4661607146263123E-2</v>
      </c>
      <c r="U46" s="3"/>
      <c r="V46" s="1">
        <v>8</v>
      </c>
      <c r="W46" s="3">
        <v>-4.9909651060530177E-2</v>
      </c>
      <c r="Z46" s="24" t="s">
        <v>187</v>
      </c>
      <c r="AS46" s="25">
        <v>40</v>
      </c>
      <c r="AT46" s="3">
        <v>-0.32115864753723145</v>
      </c>
      <c r="AU46" s="3">
        <v>0.11031351983547211</v>
      </c>
      <c r="AV46" s="3">
        <v>-7.2571530472487211E-4</v>
      </c>
      <c r="AW46" s="3">
        <v>0.25121104717254639</v>
      </c>
      <c r="AX46" s="3">
        <v>2.3416640236973763E-2</v>
      </c>
      <c r="AY46" s="3">
        <v>0.20478445291519165</v>
      </c>
      <c r="AZ46" s="3">
        <v>-0.33869490027427673</v>
      </c>
      <c r="BA46" s="3">
        <v>-0.1023697629570961</v>
      </c>
      <c r="BB46" s="3">
        <v>-0.22216229140758514</v>
      </c>
      <c r="BC46" s="3">
        <v>-0.15778365731239319</v>
      </c>
      <c r="BD46" s="3">
        <v>-5.3609926253557205E-2</v>
      </c>
      <c r="BE46" s="3">
        <v>0.29456996917724609</v>
      </c>
      <c r="BF46" s="3">
        <v>0.41645398736000061</v>
      </c>
      <c r="BG46" s="3">
        <v>0.11346153914928436</v>
      </c>
      <c r="BH46" s="3">
        <v>-0.17162670195102692</v>
      </c>
      <c r="BI46" s="3">
        <v>-0.29138705134391785</v>
      </c>
      <c r="BJ46" s="3">
        <v>3.5667626652866602E-3</v>
      </c>
      <c r="BL46" s="3"/>
      <c r="BM46" s="1">
        <v>8</v>
      </c>
      <c r="BN46" s="3">
        <v>-0.99895314746828334</v>
      </c>
      <c r="BO46" s="3">
        <v>1.1894325225442954</v>
      </c>
      <c r="BP46" s="3">
        <v>-0.37284262077605212</v>
      </c>
      <c r="BQ46" s="3">
        <v>1.1354057176469374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0.31464552879333496</v>
      </c>
      <c r="CT46" s="3">
        <v>-0.26831585168838501</v>
      </c>
      <c r="CU46" s="3">
        <v>-0.19640958309173584</v>
      </c>
      <c r="CV46" s="3">
        <v>-0.28502467274665833</v>
      </c>
      <c r="CW46" s="3">
        <v>-6.9028288125991821E-2</v>
      </c>
      <c r="CX46" s="3">
        <v>0.18788540363311768</v>
      </c>
      <c r="CY46" s="3">
        <v>7.845122367143631E-2</v>
      </c>
      <c r="CZ46" s="3">
        <v>-0.21551887691020966</v>
      </c>
      <c r="DA46" s="3">
        <v>0.27135345339775085</v>
      </c>
      <c r="DB46" s="3">
        <v>-0.21260948479175568</v>
      </c>
      <c r="DC46" s="3">
        <v>0.31378012895584106</v>
      </c>
      <c r="DD46" s="3">
        <v>-0.38424202799797058</v>
      </c>
      <c r="DE46" s="3">
        <v>-0.23975412547588348</v>
      </c>
      <c r="DF46" s="3">
        <v>-7.1283364668488503E-3</v>
      </c>
      <c r="DG46" s="3">
        <v>0.20232862234115601</v>
      </c>
      <c r="DH46" s="3">
        <v>5.6349132210016251E-2</v>
      </c>
      <c r="DI46" s="3">
        <v>-0.40514805912971497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5.1373369991779327E-2</v>
      </c>
      <c r="C47" s="3">
        <v>-8.056330680847168E-2</v>
      </c>
      <c r="D47" s="3">
        <v>-7.8959830105304718E-2</v>
      </c>
      <c r="E47" s="3">
        <v>9.6169143915176392E-2</v>
      </c>
      <c r="F47" s="3">
        <v>5.818307027220726E-2</v>
      </c>
      <c r="G47" s="3">
        <v>-0.10884825885295868</v>
      </c>
      <c r="H47" s="3">
        <v>2.1082716062664986E-2</v>
      </c>
      <c r="I47" s="3">
        <v>-1.9009118899703026E-2</v>
      </c>
      <c r="J47" s="3">
        <v>7.4127264320850372E-2</v>
      </c>
      <c r="K47" s="3">
        <v>2.4208946153521538E-2</v>
      </c>
      <c r="L47" s="3">
        <v>-6.2881238758563995E-2</v>
      </c>
      <c r="M47" s="3">
        <v>-0.14807426929473877</v>
      </c>
      <c r="N47" s="3">
        <v>-3.4026354551315308E-2</v>
      </c>
      <c r="O47" s="3">
        <v>4.926382377743721E-2</v>
      </c>
      <c r="P47" s="3">
        <v>6.8337202072143555E-2</v>
      </c>
      <c r="Q47" s="3">
        <v>3.4236576408147812E-2</v>
      </c>
      <c r="R47" s="3">
        <v>6.4044035971164703E-2</v>
      </c>
      <c r="U47" s="3"/>
      <c r="V47" s="1">
        <v>9</v>
      </c>
      <c r="W47" s="3">
        <v>-0.17074662493594694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-0.33976945281028748</v>
      </c>
      <c r="AU47" s="3">
        <v>-0.28743773698806763</v>
      </c>
      <c r="AV47" s="3">
        <v>0.17481361329555511</v>
      </c>
      <c r="AW47" s="3">
        <v>0.23633447289466858</v>
      </c>
      <c r="AX47" s="3">
        <v>0.21720455586910248</v>
      </c>
      <c r="AY47" s="3">
        <v>0.23058679699897766</v>
      </c>
      <c r="AZ47" s="3">
        <v>-0.30255934596061707</v>
      </c>
      <c r="BA47" s="3">
        <v>0.12377364933490753</v>
      </c>
      <c r="BB47" s="3">
        <v>0.20034024119377136</v>
      </c>
      <c r="BC47" s="3">
        <v>0.2854311466217041</v>
      </c>
      <c r="BD47" s="3">
        <v>0.21586772799491882</v>
      </c>
      <c r="BE47" s="3">
        <v>1.0080193169414997E-3</v>
      </c>
      <c r="BF47" s="3">
        <v>0.35685905814170837</v>
      </c>
      <c r="BG47" s="3">
        <v>0.13672539591789246</v>
      </c>
      <c r="BH47" s="3">
        <v>-0.37330928444862366</v>
      </c>
      <c r="BI47" s="3">
        <v>0.35411131381988525</v>
      </c>
      <c r="BJ47" s="3">
        <v>8.51421058177948E-2</v>
      </c>
      <c r="BL47" s="3"/>
      <c r="BM47" s="1">
        <v>9</v>
      </c>
      <c r="BN47" s="3">
        <v>1.2677985307762487</v>
      </c>
      <c r="BO47" s="3">
        <v>1.2916765326496034</v>
      </c>
      <c r="BP47" s="3">
        <v>1.1078039936783033</v>
      </c>
      <c r="BQ47" s="3">
        <v>1.5390973907920245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1131</v>
      </c>
      <c r="CP47" t="s">
        <v>1132</v>
      </c>
      <c r="CR47" s="25">
        <v>41</v>
      </c>
      <c r="CS47" s="3">
        <v>-0.15849466621875763</v>
      </c>
      <c r="CT47" s="3">
        <v>2.7155142743140459E-3</v>
      </c>
      <c r="CU47" s="3">
        <v>-0.27937564253807068</v>
      </c>
      <c r="CV47" s="3">
        <v>-0.33457794785499573</v>
      </c>
      <c r="CW47" s="3">
        <v>0.14254175126552582</v>
      </c>
      <c r="CX47" s="3">
        <v>-0.31257900595664978</v>
      </c>
      <c r="CY47" s="3">
        <v>-0.21047377586364746</v>
      </c>
      <c r="CZ47" s="3">
        <v>-0.13891556859016418</v>
      </c>
      <c r="DA47" s="3">
        <v>-3.3057462424039841E-2</v>
      </c>
      <c r="DB47" s="3">
        <v>-0.17872673273086548</v>
      </c>
      <c r="DC47" s="3">
        <v>0.1092243492603302</v>
      </c>
      <c r="DD47" s="3">
        <v>0.11866440623998642</v>
      </c>
      <c r="DE47" s="3">
        <v>5.8738883584737778E-2</v>
      </c>
      <c r="DF47" s="3">
        <v>0.35654443502426147</v>
      </c>
      <c r="DG47" s="3">
        <v>-0.15808521211147308</v>
      </c>
      <c r="DH47" s="3">
        <v>-0.1045648381114006</v>
      </c>
      <c r="DI47" s="3">
        <v>-0.27158620953559875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9.9074311554431915E-2</v>
      </c>
      <c r="C48" s="3">
        <v>-2.6390556246042252E-2</v>
      </c>
      <c r="D48" s="3">
        <v>2.2375676780939102E-2</v>
      </c>
      <c r="E48" s="3">
        <v>6.4560465514659882E-2</v>
      </c>
      <c r="F48" s="3">
        <v>0.10467790067195892</v>
      </c>
      <c r="G48" s="3">
        <v>-0.17192547023296356</v>
      </c>
      <c r="H48" s="3">
        <v>4.9123493954539299E-3</v>
      </c>
      <c r="I48" s="3">
        <v>5.1104102283716202E-2</v>
      </c>
      <c r="J48" s="3">
        <v>0.10970339179039001</v>
      </c>
      <c r="K48" s="3">
        <v>4.0651414543390274E-2</v>
      </c>
      <c r="L48" s="3">
        <v>0.1181836873292923</v>
      </c>
      <c r="M48" s="3">
        <v>-0.14585572481155396</v>
      </c>
      <c r="N48" s="3">
        <v>-0.2158561646938324</v>
      </c>
      <c r="O48" s="3">
        <v>-5.2714098244905472E-2</v>
      </c>
      <c r="P48" s="3">
        <v>-8.3882711827754974E-2</v>
      </c>
      <c r="Q48" s="3">
        <v>-3.8459137082099915E-2</v>
      </c>
      <c r="R48" s="3">
        <v>-7.3251828551292419E-2</v>
      </c>
      <c r="U48" s="3"/>
      <c r="V48" s="1">
        <v>10</v>
      </c>
      <c r="W48" s="3">
        <v>-0.36633656049147784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0.15692184865474701</v>
      </c>
      <c r="AU48" s="3">
        <v>-0.37429556250572205</v>
      </c>
      <c r="AV48" s="3">
        <v>0.15724298357963562</v>
      </c>
      <c r="AW48" s="3">
        <v>-0.37352374196052551</v>
      </c>
      <c r="AX48" s="3">
        <v>-0.31550177931785583</v>
      </c>
      <c r="AY48" s="3">
        <v>-0.15168599784374237</v>
      </c>
      <c r="AZ48" s="3">
        <v>-4.6790942549705505E-2</v>
      </c>
      <c r="BA48" s="3">
        <v>3.2773692160844803E-2</v>
      </c>
      <c r="BB48" s="3">
        <v>-0.15833872556686401</v>
      </c>
      <c r="BC48" s="3">
        <v>-0.18604761362075806</v>
      </c>
      <c r="BD48" s="3">
        <v>-0.15869633853435516</v>
      </c>
      <c r="BE48" s="3">
        <v>0.24705305695533752</v>
      </c>
      <c r="BF48" s="3">
        <v>0.22990800440311432</v>
      </c>
      <c r="BG48" s="3">
        <v>-0.33218395709991455</v>
      </c>
      <c r="BH48" s="3">
        <v>0.23733319342136383</v>
      </c>
      <c r="BI48" s="3">
        <v>0.21949863433837891</v>
      </c>
      <c r="BJ48" s="3">
        <v>-0.16997629404067993</v>
      </c>
      <c r="BL48" s="3"/>
      <c r="BM48" s="1">
        <v>10</v>
      </c>
      <c r="BN48" s="3">
        <v>-1.0821742781763373</v>
      </c>
      <c r="BO48" s="3">
        <v>-0.96463024688974464</v>
      </c>
      <c r="BP48" s="3">
        <v>-0.82204586859725248</v>
      </c>
      <c r="BQ48" s="3">
        <v>-0.70223528828110771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4.3568201065063477</v>
      </c>
      <c r="CP48" s="3">
        <v>-9.0960346162319183E-2</v>
      </c>
      <c r="CR48" s="25">
        <v>42</v>
      </c>
      <c r="CS48" s="3">
        <v>-6.189800426363945E-2</v>
      </c>
      <c r="CT48" s="3">
        <v>0.19810611009597778</v>
      </c>
      <c r="CU48" s="3">
        <v>-0.17884270846843719</v>
      </c>
      <c r="CV48" s="3">
        <v>0.20481669902801514</v>
      </c>
      <c r="CW48" s="3">
        <v>0.23834718763828278</v>
      </c>
      <c r="CX48" s="3">
        <v>1.8535128328949213E-3</v>
      </c>
      <c r="CY48" s="3">
        <v>-2.9289202764630318E-2</v>
      </c>
      <c r="CZ48" s="3">
        <v>0.18703790009021759</v>
      </c>
      <c r="DA48" s="3">
        <v>8.2135424017906189E-2</v>
      </c>
      <c r="DB48" s="3">
        <v>8.1691846251487732E-2</v>
      </c>
      <c r="DC48" s="3">
        <v>9.089304506778717E-2</v>
      </c>
      <c r="DD48" s="3">
        <v>5.2367892116308212E-2</v>
      </c>
      <c r="DE48" s="3">
        <v>0.21608833968639374</v>
      </c>
      <c r="DF48" s="3">
        <v>-6.5982234664261341E-3</v>
      </c>
      <c r="DG48" s="3">
        <v>-6.3249967992305756E-2</v>
      </c>
      <c r="DH48" s="3">
        <v>-0.20872996747493744</v>
      </c>
      <c r="DI48" s="3">
        <v>-0.33841025829315186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-8.4298320114612579E-2</v>
      </c>
      <c r="C49" s="3">
        <v>0.18881821632385254</v>
      </c>
      <c r="D49" s="3">
        <v>9.29708331823349E-2</v>
      </c>
      <c r="E49" s="3">
        <v>4.5433640480041504E-2</v>
      </c>
      <c r="F49" s="3">
        <v>-5.4069917649030685E-2</v>
      </c>
      <c r="G49" s="3">
        <v>3.310876339673996E-2</v>
      </c>
      <c r="H49" s="3">
        <v>1.3937566429376602E-2</v>
      </c>
      <c r="I49" s="3">
        <v>-9.4415768980979919E-2</v>
      </c>
      <c r="J49" s="3">
        <v>8.6213394999504089E-2</v>
      </c>
      <c r="K49" s="3">
        <v>7.982538640499115E-2</v>
      </c>
      <c r="L49" s="3">
        <v>0.10888329148292542</v>
      </c>
      <c r="M49" s="3">
        <v>-0.12968622148036957</v>
      </c>
      <c r="N49" s="3">
        <v>-0.28779366612434387</v>
      </c>
      <c r="O49" s="3">
        <v>0.11347784847021103</v>
      </c>
      <c r="P49" s="3">
        <v>1.2736745178699493E-2</v>
      </c>
      <c r="Q49" s="3">
        <v>2.7787811122834682E-3</v>
      </c>
      <c r="R49" s="3">
        <v>8.1995047628879547E-2</v>
      </c>
      <c r="U49" s="3"/>
      <c r="V49" s="1">
        <v>11</v>
      </c>
      <c r="W49" s="3">
        <v>-0.15102551799320432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0.10320611298084259</v>
      </c>
      <c r="AU49" s="3">
        <v>-0.26701590418815613</v>
      </c>
      <c r="AV49" s="3">
        <v>-0.37219378352165222</v>
      </c>
      <c r="AW49" s="3">
        <v>0.31966900825500488</v>
      </c>
      <c r="AX49" s="3">
        <v>0.22686079144477844</v>
      </c>
      <c r="AY49" s="3">
        <v>-0.13808216154575348</v>
      </c>
      <c r="AZ49" s="3">
        <v>0.12857124209403992</v>
      </c>
      <c r="BA49" s="3">
        <v>0.3751046359539032</v>
      </c>
      <c r="BB49" s="3">
        <v>6.0908567160367966E-2</v>
      </c>
      <c r="BC49" s="3">
        <v>-0.33587875962257385</v>
      </c>
      <c r="BD49" s="3">
        <v>7.4667520821094513E-2</v>
      </c>
      <c r="BE49" s="3">
        <v>-6.2385350465774536E-2</v>
      </c>
      <c r="BF49" s="3">
        <v>0.21874025464057922</v>
      </c>
      <c r="BG49" s="3">
        <v>-0.2689453661441803</v>
      </c>
      <c r="BH49" s="3">
        <v>-0.2900882363319397</v>
      </c>
      <c r="BI49" s="3">
        <v>0.17704489827156067</v>
      </c>
      <c r="BJ49" s="3">
        <v>0.10341661423444748</v>
      </c>
      <c r="BL49" s="3"/>
      <c r="BM49" s="1">
        <v>11</v>
      </c>
      <c r="BN49" s="3">
        <v>-0.56295279775864215</v>
      </c>
      <c r="BO49" s="3">
        <v>-0.30474908057706696</v>
      </c>
      <c r="BP49" s="3">
        <v>0.55811556799385031</v>
      </c>
      <c r="BQ49" s="3">
        <v>0.16375552436182933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3.5850255489349365</v>
      </c>
      <c r="CP49" s="3">
        <v>1.0536003857851028E-2</v>
      </c>
      <c r="CR49" s="25">
        <v>43</v>
      </c>
      <c r="CS49" s="3">
        <v>-0.13153561949729919</v>
      </c>
      <c r="CT49" s="3">
        <v>-2.2943980991840363E-2</v>
      </c>
      <c r="CU49" s="3">
        <v>-5.0646260380744934E-2</v>
      </c>
      <c r="CV49" s="3">
        <v>-0.25107619166374207</v>
      </c>
      <c r="CW49" s="3">
        <v>0.149492546916008</v>
      </c>
      <c r="CX49" s="3">
        <v>0.11531433463096619</v>
      </c>
      <c r="CY49" s="3">
        <v>0.29124262928962708</v>
      </c>
      <c r="CZ49" s="3">
        <v>-8.4422096610069275E-2</v>
      </c>
      <c r="DA49" s="3">
        <v>8.330245316028595E-2</v>
      </c>
      <c r="DB49" s="3">
        <v>-0.24229070544242859</v>
      </c>
      <c r="DC49" s="3">
        <v>0.30091401934623718</v>
      </c>
      <c r="DD49" s="3">
        <v>0.24199548363685608</v>
      </c>
      <c r="DE49" s="3">
        <v>0.12152810394763947</v>
      </c>
      <c r="DF49" s="3">
        <v>0.44614389538764954</v>
      </c>
      <c r="DG49" s="3">
        <v>0.30885723233222961</v>
      </c>
      <c r="DH49" s="3">
        <v>-8.0567695200443268E-2</v>
      </c>
      <c r="DI49" s="3">
        <v>-0.38824039697647095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-9.147200733423233E-2</v>
      </c>
      <c r="C50" s="3">
        <v>-8.0404944717884064E-2</v>
      </c>
      <c r="D50" s="3">
        <v>-1.3151896186172962E-2</v>
      </c>
      <c r="E50" s="3">
        <v>-1.4292857376858592E-3</v>
      </c>
      <c r="F50" s="3">
        <v>-0.1409880518913269</v>
      </c>
      <c r="G50" s="3">
        <v>0.22131223976612091</v>
      </c>
      <c r="H50" s="3">
        <v>0.1415497362613678</v>
      </c>
      <c r="I50" s="3">
        <v>0.19141331315040588</v>
      </c>
      <c r="J50" s="3">
        <v>6.8059079349040985E-2</v>
      </c>
      <c r="K50" s="3">
        <v>-0.11875932663679123</v>
      </c>
      <c r="L50" s="3">
        <v>-9.4403296709060669E-2</v>
      </c>
      <c r="M50" s="3">
        <v>1.4037178829312325E-2</v>
      </c>
      <c r="N50" s="3">
        <v>-6.5986484289169312E-2</v>
      </c>
      <c r="O50" s="3">
        <v>-8.8893994688987732E-2</v>
      </c>
      <c r="P50" s="3">
        <v>-5.0028704106807709E-2</v>
      </c>
      <c r="Q50" s="3">
        <v>-5.8927085250616074E-2</v>
      </c>
      <c r="R50" s="3">
        <v>8.7182261049747467E-2</v>
      </c>
      <c r="U50" s="3"/>
      <c r="V50" s="1">
        <v>12</v>
      </c>
      <c r="W50" s="3">
        <v>-0.10327183106324178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-9.4673581421375275E-2</v>
      </c>
      <c r="AU50" s="3">
        <v>-0.11234943568706512</v>
      </c>
      <c r="AV50" s="3">
        <v>-0.59473252296447754</v>
      </c>
      <c r="AW50" s="3">
        <v>-0.19800759851932526</v>
      </c>
      <c r="AX50" s="3">
        <v>-1.723894290626049E-2</v>
      </c>
      <c r="AY50" s="3">
        <v>0.15143632888793945</v>
      </c>
      <c r="AZ50" s="3">
        <v>-2.2633496671915054E-2</v>
      </c>
      <c r="BA50" s="3">
        <v>7.5738608837127686E-2</v>
      </c>
      <c r="BB50" s="3">
        <v>-3.9575841277837753E-2</v>
      </c>
      <c r="BC50" s="3">
        <v>0.10630162805318832</v>
      </c>
      <c r="BD50" s="3">
        <v>0.24886766076087952</v>
      </c>
      <c r="BE50" s="3">
        <v>-2.4248668923974037E-3</v>
      </c>
      <c r="BF50" s="3">
        <v>-0.11159834265708923</v>
      </c>
      <c r="BG50" s="3">
        <v>-1.820235513150692E-2</v>
      </c>
      <c r="BH50" s="3">
        <v>0.30078962445259094</v>
      </c>
      <c r="BI50" s="3">
        <v>0.28061279654502869</v>
      </c>
      <c r="BJ50" s="3">
        <v>0.18305356800556183</v>
      </c>
      <c r="BL50" s="3"/>
      <c r="BM50" s="1">
        <v>12</v>
      </c>
      <c r="BN50" s="3">
        <v>1.0276710831749682</v>
      </c>
      <c r="BO50" s="3">
        <v>-3.5038429932514881E-2</v>
      </c>
      <c r="BP50" s="3">
        <v>1.2995162412263719</v>
      </c>
      <c r="BQ50" s="3">
        <v>-1.5496685197268489E-2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3.6171433925628662</v>
      </c>
      <c r="CP50" s="3">
        <v>5.1295667886734009E-2</v>
      </c>
      <c r="CR50" s="25">
        <v>44</v>
      </c>
      <c r="CS50" s="3">
        <v>-0.12550659477710724</v>
      </c>
      <c r="CT50" s="3">
        <v>-0.11963704973459244</v>
      </c>
      <c r="CU50" s="3">
        <v>-0.13165326416492462</v>
      </c>
      <c r="CV50" s="3">
        <v>7.4661076068878174E-2</v>
      </c>
      <c r="CW50" s="3">
        <v>0.10782059282064438</v>
      </c>
      <c r="CX50" s="3">
        <v>0.27111673355102539</v>
      </c>
      <c r="CY50" s="3">
        <v>-0.29447290301322937</v>
      </c>
      <c r="CZ50" s="3">
        <v>-5.7955481112003326E-2</v>
      </c>
      <c r="DA50" s="3">
        <v>-0.35873115062713623</v>
      </c>
      <c r="DB50" s="3">
        <v>4.2351789772510529E-2</v>
      </c>
      <c r="DC50" s="3">
        <v>-3.8497615605592728E-2</v>
      </c>
      <c r="DD50" s="3">
        <v>-9.2304594814777374E-2</v>
      </c>
      <c r="DE50" s="3">
        <v>-1.7013076692819595E-2</v>
      </c>
      <c r="DF50" s="3">
        <v>0.19315099716186523</v>
      </c>
      <c r="DG50" s="3">
        <v>-9.3091614544391632E-2</v>
      </c>
      <c r="DH50" s="3">
        <v>-0.19538091123104095</v>
      </c>
      <c r="DI50" s="3">
        <v>-0.31555065512657166</v>
      </c>
      <c r="DK50" s="28">
        <v>4</v>
      </c>
      <c r="DL50" s="19">
        <v>0</v>
      </c>
      <c r="DM50" s="19">
        <v>0</v>
      </c>
      <c r="DN50" s="19">
        <v>0.6541331448096368</v>
      </c>
      <c r="DO50" s="19">
        <v>0</v>
      </c>
      <c r="DP50" s="19">
        <v>1.2882009391643621</v>
      </c>
      <c r="DQ50" s="19">
        <v>0</v>
      </c>
      <c r="DR50" s="19">
        <v>0</v>
      </c>
      <c r="DS50" s="19">
        <v>0</v>
      </c>
      <c r="DT50" s="19">
        <v>0</v>
      </c>
      <c r="DU50" s="19">
        <v>0</v>
      </c>
      <c r="DV50" s="19">
        <v>0.67752963077343087</v>
      </c>
      <c r="DW50" s="19">
        <v>0</v>
      </c>
      <c r="DX50" s="19">
        <v>1.1745166525287012</v>
      </c>
      <c r="DY50" s="19">
        <v>0</v>
      </c>
      <c r="DZ50" s="19">
        <v>0</v>
      </c>
      <c r="EA50" s="19">
        <v>0.1312829360326539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1.4150039988773955E-3</v>
      </c>
      <c r="EH50" s="19">
        <v>0</v>
      </c>
      <c r="EI50" s="19">
        <v>0</v>
      </c>
      <c r="EJ50" s="19">
        <v>0</v>
      </c>
      <c r="EK50" s="19">
        <v>0</v>
      </c>
      <c r="EL50" s="19">
        <v>1.3211175299741744</v>
      </c>
      <c r="EM50" s="19">
        <v>0</v>
      </c>
      <c r="EN50" s="19">
        <v>0</v>
      </c>
      <c r="EO50" s="19">
        <v>0</v>
      </c>
      <c r="EP50" s="19">
        <v>0.73218192926653192</v>
      </c>
      <c r="EQ50" s="19">
        <v>0</v>
      </c>
      <c r="ER50" s="19">
        <v>7.8968776956786946E-2</v>
      </c>
      <c r="ES50" s="19">
        <v>0</v>
      </c>
      <c r="ET50" s="19">
        <v>0</v>
      </c>
      <c r="EU50" s="19">
        <v>0</v>
      </c>
      <c r="EV50" s="19">
        <v>0</v>
      </c>
      <c r="EW50" s="19">
        <v>0.74104012130371233</v>
      </c>
      <c r="EX50" s="19">
        <v>0</v>
      </c>
      <c r="EY50" s="19">
        <v>0</v>
      </c>
      <c r="EZ50" s="19">
        <v>0.40244745052003983</v>
      </c>
      <c r="FA50" s="19">
        <v>0.81491221449391182</v>
      </c>
      <c r="FB50" s="19">
        <v>0</v>
      </c>
      <c r="FC50" s="19">
        <v>0.6829763892173315</v>
      </c>
      <c r="FD50" s="19">
        <v>0</v>
      </c>
      <c r="FE50" s="19">
        <v>0.31663951816810632</v>
      </c>
      <c r="FF50" s="19">
        <v>0</v>
      </c>
      <c r="FG50" s="19">
        <v>0</v>
      </c>
      <c r="FH50" s="19">
        <v>0</v>
      </c>
      <c r="FI50" s="19">
        <v>1.0965654179224513</v>
      </c>
      <c r="FJ50" s="19">
        <v>0</v>
      </c>
      <c r="FK50" s="19">
        <v>0.35491255453375814</v>
      </c>
      <c r="FL50" s="19">
        <v>0</v>
      </c>
      <c r="FM50" s="19">
        <v>0</v>
      </c>
      <c r="FN50" s="19">
        <v>0.10077424098865295</v>
      </c>
      <c r="FO50" s="19">
        <v>0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</v>
      </c>
      <c r="FW50" s="19">
        <v>1.4762931855652828</v>
      </c>
      <c r="FX50" s="7">
        <v>1</v>
      </c>
    </row>
    <row r="51" spans="1:180">
      <c r="A51" s="25">
        <v>45</v>
      </c>
      <c r="B51" s="3">
        <v>2.8998995199799538E-2</v>
      </c>
      <c r="C51" s="3">
        <v>0.16794076561927795</v>
      </c>
      <c r="D51" s="3">
        <v>0.10492701083421707</v>
      </c>
      <c r="E51" s="3">
        <v>0.2149798721075058</v>
      </c>
      <c r="F51" s="3">
        <v>1.8195485696196556E-2</v>
      </c>
      <c r="G51" s="3">
        <v>-4.0837910026311874E-2</v>
      </c>
      <c r="H51" s="3">
        <v>7.5827045366168022E-3</v>
      </c>
      <c r="I51" s="3">
        <v>-0.1223948746919632</v>
      </c>
      <c r="J51" s="3">
        <v>-0.11058728396892548</v>
      </c>
      <c r="K51" s="3">
        <v>-0.20649710297584534</v>
      </c>
      <c r="L51" s="3">
        <v>5.682755634188652E-2</v>
      </c>
      <c r="M51" s="3">
        <v>-6.8616814911365509E-2</v>
      </c>
      <c r="N51" s="3">
        <v>0.10199998319149017</v>
      </c>
      <c r="O51" s="3">
        <v>0.14607925713062286</v>
      </c>
      <c r="P51" s="3">
        <v>-3.8991749286651611E-2</v>
      </c>
      <c r="Q51" s="3">
        <v>-1.7643744125962257E-2</v>
      </c>
      <c r="R51" s="3">
        <v>3.0469149351119995E-2</v>
      </c>
      <c r="U51" s="3"/>
      <c r="V51" s="1">
        <v>13</v>
      </c>
      <c r="W51" s="3">
        <v>0.48666805667486873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-0.22464016079902649</v>
      </c>
      <c r="AU51" s="3">
        <v>0.29440772533416748</v>
      </c>
      <c r="AV51" s="3">
        <v>-4.9672476015985012E-3</v>
      </c>
      <c r="AW51" s="3">
        <v>5.8207329362630844E-2</v>
      </c>
      <c r="AX51" s="3">
        <v>-0.30805167555809021</v>
      </c>
      <c r="AY51" s="3">
        <v>-0.3067859411239624</v>
      </c>
      <c r="AZ51" s="3">
        <v>-0.17105831205844879</v>
      </c>
      <c r="BA51" s="3">
        <v>0.34975355863571167</v>
      </c>
      <c r="BB51" s="3">
        <v>-0.49920457601547241</v>
      </c>
      <c r="BC51" s="3">
        <v>-0.34001415967941284</v>
      </c>
      <c r="BD51" s="3">
        <v>-2.8721470385789871E-2</v>
      </c>
      <c r="BE51" s="3">
        <v>0.1062452420592308</v>
      </c>
      <c r="BF51" s="3">
        <v>-0.12576888501644135</v>
      </c>
      <c r="BG51" s="3">
        <v>6.0626648366451263E-2</v>
      </c>
      <c r="BH51" s="3">
        <v>-0.13306395709514618</v>
      </c>
      <c r="BI51" s="3">
        <v>0.34776192903518677</v>
      </c>
      <c r="BJ51" s="3">
        <v>0.14781647920608521</v>
      </c>
      <c r="BL51" s="3"/>
      <c r="BM51" s="1">
        <v>13</v>
      </c>
      <c r="BN51" s="3">
        <v>2.1392599172752935E-2</v>
      </c>
      <c r="BO51" s="3">
        <v>1.5684828481449502</v>
      </c>
      <c r="BP51" s="3">
        <v>1.0509063382746566</v>
      </c>
      <c r="BQ51" s="3">
        <v>1.4398448927606671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3.6286778450012207</v>
      </c>
      <c r="CP51" s="3">
        <v>-0.10754525661468506</v>
      </c>
      <c r="CR51" s="25">
        <v>45</v>
      </c>
      <c r="CS51" s="3">
        <v>3.88355553150177E-2</v>
      </c>
      <c r="CT51" s="3">
        <v>-0.33164674043655396</v>
      </c>
      <c r="CU51" s="3">
        <v>-0.22950749099254608</v>
      </c>
      <c r="CV51" s="3">
        <v>0.30386823415756226</v>
      </c>
      <c r="CW51" s="3">
        <v>-4.5572586357593536E-2</v>
      </c>
      <c r="CX51" s="3">
        <v>0.40974017977714539</v>
      </c>
      <c r="CY51" s="3">
        <v>0.46112924814224243</v>
      </c>
      <c r="CZ51" s="3">
        <v>-0.16319364309310913</v>
      </c>
      <c r="DA51" s="3">
        <v>-2.9431704431772232E-2</v>
      </c>
      <c r="DB51" s="3">
        <v>-2.9129268601536751E-2</v>
      </c>
      <c r="DC51" s="3">
        <v>0.13867175579071045</v>
      </c>
      <c r="DD51" s="3">
        <v>-0.12616607546806335</v>
      </c>
      <c r="DE51" s="3">
        <v>0.36060282588005066</v>
      </c>
      <c r="DF51" s="3">
        <v>0.11154811084270477</v>
      </c>
      <c r="DG51" s="3">
        <v>-0.15668898820877075</v>
      </c>
      <c r="DH51" s="3">
        <v>-4.1731216013431549E-2</v>
      </c>
      <c r="DI51" s="3">
        <v>-0.54801058769226074</v>
      </c>
    </row>
    <row r="52" spans="1:180">
      <c r="A52" s="25">
        <v>46</v>
      </c>
      <c r="B52" s="3">
        <v>2.888805978000164E-2</v>
      </c>
      <c r="C52" s="3">
        <v>8.6071662604808807E-2</v>
      </c>
      <c r="D52" s="3">
        <v>0.15253166854381561</v>
      </c>
      <c r="E52" s="3">
        <v>-5.228959396481514E-2</v>
      </c>
      <c r="F52" s="3">
        <v>2.4454819038510323E-2</v>
      </c>
      <c r="G52" s="3">
        <v>-5.8391313999891281E-2</v>
      </c>
      <c r="H52" s="3">
        <v>-8.0974295735359192E-2</v>
      </c>
      <c r="I52" s="3">
        <v>-0.1968207061290741</v>
      </c>
      <c r="J52" s="3">
        <v>6.1233256012201309E-2</v>
      </c>
      <c r="K52" s="3">
        <v>0.10769849270582199</v>
      </c>
      <c r="L52" s="3">
        <v>1.6321934759616852E-2</v>
      </c>
      <c r="M52" s="3">
        <v>4.1806243360042572E-2</v>
      </c>
      <c r="N52" s="3">
        <v>-0.12328983098268509</v>
      </c>
      <c r="O52" s="3">
        <v>4.6005766838788986E-2</v>
      </c>
      <c r="P52" s="3">
        <v>-6.2111277133226395E-2</v>
      </c>
      <c r="Q52" s="3">
        <v>9.1915108263492584E-2</v>
      </c>
      <c r="R52" s="3">
        <v>-9.2280380427837358E-2</v>
      </c>
      <c r="U52" s="3"/>
      <c r="V52" s="1">
        <v>14</v>
      </c>
      <c r="W52" s="3">
        <v>-4.3900511277737898E-2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-0.14872412383556366</v>
      </c>
      <c r="AU52" s="3">
        <v>-0.35482531785964966</v>
      </c>
      <c r="AV52" s="3">
        <v>-4.8656556755304337E-2</v>
      </c>
      <c r="AW52" s="3">
        <v>-6.652040034532547E-2</v>
      </c>
      <c r="AX52" s="3">
        <v>0.30110523104667664</v>
      </c>
      <c r="AY52" s="3">
        <v>-0.3701803982257843</v>
      </c>
      <c r="AZ52" s="3">
        <v>0.40999531745910645</v>
      </c>
      <c r="BA52" s="3">
        <v>-0.18396835029125214</v>
      </c>
      <c r="BB52" s="3">
        <v>-0.10645413398742676</v>
      </c>
      <c r="BC52" s="3">
        <v>-0.28198850154876709</v>
      </c>
      <c r="BD52" s="3">
        <v>0.23569269478321075</v>
      </c>
      <c r="BE52" s="3">
        <v>0.35340321063995361</v>
      </c>
      <c r="BF52" s="3">
        <v>-8.3256028592586517E-2</v>
      </c>
      <c r="BG52" s="3">
        <v>0.45720627903938293</v>
      </c>
      <c r="BH52" s="3">
        <v>-0.14445649087429047</v>
      </c>
      <c r="BI52" s="3">
        <v>0.14932140707969666</v>
      </c>
      <c r="BJ52" s="3">
        <v>2.6202887296676636E-2</v>
      </c>
      <c r="BL52" s="3"/>
      <c r="BM52" s="1">
        <v>14</v>
      </c>
      <c r="BN52" s="3">
        <v>0.5724443628784337</v>
      </c>
      <c r="BO52" s="3">
        <v>0.38576815459523173</v>
      </c>
      <c r="BP52" s="3">
        <v>-0.42620569449762252</v>
      </c>
      <c r="BQ52" s="3">
        <v>0.67611083113645631</v>
      </c>
      <c r="BR52" s="3"/>
      <c r="BT52" s="28">
        <v>4</v>
      </c>
      <c r="BU52" s="3">
        <v>0.75483817808203479</v>
      </c>
      <c r="BV52" s="3">
        <v>8.4813239749661359E-2</v>
      </c>
      <c r="BW52" s="3">
        <v>6.5058461021910388E-2</v>
      </c>
      <c r="BX52" s="3">
        <v>9.5290121146393444E-2</v>
      </c>
      <c r="BY52" s="3"/>
      <c r="BZ52" s="3"/>
      <c r="CA52" s="3"/>
      <c r="CB52" s="3"/>
      <c r="CN52" s="25">
        <v>4</v>
      </c>
      <c r="CO52" s="3">
        <v>3.3854637145996098</v>
      </c>
      <c r="CP52" s="3">
        <v>0.11540839076042177</v>
      </c>
      <c r="CR52" s="25">
        <v>46</v>
      </c>
      <c r="CS52" s="3">
        <v>4.0668860077857971E-2</v>
      </c>
      <c r="CT52" s="3">
        <v>4.1315730661153793E-2</v>
      </c>
      <c r="CU52" s="3">
        <v>-0.16393990814685822</v>
      </c>
      <c r="CV52" s="3">
        <v>8.2908757030963898E-2</v>
      </c>
      <c r="CW52" s="3">
        <v>-7.7950567007064819E-2</v>
      </c>
      <c r="CX52" s="3">
        <v>-3.9209079113788903E-4</v>
      </c>
      <c r="CY52" s="3">
        <v>-5.3263843059539795E-2</v>
      </c>
      <c r="CZ52" s="3">
        <v>0.28417080640792847</v>
      </c>
      <c r="DA52" s="3">
        <v>-4.7635834664106369E-2</v>
      </c>
      <c r="DB52" s="3">
        <v>-8.154074102640152E-2</v>
      </c>
      <c r="DC52" s="3">
        <v>-8.7785206735134125E-2</v>
      </c>
      <c r="DD52" s="3">
        <v>-3.3193003386259079E-2</v>
      </c>
      <c r="DE52" s="3">
        <v>-6.5622009336948395E-2</v>
      </c>
      <c r="DF52" s="3">
        <v>0.21674647927284241</v>
      </c>
      <c r="DG52" s="3">
        <v>-0.21022123098373413</v>
      </c>
      <c r="DH52" s="3">
        <v>0.21662285923957825</v>
      </c>
      <c r="DI52" s="3">
        <v>-0.26608330011367798</v>
      </c>
      <c r="DL52" t="str">
        <f>DL2</f>
        <v>Linear 2</v>
      </c>
    </row>
    <row r="53" spans="1:180">
      <c r="A53" s="25">
        <v>47</v>
      </c>
      <c r="B53" s="3">
        <v>0.18828192353248596</v>
      </c>
      <c r="C53" s="3">
        <v>0.11749889701604843</v>
      </c>
      <c r="D53" s="3">
        <v>0.11224893480539322</v>
      </c>
      <c r="E53" s="3">
        <v>0.10558908432722092</v>
      </c>
      <c r="F53" s="3">
        <v>0.12673625349998474</v>
      </c>
      <c r="G53" s="3">
        <v>-9.5507465302944183E-2</v>
      </c>
      <c r="H53" s="3">
        <v>5.3993952460587025E-3</v>
      </c>
      <c r="I53" s="3">
        <v>2.1874601021409035E-2</v>
      </c>
      <c r="J53" s="3">
        <v>4.7918863594532013E-2</v>
      </c>
      <c r="K53" s="3">
        <v>0.20191195607185364</v>
      </c>
      <c r="L53" s="3">
        <v>0.15172131359577179</v>
      </c>
      <c r="M53" s="3">
        <v>-1.4392675831913948E-2</v>
      </c>
      <c r="N53" s="3">
        <v>3.0561171472072601E-2</v>
      </c>
      <c r="O53" s="3">
        <v>0.23859712481498718</v>
      </c>
      <c r="P53" s="3">
        <v>0.1151476725935936</v>
      </c>
      <c r="Q53" s="3">
        <v>1.5930864959955215E-2</v>
      </c>
      <c r="R53" s="3">
        <v>6.6011659801006317E-2</v>
      </c>
      <c r="U53" s="3"/>
      <c r="V53" s="1">
        <v>15</v>
      </c>
      <c r="W53" s="3">
        <v>-0.27880276832209061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-0.36502042412757874</v>
      </c>
      <c r="AU53" s="3">
        <v>-0.10928577929735184</v>
      </c>
      <c r="AV53" s="3">
        <v>-0.4253883957862854</v>
      </c>
      <c r="AW53" s="3">
        <v>-3.9095565676689148E-2</v>
      </c>
      <c r="AX53" s="3">
        <v>3.2390918582677841E-2</v>
      </c>
      <c r="AY53" s="3">
        <v>-4.2114604264497757E-2</v>
      </c>
      <c r="AZ53" s="3">
        <v>0.28071150183677673</v>
      </c>
      <c r="BA53" s="3">
        <v>0.10476649552583694</v>
      </c>
      <c r="BB53" s="3">
        <v>-0.68544971942901611</v>
      </c>
      <c r="BC53" s="3">
        <v>0.32088103890419006</v>
      </c>
      <c r="BD53" s="3">
        <v>-8.9661359786987305E-2</v>
      </c>
      <c r="BE53" s="3">
        <v>-0.19736464321613312</v>
      </c>
      <c r="BF53" s="3">
        <v>9.2230513691902161E-2</v>
      </c>
      <c r="BG53" s="3">
        <v>0.15258757770061493</v>
      </c>
      <c r="BH53" s="3">
        <v>2.9427224770188332E-2</v>
      </c>
      <c r="BI53" s="3">
        <v>-0.41584384441375732</v>
      </c>
      <c r="BJ53" s="3">
        <v>-5.8226265013217926E-2</v>
      </c>
      <c r="BL53" s="3"/>
      <c r="BM53" s="1">
        <v>15</v>
      </c>
      <c r="BN53" s="3">
        <v>-3.519483818915714E-2</v>
      </c>
      <c r="BO53" s="3">
        <v>-1.4752409338698884</v>
      </c>
      <c r="BP53" s="3">
        <v>-2.0067630495285047</v>
      </c>
      <c r="BQ53" s="3">
        <v>-1.8939406439902804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3.3085405826568604</v>
      </c>
      <c r="CP53" s="3">
        <v>-0.12999315559864044</v>
      </c>
      <c r="CR53" s="25">
        <v>47</v>
      </c>
      <c r="CS53" s="3">
        <v>0.25379383563995361</v>
      </c>
      <c r="CT53" s="3">
        <v>-0.31815293431282043</v>
      </c>
      <c r="CU53" s="3">
        <v>0.12284860759973526</v>
      </c>
      <c r="CV53" s="3">
        <v>-0.19917763769626617</v>
      </c>
      <c r="CW53" s="3">
        <v>-3.4200504887849092E-3</v>
      </c>
      <c r="CX53" s="3">
        <v>0.11702548712491989</v>
      </c>
      <c r="CY53" s="3">
        <v>-2.9289329540915787E-4</v>
      </c>
      <c r="CZ53" s="3">
        <v>5.0720937550067902E-2</v>
      </c>
      <c r="DA53" s="3">
        <v>-0.13335637748241425</v>
      </c>
      <c r="DB53" s="3">
        <v>-5.33711276948452E-2</v>
      </c>
      <c r="DC53" s="3">
        <v>0.14952516555786133</v>
      </c>
      <c r="DD53" s="3">
        <v>-6.5648540854454041E-2</v>
      </c>
      <c r="DE53" s="3">
        <v>0.11760776489973068</v>
      </c>
      <c r="DF53" s="3">
        <v>0.29566067457199097</v>
      </c>
      <c r="DG53" s="3">
        <v>3.4529700875282288E-2</v>
      </c>
      <c r="DH53" s="3">
        <v>0.17964686453342438</v>
      </c>
      <c r="DI53" s="3">
        <v>-0.25159719586372375</v>
      </c>
    </row>
    <row r="54" spans="1:180">
      <c r="CN54" s="25">
        <v>6</v>
      </c>
      <c r="CO54" s="3">
        <v>3.9145290851593018</v>
      </c>
      <c r="CP54" s="3">
        <v>-5.4553650319576263E-2</v>
      </c>
      <c r="CR54" s="25">
        <v>48</v>
      </c>
      <c r="CS54" s="3">
        <v>7.6840467751026154E-2</v>
      </c>
      <c r="CT54" s="3">
        <v>-0.21400326490402222</v>
      </c>
      <c r="CU54" s="3">
        <v>-0.15276484191417694</v>
      </c>
      <c r="CV54" s="3">
        <v>0.18947876989841461</v>
      </c>
      <c r="CW54" s="3">
        <v>4.0369246155023575E-2</v>
      </c>
      <c r="CX54" s="3">
        <v>9.6387416124343872E-2</v>
      </c>
      <c r="CY54" s="3">
        <v>0.19769255816936493</v>
      </c>
      <c r="CZ54" s="3">
        <v>7.0983059704303741E-2</v>
      </c>
      <c r="DA54" s="3">
        <v>-0.14668509364128113</v>
      </c>
      <c r="DB54" s="3">
        <v>4.0320795960724354E-3</v>
      </c>
      <c r="DC54" s="3">
        <v>0.1006861999630928</v>
      </c>
      <c r="DD54" s="3">
        <v>-7.1756124496459961E-2</v>
      </c>
      <c r="DE54" s="3">
        <v>-1.8533708527684212E-2</v>
      </c>
      <c r="DF54" s="3">
        <v>9.0372469276189804E-3</v>
      </c>
      <c r="DG54" s="3">
        <v>-0.11884607374668121</v>
      </c>
      <c r="DH54" s="3">
        <v>0.13038487732410431</v>
      </c>
      <c r="DI54" s="3">
        <v>-0.21807654201984408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3.3267378807067871</v>
      </c>
      <c r="CP55" s="3">
        <v>0.12003136426210403</v>
      </c>
      <c r="CR55" s="25">
        <v>49</v>
      </c>
      <c r="CS55" s="3">
        <v>0.15548992156982422</v>
      </c>
      <c r="CT55" s="3">
        <v>3.0435284599661827E-2</v>
      </c>
      <c r="CU55" s="3">
        <v>0.22558939456939697</v>
      </c>
      <c r="CV55" s="3">
        <v>-0.17902222275733948</v>
      </c>
      <c r="CW55" s="3">
        <v>0.19726647436618805</v>
      </c>
      <c r="CX55" s="3">
        <v>0.10064468532800674</v>
      </c>
      <c r="CY55" s="3">
        <v>0.33931431174278259</v>
      </c>
      <c r="CZ55" s="3">
        <v>-0.22663402557373047</v>
      </c>
      <c r="DA55" s="3">
        <v>-0.29511967301368713</v>
      </c>
      <c r="DB55" s="3">
        <v>5.6260380893945694E-2</v>
      </c>
      <c r="DC55" s="3">
        <v>0.39267647266387939</v>
      </c>
      <c r="DD55" s="3">
        <v>0.1141122579574585</v>
      </c>
      <c r="DE55" s="3">
        <v>-6.3429929316043854E-2</v>
      </c>
      <c r="DF55" s="3">
        <v>0.29326286911964417</v>
      </c>
      <c r="DG55" s="3">
        <v>-0.2190939337015152</v>
      </c>
      <c r="DH55" s="3">
        <v>-0.17220593988895416</v>
      </c>
      <c r="DI55" s="3">
        <v>-0.27266949415206909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3.4497520923614502</v>
      </c>
      <c r="CP56" s="3">
        <v>-0.12413503229618073</v>
      </c>
      <c r="CR56" s="25">
        <v>50</v>
      </c>
      <c r="CS56" s="3">
        <v>-7.5009889900684357E-2</v>
      </c>
      <c r="CT56" s="3">
        <v>-0.1798534095287323</v>
      </c>
      <c r="CU56" s="3">
        <v>5.7169042527675629E-2</v>
      </c>
      <c r="CV56" s="3">
        <v>0.20558498799800873</v>
      </c>
      <c r="CW56" s="3">
        <v>-4.7093011438846588E-2</v>
      </c>
      <c r="CX56" s="3">
        <v>0.44318756461143494</v>
      </c>
      <c r="CY56" s="3">
        <v>0.26764687895774841</v>
      </c>
      <c r="CZ56" s="3">
        <v>5.1596280187368393E-2</v>
      </c>
      <c r="DA56" s="3">
        <v>-0.14627258479595184</v>
      </c>
      <c r="DB56" s="3">
        <v>-6.6594235599040985E-2</v>
      </c>
      <c r="DC56" s="3">
        <v>0.20074312388896942</v>
      </c>
      <c r="DD56" s="3">
        <v>-5.5750619620084763E-2</v>
      </c>
      <c r="DE56" s="3">
        <v>-8.2453876733779907E-2</v>
      </c>
      <c r="DF56" s="3">
        <v>-7.8033395111560822E-2</v>
      </c>
      <c r="DG56" s="3">
        <v>-0.1205376535654068</v>
      </c>
      <c r="DH56" s="3">
        <v>0.22428250312805176</v>
      </c>
      <c r="DI56" s="3">
        <v>-0.13327805697917938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3.6779561042785649</v>
      </c>
      <c r="CP57" s="3">
        <v>-1.6793472692370415E-2</v>
      </c>
      <c r="CR57" s="25">
        <v>51</v>
      </c>
      <c r="CS57" s="3">
        <v>2.9253564774990082E-2</v>
      </c>
      <c r="CT57" s="3">
        <v>-0.10396608710289001</v>
      </c>
      <c r="CU57" s="3">
        <v>-6.6098801791667938E-2</v>
      </c>
      <c r="CV57" s="3">
        <v>-0.11750120669603348</v>
      </c>
      <c r="CW57" s="3">
        <v>0.13106964528560638</v>
      </c>
      <c r="CX57" s="3">
        <v>-0.171409010887146</v>
      </c>
      <c r="CY57" s="3">
        <v>0.13184705376625061</v>
      </c>
      <c r="CZ57" s="3">
        <v>-3.464866429567337E-2</v>
      </c>
      <c r="DA57" s="3">
        <v>-0.10666988044977188</v>
      </c>
      <c r="DB57" s="3">
        <v>8.4020219743251801E-2</v>
      </c>
      <c r="DC57" s="3">
        <v>0.14751636981964111</v>
      </c>
      <c r="DD57" s="3">
        <v>-0.21451976895332336</v>
      </c>
      <c r="DE57" s="3">
        <v>0.14305098354816437</v>
      </c>
      <c r="DF57" s="3">
        <v>3.0141830444335938E-2</v>
      </c>
      <c r="DG57" s="3">
        <v>5.3842101246118546E-2</v>
      </c>
      <c r="DH57" s="3">
        <v>0.24338763952255249</v>
      </c>
      <c r="DI57" s="3">
        <v>-0.32473459839820862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pipeline!V20:AK24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3.9954485893249512</v>
      </c>
      <c r="CP58" s="3">
        <v>7.3194250464439392E-2</v>
      </c>
      <c r="CR58" s="25">
        <v>52</v>
      </c>
      <c r="CS58" s="3">
        <v>-0.18319050967693329</v>
      </c>
      <c r="CT58" s="3">
        <v>0.25267839431762695</v>
      </c>
      <c r="CU58" s="3">
        <v>-3.2758213579654694E-2</v>
      </c>
      <c r="CV58" s="3">
        <v>-0.22621108591556549</v>
      </c>
      <c r="CW58" s="3">
        <v>6.2163621187210083E-2</v>
      </c>
      <c r="CX58" s="3">
        <v>8.7392106652259827E-2</v>
      </c>
      <c r="CY58" s="3">
        <v>5.9678301215171814E-2</v>
      </c>
      <c r="CZ58" s="3">
        <v>0.27780571579933167</v>
      </c>
      <c r="DA58" s="3">
        <v>-0.12801390886306763</v>
      </c>
      <c r="DB58" s="3">
        <v>0.12303105741739273</v>
      </c>
      <c r="DC58" s="3">
        <v>1.051679253578186E-2</v>
      </c>
      <c r="DD58" s="3">
        <v>-0.29603412747383118</v>
      </c>
      <c r="DE58" s="3">
        <v>0.34441611170768738</v>
      </c>
      <c r="DF58" s="3">
        <v>0.45805031061172485</v>
      </c>
      <c r="DG58" s="3">
        <v>-0.17432898283004761</v>
      </c>
      <c r="DH58" s="3">
        <v>0.27747300267219543</v>
      </c>
      <c r="DI58" s="3">
        <v>-0.39594259858131409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2.8926346302032471</v>
      </c>
      <c r="CP59" s="3">
        <v>-9.7700357437133803E-2</v>
      </c>
      <c r="CR59" s="25">
        <v>53</v>
      </c>
      <c r="CS59" s="3">
        <v>-0.13647590577602386</v>
      </c>
      <c r="CT59" s="3">
        <v>9.1576380655169487E-3</v>
      </c>
      <c r="CU59" s="3">
        <v>2.6005519554018974E-2</v>
      </c>
      <c r="CV59" s="3">
        <v>-0.21097427606582642</v>
      </c>
      <c r="CW59" s="3">
        <v>-5.4003313183784485E-2</v>
      </c>
      <c r="CX59" s="3">
        <v>0.37541124224662781</v>
      </c>
      <c r="CY59" s="3">
        <v>-0.13943764567375183</v>
      </c>
      <c r="CZ59" s="3">
        <v>0.27136564254760742</v>
      </c>
      <c r="DA59" s="3">
        <v>-8.2550123333930969E-2</v>
      </c>
      <c r="DB59" s="3">
        <v>-7.8695893287658691E-2</v>
      </c>
      <c r="DC59" s="3">
        <v>4.6504815109074116E-3</v>
      </c>
      <c r="DD59" s="3">
        <v>-0.11441740393638611</v>
      </c>
      <c r="DE59" s="3">
        <v>0.35170438885688782</v>
      </c>
      <c r="DF59" s="3">
        <v>0.15011797845363617</v>
      </c>
      <c r="DG59" s="3">
        <v>0.17109113931655884</v>
      </c>
      <c r="DH59" s="3">
        <v>-2.5831649079918861E-2</v>
      </c>
      <c r="DI59" s="3">
        <v>-0.22214072942733765</v>
      </c>
      <c r="DK59" s="28">
        <v>4</v>
      </c>
      <c r="DL59" s="3" cm="1">
        <f t="array" ref="DL59:EA59">TRANSPOSE(MMULT(DL6:FX21,TRANSPOSE(DL50:FX50)))</f>
        <v>-0.24448022236458167</v>
      </c>
      <c r="DM59" s="3">
        <v>-1.2065589048895493</v>
      </c>
      <c r="DN59" s="73">
        <v>-0.68006130181857305</v>
      </c>
      <c r="DO59" s="3">
        <v>0.44575272339659644</v>
      </c>
      <c r="DP59" s="3">
        <v>0.28828502035592601</v>
      </c>
      <c r="DQ59" s="3">
        <v>0.56427803317771241</v>
      </c>
      <c r="DR59" s="73">
        <v>-0.59633864611693066</v>
      </c>
      <c r="DS59" s="73">
        <v>0.54684139326329451</v>
      </c>
      <c r="DT59" s="3">
        <v>-0.29648668487767882</v>
      </c>
      <c r="DU59" s="3">
        <v>-0.69017369395668815</v>
      </c>
      <c r="DV59" s="73">
        <v>0.66543386151951767</v>
      </c>
      <c r="DW59" s="3">
        <v>-0.43338153943730889</v>
      </c>
      <c r="DX59" s="3">
        <v>-0.10270731053654436</v>
      </c>
      <c r="DY59" s="3">
        <v>1.4122084431128239</v>
      </c>
      <c r="DZ59" s="3">
        <v>0.1378376538480251</v>
      </c>
      <c r="EA59" s="3">
        <v>0.67101625478748517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3.8772540092468262</v>
      </c>
      <c r="CP60" s="3">
        <v>0.13447928428649902</v>
      </c>
      <c r="CR60" s="25">
        <v>54</v>
      </c>
      <c r="CS60" s="3">
        <v>7.4529342353343964E-2</v>
      </c>
      <c r="CT60" s="3">
        <v>-6.6620372235774994E-2</v>
      </c>
      <c r="CU60" s="3">
        <v>-3.7488125264644623E-2</v>
      </c>
      <c r="CV60" s="3">
        <v>-0.14799322187900543</v>
      </c>
      <c r="CW60" s="3">
        <v>0.23414619266986847</v>
      </c>
      <c r="CX60" s="3">
        <v>-0.21588216722011566</v>
      </c>
      <c r="CY60" s="3">
        <v>0.13226953148841858</v>
      </c>
      <c r="CZ60" s="3">
        <v>0.1471831202507019</v>
      </c>
      <c r="DA60" s="3">
        <v>4.2247239500284195E-2</v>
      </c>
      <c r="DB60" s="3">
        <v>9.8883889615535736E-2</v>
      </c>
      <c r="DC60" s="3">
        <v>0.30610284209251404</v>
      </c>
      <c r="DD60" s="3">
        <v>1.9149409607052803E-2</v>
      </c>
      <c r="DE60" s="3">
        <v>5.439651757478714E-2</v>
      </c>
      <c r="DF60" s="3">
        <v>9.4762548804283142E-2</v>
      </c>
      <c r="DG60" s="3">
        <v>8.8548347353935242E-2</v>
      </c>
      <c r="DH60" s="3">
        <v>-7.9780623316764832E-2</v>
      </c>
      <c r="DI60" s="3">
        <v>-0.32534608244895935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3.1403534412384033</v>
      </c>
      <c r="CP61" s="3">
        <v>2.8200315311551098E-2</v>
      </c>
      <c r="CR61" s="25">
        <v>55</v>
      </c>
      <c r="CS61" s="3">
        <v>6.5929420292377472E-2</v>
      </c>
      <c r="CT61" s="3">
        <v>2.4483609944581985E-2</v>
      </c>
      <c r="CU61" s="3">
        <v>0.13601693511009216</v>
      </c>
      <c r="CV61" s="3">
        <v>0.10524001717567444</v>
      </c>
      <c r="CW61" s="3">
        <v>0.18287394940853119</v>
      </c>
      <c r="CX61" s="3">
        <v>-5.2971579134464264E-2</v>
      </c>
      <c r="CY61" s="3">
        <v>-4.648799542337656E-3</v>
      </c>
      <c r="CZ61" s="3">
        <v>0.1822969913482666</v>
      </c>
      <c r="DA61" s="3">
        <v>0.27289459109306335</v>
      </c>
      <c r="DB61" s="3">
        <v>-0.31518083810806274</v>
      </c>
      <c r="DC61" s="3">
        <v>-0.19281916320323944</v>
      </c>
      <c r="DD61" s="3">
        <v>-7.2294003330171108E-3</v>
      </c>
      <c r="DE61" s="3">
        <v>-0.231009840965271</v>
      </c>
      <c r="DF61" s="3">
        <v>-3.8378934841603041E-3</v>
      </c>
      <c r="DG61" s="3">
        <v>0.1206229031085968</v>
      </c>
      <c r="DH61" s="3">
        <v>-0.11465797573328018</v>
      </c>
      <c r="DI61" s="3">
        <v>-0.44445624947547913</v>
      </c>
      <c r="DL61" t="s">
        <v>156</v>
      </c>
      <c r="DN61" t="s">
        <v>167</v>
      </c>
    </row>
    <row r="62" spans="1:180">
      <c r="A62" s="31">
        <v>4</v>
      </c>
      <c r="B62" s="5">
        <v>0.12925084558091271</v>
      </c>
      <c r="C62" s="5">
        <v>1.3092145807433375</v>
      </c>
      <c r="D62" s="5">
        <v>-1.6500158617754002</v>
      </c>
      <c r="E62" s="5">
        <v>-0.21693148702831599</v>
      </c>
      <c r="F62" s="5">
        <v>-0.13987606577634143</v>
      </c>
      <c r="G62" s="5">
        <v>-0.45114203150969723</v>
      </c>
      <c r="H62" s="5">
        <v>1.4931635247662476</v>
      </c>
      <c r="I62" s="5">
        <v>-1.7698030793527217</v>
      </c>
      <c r="J62" s="5">
        <v>0.5378203193581792</v>
      </c>
      <c r="K62" s="5">
        <v>-1.2770695614977792</v>
      </c>
      <c r="L62" s="5">
        <v>0.98191570417984764</v>
      </c>
      <c r="M62" s="5">
        <v>1.3063923014654188</v>
      </c>
      <c r="N62" s="5">
        <v>1.006550332534528</v>
      </c>
      <c r="O62" s="5">
        <v>-0.60922857672555586</v>
      </c>
      <c r="P62" s="5">
        <v>-0.88782992236163361</v>
      </c>
      <c r="Q62" s="5">
        <v>0.57545597512052116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5.5201386648193879E-2</v>
      </c>
      <c r="AA62" s="3">
        <v>5.7222220742768955E-2</v>
      </c>
      <c r="AB62" s="3">
        <v>2.7080714138575282E-2</v>
      </c>
      <c r="AC62" s="3">
        <v>0.12240326408451632</v>
      </c>
      <c r="AD62" s="3">
        <v>0.21798567607155417</v>
      </c>
      <c r="AE62" s="3">
        <v>-0.14844437700165108</v>
      </c>
      <c r="AF62" s="3">
        <v>5.8522597784222141E-3</v>
      </c>
      <c r="AG62" s="3">
        <v>-0.21018902282114243</v>
      </c>
      <c r="AH62" s="3">
        <v>-4.9909651060530177E-2</v>
      </c>
      <c r="AI62" s="3">
        <v>-0.17074662493594694</v>
      </c>
      <c r="AJ62" s="3">
        <v>-0.36633656049147784</v>
      </c>
      <c r="AK62" s="3">
        <v>-0.15102551799320432</v>
      </c>
      <c r="AL62" s="3">
        <v>-0.10327183106324178</v>
      </c>
      <c r="AM62" s="3">
        <v>0.48666805667486873</v>
      </c>
      <c r="AN62" s="3">
        <v>-4.3900511277737898E-2</v>
      </c>
      <c r="AO62" s="3">
        <v>-0.27880276832209061</v>
      </c>
      <c r="AP62" s="7">
        <v>1</v>
      </c>
      <c r="BT62" s="28">
        <v>4</v>
      </c>
      <c r="BU62" s="3" cm="1">
        <f t="array" ref="BU62:CJ62">MMULT(BU52:BX52,TRANSPOSE(BN38:BQ53))</f>
        <v>-0.91764897173758619</v>
      </c>
      <c r="BV62" s="3">
        <v>-1.3438301004178783</v>
      </c>
      <c r="BW62" s="3">
        <v>-0.91559635719742516</v>
      </c>
      <c r="BX62" s="3">
        <v>0.87648749630545053</v>
      </c>
      <c r="BY62" s="3">
        <v>-0.59988598926156766</v>
      </c>
      <c r="BZ62" s="3">
        <v>-0.53927473351658384</v>
      </c>
      <c r="CA62" s="3">
        <v>-0.88347933124651568</v>
      </c>
      <c r="CB62" s="3">
        <v>0.30457607928740071</v>
      </c>
      <c r="CC62" s="3">
        <v>-0.56923196684986066</v>
      </c>
      <c r="CD62" s="3">
        <v>1.2852668043561528</v>
      </c>
      <c r="CE62" s="3">
        <v>-1.0190770016990385</v>
      </c>
      <c r="CF62" s="3">
        <v>-0.39887059735991004</v>
      </c>
      <c r="CG62" s="3">
        <v>0.85582149105041627</v>
      </c>
      <c r="CH62" s="3">
        <v>0.35474940573644959</v>
      </c>
      <c r="CI62" s="3">
        <v>0.50151950335654971</v>
      </c>
      <c r="CJ62" s="3">
        <v>-0.46271711959728906</v>
      </c>
      <c r="CK62" s="7">
        <v>1</v>
      </c>
      <c r="CN62" s="25">
        <v>14</v>
      </c>
      <c r="CO62" s="3">
        <v>4.3414616584777832</v>
      </c>
      <c r="CP62" s="3">
        <v>-0.12756434082984924</v>
      </c>
      <c r="CR62" s="25">
        <v>56</v>
      </c>
      <c r="CS62" s="3">
        <v>0.12036014348268509</v>
      </c>
      <c r="CT62" s="3">
        <v>0.11919476091861725</v>
      </c>
      <c r="CU62" s="3">
        <v>-0.40977415442466736</v>
      </c>
      <c r="CV62" s="3">
        <v>-6.0122717171907425E-2</v>
      </c>
      <c r="CW62" s="3">
        <v>-0.20369736850261688</v>
      </c>
      <c r="CX62" s="3">
        <v>4.0511585772037506E-2</v>
      </c>
      <c r="CY62" s="3">
        <v>-5.6259587407112122E-2</v>
      </c>
      <c r="CZ62" s="3">
        <v>0.15592081844806671</v>
      </c>
      <c r="DA62" s="3">
        <v>-0.11179175972938538</v>
      </c>
      <c r="DB62" s="3">
        <v>2.1390849724411964E-2</v>
      </c>
      <c r="DC62" s="3">
        <v>-0.12855768203735352</v>
      </c>
      <c r="DD62" s="3">
        <v>-9.4981066882610321E-2</v>
      </c>
      <c r="DE62" s="3">
        <v>-1.3504039496183395E-2</v>
      </c>
      <c r="DF62" s="3">
        <v>-4.2239267379045486E-2</v>
      </c>
      <c r="DG62" s="3">
        <v>-2.3923382163047791E-2</v>
      </c>
      <c r="DH62" s="3">
        <v>0.25565266609191895</v>
      </c>
      <c r="DI62" s="3">
        <v>-0.59688186645507813</v>
      </c>
    </row>
    <row r="63" spans="1:180">
      <c r="Y63" s="20" t="s">
        <v>149</v>
      </c>
      <c r="BT63" s="20" t="s">
        <v>149</v>
      </c>
      <c r="CN63" s="25">
        <v>15</v>
      </c>
      <c r="CO63" s="3">
        <v>3.3694295883178711</v>
      </c>
      <c r="CP63" s="3">
        <v>3.0069127678871155E-2</v>
      </c>
      <c r="CR63" s="25">
        <v>57</v>
      </c>
      <c r="CS63" s="3">
        <v>-1.6749989241361618E-2</v>
      </c>
      <c r="CT63" s="3">
        <v>-0.12666094303131104</v>
      </c>
      <c r="CU63" s="3">
        <v>9.5966935157775879E-2</v>
      </c>
      <c r="CV63" s="3">
        <v>0.17472724616527557</v>
      </c>
      <c r="CW63" s="3">
        <v>0.1695304661989212</v>
      </c>
      <c r="CX63" s="3">
        <v>0.40776270627975464</v>
      </c>
      <c r="CY63" s="3">
        <v>-7.2345159947872162E-2</v>
      </c>
      <c r="CZ63" s="3">
        <v>-1.9572735764086246E-3</v>
      </c>
      <c r="DA63" s="3">
        <v>2.3818347603082657E-2</v>
      </c>
      <c r="DB63" s="3">
        <v>0.15331608057022095</v>
      </c>
      <c r="DC63" s="3">
        <v>0.16855081915855408</v>
      </c>
      <c r="DD63" s="3">
        <v>-0.23942388594150543</v>
      </c>
      <c r="DE63" s="3">
        <v>-4.4240053743124008E-2</v>
      </c>
      <c r="DF63" s="3">
        <v>0.16339150071144104</v>
      </c>
      <c r="DG63" s="3">
        <v>0.15766935050487518</v>
      </c>
      <c r="DH63" s="3">
        <v>0.13498334586620331</v>
      </c>
      <c r="DI63" s="3">
        <v>-0.58066248893737793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9.8088020458817482E-3</v>
      </c>
      <c r="CT64" s="3">
        <v>-3.321557492017746E-2</v>
      </c>
      <c r="CU64" s="3">
        <v>0.23803120851516724</v>
      </c>
      <c r="CV64" s="3">
        <v>-5.5282488465309143E-2</v>
      </c>
      <c r="CW64" s="3">
        <v>0.30696368217468262</v>
      </c>
      <c r="CX64" s="3">
        <v>0.4590308666229248</v>
      </c>
      <c r="CY64" s="3">
        <v>0.1524234414100647</v>
      </c>
      <c r="CZ64" s="3">
        <v>-1.744992658495903E-2</v>
      </c>
      <c r="DA64" s="3">
        <v>-2.8085770085453987E-2</v>
      </c>
      <c r="DB64" s="3">
        <v>0.11685159057378769</v>
      </c>
      <c r="DC64" s="3">
        <v>-0.13076697289943695</v>
      </c>
      <c r="DD64" s="3">
        <v>7.0552945137023926E-2</v>
      </c>
      <c r="DE64" s="3">
        <v>0.23565156757831573</v>
      </c>
      <c r="DF64" s="3">
        <v>-0.12062288820743561</v>
      </c>
      <c r="DG64" s="3">
        <v>-7.3875673115253448E-2</v>
      </c>
      <c r="DH64" s="3">
        <v>7.7157944440841675E-2</v>
      </c>
      <c r="DI64" s="3">
        <v>-0.46264362335205078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-9.3494625762104988E-3</v>
      </c>
      <c r="CT65" s="3">
        <v>-0.16013129055500031</v>
      </c>
      <c r="CU65" s="3">
        <v>3.5144947469234467E-2</v>
      </c>
      <c r="CV65" s="3">
        <v>-7.1860194206237793E-2</v>
      </c>
      <c r="CW65" s="3">
        <v>5.3736194968223572E-2</v>
      </c>
      <c r="CX65" s="3">
        <v>0.32375124096870422</v>
      </c>
      <c r="CY65" s="3">
        <v>0.1271999180316925</v>
      </c>
      <c r="CZ65" s="3">
        <v>-6.1637453734874725E-2</v>
      </c>
      <c r="DA65" s="3">
        <v>0.10349902510643005</v>
      </c>
      <c r="DB65" s="3">
        <v>3.8136057555675507E-2</v>
      </c>
      <c r="DC65" s="3">
        <v>-0.19801075756549835</v>
      </c>
      <c r="DD65" s="3">
        <v>0.19829697906970978</v>
      </c>
      <c r="DE65" s="3">
        <v>-0.24030067026615143</v>
      </c>
      <c r="DF65" s="3">
        <v>-0.12395818531513214</v>
      </c>
      <c r="DG65" s="3">
        <v>-0.22757162153720856</v>
      </c>
      <c r="DH65" s="3">
        <v>0.13586300611495972</v>
      </c>
      <c r="DI65" s="3">
        <v>-0.5341065526008606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-0.26923373341560364</v>
      </c>
      <c r="CT66" s="3">
        <v>7.8214815584942698E-4</v>
      </c>
      <c r="CU66" s="3">
        <v>-6.8911388516426086E-2</v>
      </c>
      <c r="CV66" s="3">
        <v>-1.2225869111716747E-2</v>
      </c>
      <c r="CW66" s="3">
        <v>0.12789170444011688</v>
      </c>
      <c r="CX66" s="3">
        <v>0.24761301279067993</v>
      </c>
      <c r="CY66" s="3">
        <v>-5.5591251701116562E-2</v>
      </c>
      <c r="CZ66" s="3">
        <v>0.20941092073917389</v>
      </c>
      <c r="DA66" s="3">
        <v>-1.9763419404625893E-2</v>
      </c>
      <c r="DB66" s="3">
        <v>-1.3912331312894821E-2</v>
      </c>
      <c r="DC66" s="3">
        <v>-0.24351678788661957</v>
      </c>
      <c r="DD66" s="3">
        <v>0.10368135571479797</v>
      </c>
      <c r="DE66" s="3">
        <v>0.18972276151180267</v>
      </c>
      <c r="DF66" s="3">
        <v>-0.13984078168869019</v>
      </c>
      <c r="DG66" s="3">
        <v>0.19634163379669189</v>
      </c>
      <c r="DH66" s="3">
        <v>-5.6263469159603119E-2</v>
      </c>
      <c r="DI66" s="3">
        <v>-0.40495964884758001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-1.0542464442551136E-2</v>
      </c>
      <c r="CT67" s="3">
        <v>-0.42008310556411743</v>
      </c>
      <c r="CU67" s="3">
        <v>4.1252490133047104E-2</v>
      </c>
      <c r="CV67" s="3">
        <v>-0.10869376361370087</v>
      </c>
      <c r="CW67" s="3">
        <v>-0.20663537085056305</v>
      </c>
      <c r="CX67" s="3">
        <v>0.25616344809532166</v>
      </c>
      <c r="CY67" s="3">
        <v>2.9911946505308151E-2</v>
      </c>
      <c r="CZ67" s="3">
        <v>0.26810836791992188</v>
      </c>
      <c r="DA67" s="3">
        <v>0.28602057695388794</v>
      </c>
      <c r="DB67" s="3">
        <v>-8.6887240409851074E-2</v>
      </c>
      <c r="DC67" s="3">
        <v>-0.22061933577060699</v>
      </c>
      <c r="DD67" s="3">
        <v>0.23153276741504669</v>
      </c>
      <c r="DE67" s="3">
        <v>-0.14410282671451569</v>
      </c>
      <c r="DF67" s="3">
        <v>-2.4649078026413918E-2</v>
      </c>
      <c r="DG67" s="3">
        <v>0.1118738204240799</v>
      </c>
      <c r="DH67" s="3">
        <v>-0.14970876276493073</v>
      </c>
      <c r="DI67" s="3">
        <v>-0.35182580351829529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0.18347868323326111</v>
      </c>
      <c r="CT68" s="3">
        <v>-0.26044750213623047</v>
      </c>
      <c r="CU68" s="3">
        <v>8.9105673134326935E-2</v>
      </c>
      <c r="CV68" s="3">
        <v>0.22947674989700317</v>
      </c>
      <c r="CW68" s="3">
        <v>0.47935408353805542</v>
      </c>
      <c r="CX68" s="3">
        <v>7.0645712316036224E-2</v>
      </c>
      <c r="CY68" s="3">
        <v>-0.1283484548330307</v>
      </c>
      <c r="CZ68" s="3">
        <v>0.5000113844871521</v>
      </c>
      <c r="DA68" s="3">
        <v>-0.11370513588190079</v>
      </c>
      <c r="DB68" s="3">
        <v>-0.52464193105697632</v>
      </c>
      <c r="DC68" s="3">
        <v>-7.2527632117271423E-2</v>
      </c>
      <c r="DD68" s="3">
        <v>0.26681205630302429</v>
      </c>
      <c r="DE68" s="3">
        <v>-0.23784080147743225</v>
      </c>
      <c r="DF68" s="3">
        <v>0.48028102517127991</v>
      </c>
      <c r="DG68" s="3">
        <v>-8.4488615393638611E-2</v>
      </c>
      <c r="DH68" s="3">
        <v>0.43241328001022339</v>
      </c>
      <c r="DI68" s="3">
        <v>-0.39232951402664185</v>
      </c>
      <c r="DK68" s="28">
        <v>4</v>
      </c>
      <c r="DL68" s="3">
        <v>-0.24448022236458167</v>
      </c>
      <c r="DM68" s="3">
        <v>-1.2065589048895493</v>
      </c>
      <c r="DN68" s="73">
        <v>-0.68006130181857305</v>
      </c>
      <c r="DO68" s="3">
        <v>0.44575272339659644</v>
      </c>
      <c r="DP68" s="3">
        <v>0.28828502035592601</v>
      </c>
      <c r="DQ68" s="3">
        <v>0.56427803317771241</v>
      </c>
      <c r="DR68" s="73">
        <v>-0.59633864611693066</v>
      </c>
      <c r="DS68" s="73">
        <v>0.54684139326329451</v>
      </c>
      <c r="DT68" s="3">
        <v>-0.29648668487767882</v>
      </c>
      <c r="DU68" s="3">
        <v>-0.69017369395668815</v>
      </c>
      <c r="DV68" s="73">
        <v>0.66543386151951767</v>
      </c>
      <c r="DW68" s="3">
        <v>-0.43338153943730889</v>
      </c>
      <c r="DX68" s="3">
        <v>-0.10270731053654436</v>
      </c>
      <c r="DY68" s="3">
        <v>1.4122084431128239</v>
      </c>
      <c r="DZ68" s="3">
        <v>0.1378376538480251</v>
      </c>
      <c r="EA68" s="3">
        <v>0.67101625478748517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-9.3584060668945313E-2</v>
      </c>
      <c r="CT69" s="3">
        <v>0.2982524037361145</v>
      </c>
      <c r="CU69" s="3">
        <v>-0.13293950259685516</v>
      </c>
      <c r="CV69" s="3">
        <v>-4.6511359512805939E-2</v>
      </c>
      <c r="CW69" s="3">
        <v>0.10497093200683594</v>
      </c>
      <c r="CX69" s="3">
        <v>-0.26742199063301086</v>
      </c>
      <c r="CY69" s="3">
        <v>0.3015454113483429</v>
      </c>
      <c r="CZ69" s="3">
        <v>-2.5887411087751389E-2</v>
      </c>
      <c r="DA69" s="3">
        <v>-7.568572461605072E-2</v>
      </c>
      <c r="DB69" s="3">
        <v>0.21585489809513092</v>
      </c>
      <c r="DC69" s="3">
        <v>0.14742375910282135</v>
      </c>
      <c r="DD69" s="3">
        <v>-0.33983913064002991</v>
      </c>
      <c r="DE69" s="3">
        <v>0.23379628360271454</v>
      </c>
      <c r="DF69" s="3">
        <v>-0.11592813581228256</v>
      </c>
      <c r="DG69" s="3">
        <v>-0.20638477802276611</v>
      </c>
      <c r="DH69" s="3">
        <v>0.22399117052555084</v>
      </c>
      <c r="DI69" s="3">
        <v>-0.46167448163032532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0.10457852573846727</v>
      </c>
      <c r="AA72" s="3">
        <v>1.8032009622075858E-2</v>
      </c>
      <c r="AB72" s="3">
        <v>-7.1742698243802139E-2</v>
      </c>
      <c r="AC72" s="3">
        <v>-0.12008370681656511</v>
      </c>
      <c r="AD72" s="3">
        <v>0.12094146655870629</v>
      </c>
      <c r="AE72" s="3">
        <v>-3.6134749555293708E-2</v>
      </c>
      <c r="AF72" s="3">
        <v>-6.0742426521826418E-2</v>
      </c>
      <c r="AG72" s="3">
        <v>2.7315794679772673E-2</v>
      </c>
      <c r="AH72" s="3">
        <v>2.0016495077206264E-2</v>
      </c>
      <c r="AI72" s="3">
        <v>-0.13415529428213641</v>
      </c>
      <c r="AJ72" s="3">
        <v>-5.0154775030112668E-2</v>
      </c>
      <c r="AK72" s="3">
        <v>9.1920003846850756E-2</v>
      </c>
      <c r="AL72" s="3">
        <v>-0.10700550924459976</v>
      </c>
      <c r="AM72" s="3">
        <v>3.6890334333492425E-2</v>
      </c>
      <c r="AN72" s="3">
        <v>5.7510596273982108E-3</v>
      </c>
      <c r="AO72" s="3">
        <v>-9.5908121349417508E-2</v>
      </c>
      <c r="AP72" s="7"/>
      <c r="BT72" s="28">
        <v>4</v>
      </c>
      <c r="BU72" s="3" cm="1">
        <f t="array" ref="BU72:CJ72">MMULT(BU62:CK62,TRANSPOSE(BU6:CK21))</f>
        <v>0.22173048809231954</v>
      </c>
      <c r="BV72" s="3">
        <v>1.0325543121147096</v>
      </c>
      <c r="BW72" s="3">
        <v>-0.37196597497800132</v>
      </c>
      <c r="BX72" s="3">
        <v>-1.223386985154866</v>
      </c>
      <c r="BY72" s="3">
        <v>-0.36391440399948916</v>
      </c>
      <c r="BZ72" s="3">
        <v>-0.94327171158350265</v>
      </c>
      <c r="CA72" s="3">
        <v>1.5656936581947143</v>
      </c>
      <c r="CB72" s="3">
        <v>-1.4075659378479057</v>
      </c>
      <c r="CC72" s="3">
        <v>0.20994848494197407</v>
      </c>
      <c r="CD72" s="3">
        <v>0.95794327147457703</v>
      </c>
      <c r="CE72" s="3">
        <v>0.74398308592077722</v>
      </c>
      <c r="CF72" s="3">
        <v>-0.56796397987933001</v>
      </c>
      <c r="CG72" s="3">
        <v>-8.4468921030435573E-2</v>
      </c>
      <c r="CH72" s="3">
        <v>0.7695626631728455</v>
      </c>
      <c r="CI72" s="3">
        <v>-0.60059710199415384</v>
      </c>
      <c r="CJ72" s="3">
        <v>0.51132392596837994</v>
      </c>
      <c r="CK72" s="7"/>
    </row>
    <row r="73" spans="1:131">
      <c r="A73" s="31">
        <v>4</v>
      </c>
      <c r="B73" s="5" cm="1">
        <f t="array" ref="B73:Q73">Z81:AO81+B62:Q62</f>
        <v>0.23382937131937997</v>
      </c>
      <c r="C73" s="5">
        <v>1.3272465903654134</v>
      </c>
      <c r="D73" s="5">
        <v>-1.7217585600192022</v>
      </c>
      <c r="E73" s="5">
        <v>-0.3370151938448811</v>
      </c>
      <c r="F73" s="5">
        <v>-1.8934599217635142E-2</v>
      </c>
      <c r="G73" s="5">
        <v>-0.48727678106499095</v>
      </c>
      <c r="H73" s="5">
        <v>1.4324210982444212</v>
      </c>
      <c r="I73" s="5">
        <v>-1.7424872846729491</v>
      </c>
      <c r="J73" s="5">
        <v>0.55783681443538546</v>
      </c>
      <c r="K73" s="5">
        <v>-1.4112248557799156</v>
      </c>
      <c r="L73" s="5">
        <v>0.93176092914973496</v>
      </c>
      <c r="M73" s="5">
        <v>1.3983123053122697</v>
      </c>
      <c r="N73" s="5">
        <v>0.89954482328992824</v>
      </c>
      <c r="O73" s="5">
        <v>-0.57233824239206343</v>
      </c>
      <c r="P73" s="5">
        <v>-0.88207886273423541</v>
      </c>
      <c r="Q73" s="5">
        <v>0.47954785377110365</v>
      </c>
      <c r="R73" s="36">
        <f>AVERAGE(B73:Q73)</f>
        <v>5.461587885110232E-3</v>
      </c>
      <c r="S73" s="5">
        <f>STDEV(B73:R73)</f>
        <v>1.0455464473789784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0.10457852573846727</v>
      </c>
      <c r="AA81" s="3">
        <v>1.8032009622075858E-2</v>
      </c>
      <c r="AB81" s="3">
        <v>-7.1742698243802139E-2</v>
      </c>
      <c r="AC81" s="3">
        <v>-0.12008370681656511</v>
      </c>
      <c r="AD81" s="3">
        <v>0.12094146655870629</v>
      </c>
      <c r="AE81" s="3">
        <v>-3.6134749555293708E-2</v>
      </c>
      <c r="AF81" s="3">
        <v>-6.0742426521826418E-2</v>
      </c>
      <c r="AG81" s="3">
        <v>2.7315794679772673E-2</v>
      </c>
      <c r="AH81" s="3">
        <v>2.0016495077206264E-2</v>
      </c>
      <c r="AI81" s="3">
        <v>-0.13415529428213641</v>
      </c>
      <c r="AJ81" s="3">
        <v>-5.0154775030112668E-2</v>
      </c>
      <c r="AK81" s="3">
        <v>9.1920003846850756E-2</v>
      </c>
      <c r="AL81" s="3">
        <v>-0.10700550924459976</v>
      </c>
      <c r="AM81" s="3">
        <v>3.6890334333492425E-2</v>
      </c>
      <c r="AN81" s="3">
        <v>5.7510596273982108E-3</v>
      </c>
      <c r="AO81" s="3">
        <v>-9.5908121349417508E-2</v>
      </c>
      <c r="BT81" s="28">
        <v>4</v>
      </c>
      <c r="BU81" s="3">
        <v>0.22173048809231954</v>
      </c>
      <c r="BV81" s="3">
        <v>1.0325543121147096</v>
      </c>
      <c r="BW81" s="3">
        <v>-0.37196597497800132</v>
      </c>
      <c r="BX81" s="3">
        <v>-1.223386985154866</v>
      </c>
      <c r="BY81" s="3">
        <v>-0.36391440399948916</v>
      </c>
      <c r="BZ81" s="3">
        <v>-0.94327171158350265</v>
      </c>
      <c r="CA81" s="3">
        <v>1.5656936581947143</v>
      </c>
      <c r="CB81" s="3">
        <v>-1.4075659378479057</v>
      </c>
      <c r="CC81" s="3">
        <v>0.20994848494197407</v>
      </c>
      <c r="CD81" s="3">
        <v>0.95794327147457703</v>
      </c>
      <c r="CE81" s="3">
        <v>0.74398308592077722</v>
      </c>
      <c r="CF81" s="3">
        <v>-0.56796397987933001</v>
      </c>
      <c r="CG81" s="3">
        <v>-8.4468921030435573E-2</v>
      </c>
      <c r="CH81" s="3">
        <v>0.7695626631728455</v>
      </c>
      <c r="CI81" s="3">
        <v>-0.60059710199415384</v>
      </c>
      <c r="CJ81" s="3">
        <v>0.51132392596837994</v>
      </c>
    </row>
    <row r="82" spans="1:88">
      <c r="A82" s="31">
        <v>4</v>
      </c>
      <c r="B82" s="5" cm="1">
        <f t="array" ref="B82:Q82">(_xlfn.ANCHORARRAY(B73)-R73)/S73</f>
        <v>0.21841954894184959</v>
      </c>
      <c r="C82" s="5">
        <v>1.2642049578895433</v>
      </c>
      <c r="D82" s="5">
        <v>-1.6519784006097324</v>
      </c>
      <c r="E82" s="5">
        <v>-0.32755769252387318</v>
      </c>
      <c r="F82" s="5">
        <v>-2.3333432162581397E-2</v>
      </c>
      <c r="G82" s="5">
        <v>-0.47127353374431075</v>
      </c>
      <c r="H82" s="5">
        <v>1.3647978183431979</v>
      </c>
      <c r="I82" s="5">
        <v>-1.6718041335608707</v>
      </c>
      <c r="J82" s="5">
        <v>0.52831247041677931</v>
      </c>
      <c r="K82" s="5">
        <v>-1.3549722704490437</v>
      </c>
      <c r="L82" s="5">
        <v>0.88594757658706846</v>
      </c>
      <c r="M82" s="5">
        <v>1.3321748841659005</v>
      </c>
      <c r="N82" s="5">
        <v>0.85513487960878742</v>
      </c>
      <c r="O82" s="5">
        <v>-0.55262951897127821</v>
      </c>
      <c r="P82" s="5">
        <v>-0.84887711382337039</v>
      </c>
      <c r="Q82" s="5">
        <v>0.45343395989193364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1.1250957250595093</v>
      </c>
      <c r="C87" s="3">
        <v>1.0616945028305054</v>
      </c>
      <c r="D87" s="3">
        <v>1.0476284027099609</v>
      </c>
      <c r="E87" s="3">
        <v>0.96337306499481201</v>
      </c>
      <c r="F87" s="3">
        <v>1.119629979133606</v>
      </c>
      <c r="G87" s="3">
        <v>0.87504392862319946</v>
      </c>
      <c r="H87" s="3">
        <v>1.1504838466644287</v>
      </c>
      <c r="I87" s="3">
        <v>1.0418088436126709</v>
      </c>
      <c r="J87" s="3">
        <v>1.1382930278778076</v>
      </c>
      <c r="K87" s="3">
        <v>1.0670434236526489</v>
      </c>
      <c r="L87" s="3">
        <v>1.072664737701416</v>
      </c>
      <c r="M87" s="3">
        <v>0.93885034322738636</v>
      </c>
      <c r="N87" s="3">
        <v>0.83010631799697876</v>
      </c>
      <c r="O87" s="3">
        <v>0.90682637691497803</v>
      </c>
      <c r="P87" s="3">
        <v>1.1159641742706301</v>
      </c>
      <c r="Q87" s="3">
        <v>1.1107507944107056</v>
      </c>
    </row>
    <row r="88" spans="1:88">
      <c r="A88" s="25" t="str">
        <v>β</v>
      </c>
      <c r="B88" s="3">
        <v>-3.9962314069271088E-2</v>
      </c>
      <c r="C88" s="3">
        <v>5.0153926014900208E-2</v>
      </c>
      <c r="D88" s="3">
        <v>5.3214218467473984E-2</v>
      </c>
      <c r="E88" s="3">
        <v>-5.3333263844251633E-2</v>
      </c>
      <c r="F88" s="3">
        <v>2.259112149477005E-2</v>
      </c>
      <c r="G88" s="3">
        <v>4.5078732073307037E-2</v>
      </c>
      <c r="H88" s="3">
        <v>4.2266286909580231E-3</v>
      </c>
      <c r="I88" s="3">
        <v>-2.1855873987078667E-2</v>
      </c>
      <c r="J88" s="3">
        <v>7.5537219643592834E-2</v>
      </c>
      <c r="K88" s="3">
        <v>8.9172691106796265E-2</v>
      </c>
      <c r="L88" s="3">
        <v>-1.9892092794179916E-2</v>
      </c>
      <c r="M88" s="3">
        <v>0.11326991021633148</v>
      </c>
      <c r="N88" s="3">
        <v>3.5204380750656128E-2</v>
      </c>
      <c r="O88" s="3">
        <v>-9.6506923437118516E-2</v>
      </c>
      <c r="P88" s="3">
        <v>-1.837195456027985E-2</v>
      </c>
      <c r="Q88" s="3">
        <v>6.6265580244362354E-4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0.20578058671463015</v>
      </c>
      <c r="C97" s="5">
        <f t="shared" si="1"/>
        <v>1.3923533802572989</v>
      </c>
      <c r="D97" s="5">
        <f t="shared" si="1"/>
        <v>-1.677445274674656</v>
      </c>
      <c r="E97" s="5">
        <f t="shared" si="1"/>
        <v>-0.36889352205360354</v>
      </c>
      <c r="F97" s="5">
        <f t="shared" si="1"/>
        <v>-3.5336886705363696E-3</v>
      </c>
      <c r="G97" s="5">
        <f t="shared" si="1"/>
        <v>-0.36730631235045258</v>
      </c>
      <c r="H97" s="5">
        <f t="shared" si="1"/>
        <v>1.5744044726576605</v>
      </c>
      <c r="I97" s="5">
        <f t="shared" si="1"/>
        <v>-1.7635562051190126</v>
      </c>
      <c r="J97" s="5">
        <f t="shared" si="1"/>
        <v>0.67691162125991322</v>
      </c>
      <c r="K97" s="5">
        <f t="shared" si="1"/>
        <v>-1.3566415593075543</v>
      </c>
      <c r="L97" s="5">
        <f t="shared" si="1"/>
        <v>0.93043263206279303</v>
      </c>
      <c r="M97" s="5">
        <f t="shared" si="1"/>
        <v>1.3639827574543908</v>
      </c>
      <c r="N97" s="5">
        <f t="shared" si="1"/>
        <v>0.74505724705349641</v>
      </c>
      <c r="O97" s="5">
        <f t="shared" si="1"/>
        <v>-0.5976459479021099</v>
      </c>
      <c r="P97" s="5">
        <f t="shared" si="1"/>
        <v>-0.96568840194541306</v>
      </c>
      <c r="Q97" s="5">
        <f t="shared" si="1"/>
        <v>0.50431478696520093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0.42751107480694972</v>
      </c>
      <c r="C107" s="5">
        <v>2.4249076923720088</v>
      </c>
      <c r="D107" s="5">
        <v>-2.0494112496526573</v>
      </c>
      <c r="E107" s="5">
        <v>-1.5922805072084696</v>
      </c>
      <c r="F107" s="5">
        <v>-0.36744809267002554</v>
      </c>
      <c r="G107" s="5">
        <v>-1.3105780239339553</v>
      </c>
      <c r="H107" s="5">
        <v>3.1400981308523748</v>
      </c>
      <c r="I107" s="5">
        <v>-3.1711221429669183</v>
      </c>
      <c r="J107" s="5">
        <v>0.88686010620188727</v>
      </c>
      <c r="K107" s="5">
        <v>-0.39869828783297723</v>
      </c>
      <c r="L107" s="5">
        <v>1.6744157179835701</v>
      </c>
      <c r="M107" s="5">
        <v>0.79601877757506079</v>
      </c>
      <c r="N107" s="5">
        <v>0.66058832602306083</v>
      </c>
      <c r="O107" s="5">
        <v>0.1719167152707356</v>
      </c>
      <c r="P107" s="5">
        <v>-1.5662855039395669</v>
      </c>
      <c r="Q107" s="5">
        <v>1.0156387129335809</v>
      </c>
      <c r="R107" s="38">
        <f>AVERAGE(B107:Q107)</f>
        <v>4.6383215363416164E-2</v>
      </c>
      <c r="S107" s="5">
        <f>STDEV(B107:R107)</f>
        <v>1.6368095621416676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0.2328480162010115</v>
      </c>
      <c r="C116" s="5">
        <v>1.453146738644681</v>
      </c>
      <c r="D116" s="5">
        <v>-1.2804143582066148</v>
      </c>
      <c r="E116" s="5">
        <v>-1.0011327893440407</v>
      </c>
      <c r="F116" s="5">
        <v>-0.25282801225328139</v>
      </c>
      <c r="G116" s="5">
        <v>-0.82902817205067436</v>
      </c>
      <c r="H116" s="5">
        <v>1.8900884910771278</v>
      </c>
      <c r="I116" s="5">
        <v>-1.9657175964444029</v>
      </c>
      <c r="J116" s="5">
        <v>0.51348483676913348</v>
      </c>
      <c r="K116" s="5">
        <v>-0.2719201509392643</v>
      </c>
      <c r="L116" s="5">
        <v>0.99463770268422114</v>
      </c>
      <c r="M116" s="5">
        <v>0.45798581554642875</v>
      </c>
      <c r="N116" s="5">
        <v>0.37524530945187901</v>
      </c>
      <c r="O116" s="5">
        <v>7.669401670837403E-2</v>
      </c>
      <c r="P116" s="5">
        <v>-0.9852512818857817</v>
      </c>
      <c r="Q116" s="5">
        <v>0.5921614340412038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0.98608362674713124</v>
      </c>
      <c r="C121" s="3">
        <v>1.0382002592086792</v>
      </c>
      <c r="D121" s="3">
        <v>1.0271178483963013</v>
      </c>
      <c r="E121" s="3">
        <v>0.93223243951797485</v>
      </c>
      <c r="F121" s="3">
        <v>0.9883067011833192</v>
      </c>
      <c r="G121" s="3">
        <v>0.98721975088119518</v>
      </c>
      <c r="H121" s="3">
        <v>1.077625036239624</v>
      </c>
      <c r="I121" s="3">
        <v>0.96330398321151722</v>
      </c>
      <c r="J121" s="3">
        <v>0.96057033538818359</v>
      </c>
      <c r="K121" s="3">
        <v>1.0093746185302734</v>
      </c>
      <c r="L121" s="3">
        <v>1.0848656892776489</v>
      </c>
      <c r="M121" s="3">
        <v>0.90266919136047363</v>
      </c>
      <c r="N121" s="3">
        <v>0.98891830444335938</v>
      </c>
      <c r="O121" s="3">
        <v>0.9493730664253236</v>
      </c>
      <c r="P121" s="3">
        <v>1.0300803184509275</v>
      </c>
      <c r="Q121" s="3">
        <v>0.95534080266952515</v>
      </c>
    </row>
    <row r="122" spans="1:19">
      <c r="A122" s="25" t="str">
        <v>β</v>
      </c>
      <c r="B122" s="3">
        <v>-0.13036873936653137</v>
      </c>
      <c r="C122" s="3">
        <v>-8.8546410202980042E-2</v>
      </c>
      <c r="D122" s="3">
        <v>1.7992572858929634E-2</v>
      </c>
      <c r="E122" s="3">
        <v>-0.11109840869903564</v>
      </c>
      <c r="F122" s="3">
        <v>-8.5657417774200439E-2</v>
      </c>
      <c r="G122" s="3">
        <v>-7.8544467687606812E-2</v>
      </c>
      <c r="H122" s="3">
        <v>2.6868803426623344E-2</v>
      </c>
      <c r="I122" s="3">
        <v>-0.19885393977165225</v>
      </c>
      <c r="J122" s="3">
        <v>1.5776278451085091E-2</v>
      </c>
      <c r="K122" s="3">
        <v>7.7477611601352692E-2</v>
      </c>
      <c r="L122" s="3">
        <v>-2.7139494195580478E-3</v>
      </c>
      <c r="M122" s="3">
        <v>-0.17317080497741699</v>
      </c>
      <c r="N122" s="3">
        <v>7.7516786754131317E-2</v>
      </c>
      <c r="O122" s="3">
        <v>-8.7222293019294739E-2</v>
      </c>
      <c r="P122" s="3">
        <v>-1.0736065916717052E-2</v>
      </c>
      <c r="Q122" s="3">
        <v>-8.6403220891952515E-2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9.9238876929836822E-2</v>
      </c>
      <c r="C131" s="5">
        <f t="shared" ref="C131:Q131" si="2">C116*C$121+C$122</f>
        <v>1.4201109105261747</v>
      </c>
      <c r="D131" s="79">
        <f t="shared" si="2"/>
        <v>-1.2971438677979794</v>
      </c>
      <c r="E131" s="5">
        <f t="shared" si="2"/>
        <v>-1.0443868711906656</v>
      </c>
      <c r="F131" s="5">
        <f t="shared" si="2"/>
        <v>-0.33552903653097677</v>
      </c>
      <c r="G131" s="5">
        <f t="shared" si="2"/>
        <v>-0.89697745317296618</v>
      </c>
      <c r="H131" s="79">
        <f t="shared" si="2"/>
        <v>2.0636754821197094</v>
      </c>
      <c r="I131" s="79">
        <f t="shared" si="2"/>
        <v>-2.0924375302955154</v>
      </c>
      <c r="J131" s="5">
        <f t="shared" si="2"/>
        <v>0.50901458032315827</v>
      </c>
      <c r="K131" s="5">
        <f t="shared" si="2"/>
        <v>-0.1969916870236616</v>
      </c>
      <c r="L131" s="79">
        <f t="shared" si="2"/>
        <v>1.0763343674844967</v>
      </c>
      <c r="M131" s="5">
        <f t="shared" si="2"/>
        <v>0.2402388807964449</v>
      </c>
      <c r="N131" s="5">
        <f t="shared" si="2"/>
        <v>0.44860374192760721</v>
      </c>
      <c r="O131" s="5">
        <f t="shared" si="2"/>
        <v>-1.441105920039068E-2</v>
      </c>
      <c r="P131" s="5">
        <f t="shared" si="2"/>
        <v>-1.0256240201158076</v>
      </c>
      <c r="Q131" s="5">
        <f t="shared" si="2"/>
        <v>0.4793127588149082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-0.14524134543474485</v>
      </c>
      <c r="C141" s="5">
        <v>0.21355200563662535</v>
      </c>
      <c r="D141" s="79">
        <v>-1.9772051696165525</v>
      </c>
      <c r="E141" s="5">
        <v>-0.5986341477940692</v>
      </c>
      <c r="F141" s="5">
        <v>-4.7244016175050751E-2</v>
      </c>
      <c r="G141" s="5">
        <v>-0.33269941999525376</v>
      </c>
      <c r="H141" s="79">
        <v>1.4673368360027788</v>
      </c>
      <c r="I141" s="79">
        <v>-1.5455961370322209</v>
      </c>
      <c r="J141" s="5">
        <v>0.21252789544547945</v>
      </c>
      <c r="K141" s="5">
        <v>-0.88716538098034969</v>
      </c>
      <c r="L141" s="79">
        <v>1.7417682290040144</v>
      </c>
      <c r="M141" s="5">
        <v>-0.193142658640864</v>
      </c>
      <c r="N141" s="5">
        <v>0.34589643139106285</v>
      </c>
      <c r="O141" s="5">
        <v>1.3977973839124331</v>
      </c>
      <c r="P141" s="5">
        <v>-0.88778636626778251</v>
      </c>
      <c r="Q141" s="5">
        <v>1.1503290136023934</v>
      </c>
      <c r="R141" s="36">
        <f>AVERAGE(B141:Q141)</f>
        <v>-5.3441779338813389E-3</v>
      </c>
      <c r="S141" s="5">
        <f>STDEV(B141:Q141)</f>
        <v>1.0669897184358808</v>
      </c>
      <c r="T141" s="48">
        <v>1.0000000000000001E-5</v>
      </c>
      <c r="W141" s="43">
        <f>SQRT(_xlfn.VAR.S(B141:Q141)+T141)</f>
        <v>1.0669944045063593</v>
      </c>
      <c r="X141" s="43">
        <f>S141-W141</f>
        <v>-4.6860704785434137E-6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-0.53749933071699507</v>
      </c>
    </row>
    <row r="143" spans="1:26">
      <c r="A143" s="11"/>
      <c r="B143" s="45">
        <f>(B141-B142)/B142</f>
        <v>-0.94059612267942672</v>
      </c>
      <c r="C143" s="45">
        <f t="shared" ref="C143:S143" si="3">(C141-C142)/C142</f>
        <v>-0.83945839791087729</v>
      </c>
      <c r="D143" s="45">
        <f t="shared" si="3"/>
        <v>-2.6200686500382706</v>
      </c>
      <c r="E143" s="45">
        <f t="shared" si="3"/>
        <v>-1.964929330605276</v>
      </c>
      <c r="F143" s="45">
        <f t="shared" si="3"/>
        <v>-0.95984714641078905</v>
      </c>
      <c r="G143" s="45">
        <f t="shared" si="3"/>
        <v>-1.2577021633195178</v>
      </c>
      <c r="H143" s="45">
        <f t="shared" si="3"/>
        <v>-13.586898596756694</v>
      </c>
      <c r="I143" s="45">
        <f t="shared" si="3"/>
        <v>1.3670622843277433</v>
      </c>
      <c r="J143" s="45">
        <f t="shared" si="3"/>
        <v>0.46944373364147807</v>
      </c>
      <c r="K143" s="45">
        <f t="shared" si="3"/>
        <v>5.5614926601186472</v>
      </c>
      <c r="L143" s="45">
        <f t="shared" si="3"/>
        <v>-1.8888177910724766</v>
      </c>
      <c r="M143" s="45">
        <f t="shared" si="3"/>
        <v>0.1285034741341087</v>
      </c>
      <c r="N143" s="45">
        <f t="shared" si="3"/>
        <v>0.98602334649972745</v>
      </c>
      <c r="O143" s="45">
        <f t="shared" si="3"/>
        <v>3.2443399350152418</v>
      </c>
      <c r="P143" s="45">
        <f t="shared" si="3"/>
        <v>-1.6255969819998104</v>
      </c>
      <c r="Q143" s="45">
        <f t="shared" si="3"/>
        <v>-5.6235776431895486E-2</v>
      </c>
      <c r="R143" s="45">
        <f t="shared" si="3"/>
        <v>-1.1495517555928996</v>
      </c>
      <c r="S143" s="45">
        <f t="shared" si="3"/>
        <v>-7.9954709049050374E-2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-0.13111388524524983</v>
      </c>
      <c r="C152" s="5">
        <v>0.20515303923583303</v>
      </c>
      <c r="D152" s="5">
        <v>-1.8480599743484476</v>
      </c>
      <c r="E152" s="5">
        <v>-0.55604094360899958</v>
      </c>
      <c r="F152" s="5">
        <v>-3.9269205239007489E-2</v>
      </c>
      <c r="G152" s="5">
        <v>-0.30680262087365595</v>
      </c>
      <c r="H152" s="5">
        <v>1.3802204355778513</v>
      </c>
      <c r="I152" s="5">
        <v>-1.4435490169073253</v>
      </c>
      <c r="J152" s="5">
        <v>0.20419322662147424</v>
      </c>
      <c r="K152" s="5">
        <v>-0.82645707621170506</v>
      </c>
      <c r="L152" s="5">
        <v>1.6374219701938826</v>
      </c>
      <c r="M152" s="5">
        <v>-0.17600776976771604</v>
      </c>
      <c r="N152" s="5">
        <v>0.32918837291125358</v>
      </c>
      <c r="O152" s="5">
        <v>1.3150469377560683</v>
      </c>
      <c r="P152" s="5">
        <v>-0.82703907365432627</v>
      </c>
      <c r="Q152" s="5">
        <v>1.083115583560071</v>
      </c>
      <c r="R152" s="41">
        <f>AVERAGE(B152:Q152)</f>
        <v>0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-0.15605220836098052</v>
      </c>
      <c r="C153" s="5">
        <v>0.15332859201039836</v>
      </c>
      <c r="D153" s="5">
        <v>-1.7357203724570271</v>
      </c>
      <c r="E153" s="5">
        <v>-0.54700434740618775</v>
      </c>
      <c r="F153" s="5">
        <v>-7.1550943022340427E-2</v>
      </c>
      <c r="G153" s="5">
        <v>-0.31769380224902188</v>
      </c>
      <c r="H153" s="5">
        <v>1.2344438165648652</v>
      </c>
      <c r="I153" s="5">
        <v>-1.3635519709252626</v>
      </c>
      <c r="J153" s="5">
        <v>0.15244552093436223</v>
      </c>
      <c r="K153" s="5">
        <v>-0.79579943680447451</v>
      </c>
      <c r="L153" s="5">
        <v>1.4710808773137025</v>
      </c>
      <c r="M153" s="5">
        <v>-0.19735661540837127</v>
      </c>
      <c r="N153" s="5">
        <v>0.26744671666999881</v>
      </c>
      <c r="O153" s="5">
        <v>1.1744812467991319</v>
      </c>
      <c r="P153" s="5">
        <v>-0.79633490081090363</v>
      </c>
      <c r="Q153" s="5">
        <v>0.96109389654722777</v>
      </c>
      <c r="R153" s="41">
        <f>AVERAGE(B153:Q153)</f>
        <v>-3.5421495662805211E-2</v>
      </c>
      <c r="S153" s="42">
        <f>STDEV(B153:Q153)</f>
        <v>0.92004529095094967</v>
      </c>
    </row>
    <row r="154" spans="1:20">
      <c r="A154" s="31"/>
      <c r="B154" s="5" cm="1">
        <f t="array" ref="B154:Q154">(B173:Q173-B160:Q160)/B159:Q159</f>
        <v>-0.49874440548800175</v>
      </c>
      <c r="C154" s="5">
        <v>0.27867695292686484</v>
      </c>
      <c r="D154" s="5">
        <v>0.26192059017101854</v>
      </c>
      <c r="E154" s="5">
        <v>0.16825556929936822</v>
      </c>
      <c r="F154" s="5">
        <v>-0.37014379606447018</v>
      </c>
      <c r="G154" s="5">
        <v>0.37412059023457833</v>
      </c>
      <c r="H154" s="5">
        <v>-2.9389575904949988E-2</v>
      </c>
      <c r="I154" s="5">
        <v>-0.24694802948754241</v>
      </c>
      <c r="J154" s="5">
        <v>5.6362030398272644E-2</v>
      </c>
      <c r="K154" s="5">
        <v>-2.9257153771479479E-2</v>
      </c>
      <c r="L154" s="5">
        <v>-0.4841244248849782</v>
      </c>
      <c r="M154" s="5">
        <v>-3.0283687282244533E-2</v>
      </c>
      <c r="N154" s="5">
        <v>-1.0775482902812146E-2</v>
      </c>
      <c r="O154" s="5">
        <v>7.3781403598022322E-2</v>
      </c>
      <c r="P154" s="5">
        <v>0.32002225290110992</v>
      </c>
      <c r="Q154" s="5">
        <v>0.33534782155374465</v>
      </c>
      <c r="R154" s="41">
        <f>AVERAGE(B154:Q154)</f>
        <v>1.0551290956031297E-2</v>
      </c>
      <c r="S154" s="42">
        <f>STDEV(B154:Q154)</f>
        <v>0.28520355712685391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4.3568201065063477</v>
      </c>
      <c r="C159" s="3">
        <v>3.5850255489349365</v>
      </c>
      <c r="D159" s="3">
        <v>3.6171433925628662</v>
      </c>
      <c r="E159" s="3">
        <v>3.6286778450012207</v>
      </c>
      <c r="F159" s="3">
        <v>3.3854637145996098</v>
      </c>
      <c r="G159" s="3">
        <v>3.3085405826568604</v>
      </c>
      <c r="H159" s="3">
        <v>3.9145290851593018</v>
      </c>
      <c r="I159" s="3">
        <v>3.3267378807067871</v>
      </c>
      <c r="J159" s="3">
        <v>3.4497520923614502</v>
      </c>
      <c r="K159" s="3">
        <v>3.6779561042785649</v>
      </c>
      <c r="L159" s="3">
        <v>3.9954485893249512</v>
      </c>
      <c r="M159" s="3">
        <v>2.8926346302032471</v>
      </c>
      <c r="N159" s="3">
        <v>3.8772540092468262</v>
      </c>
      <c r="O159" s="3">
        <v>3.1403534412384033</v>
      </c>
      <c r="P159" s="3">
        <v>4.3414616584777832</v>
      </c>
      <c r="Q159" s="3">
        <v>3.3694295883178711</v>
      </c>
    </row>
    <row r="160" spans="1:20">
      <c r="A160" s="25" t="str">
        <v>β</v>
      </c>
      <c r="B160" s="3">
        <v>-9.0960346162319183E-2</v>
      </c>
      <c r="C160" s="3">
        <v>1.0536003857851028E-2</v>
      </c>
      <c r="D160" s="3">
        <v>5.1295667886734009E-2</v>
      </c>
      <c r="E160" s="3">
        <v>-0.10754525661468506</v>
      </c>
      <c r="F160" s="3">
        <v>0.11540839076042177</v>
      </c>
      <c r="G160" s="3">
        <v>-0.12999315559864044</v>
      </c>
      <c r="H160" s="3">
        <v>-5.4553650319576263E-2</v>
      </c>
      <c r="I160" s="3">
        <v>0.12003136426210403</v>
      </c>
      <c r="J160" s="3">
        <v>-0.12413503229618073</v>
      </c>
      <c r="K160" s="3">
        <v>-1.6793472692370415E-2</v>
      </c>
      <c r="L160" s="3">
        <v>7.3194250464439392E-2</v>
      </c>
      <c r="M160" s="3">
        <v>-9.7700357437133803E-2</v>
      </c>
      <c r="N160" s="3">
        <v>0.13447928428649902</v>
      </c>
      <c r="O160" s="3">
        <v>2.8200315311551098E-2</v>
      </c>
      <c r="P160" s="3">
        <v>-0.12756434082984924</v>
      </c>
      <c r="Q160" s="3">
        <v>3.0069127678871155E-2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-0.6621999576409896</v>
      </c>
      <c r="C169" s="5">
        <f t="shared" si="4"/>
        <v>0.74601489095996387</v>
      </c>
      <c r="D169" s="79">
        <f t="shared" si="4"/>
        <v>-6.6334022573876537</v>
      </c>
      <c r="E169" s="5">
        <f t="shared" si="4"/>
        <v>-2.1252387096022352</v>
      </c>
      <c r="F169" s="5">
        <f t="shared" si="4"/>
        <v>-1.7536078677402991E-2</v>
      </c>
      <c r="G169" s="5">
        <f t="shared" si="4"/>
        <v>-1.1450620776246179</v>
      </c>
      <c r="H169" s="79">
        <f t="shared" si="4"/>
        <v>5.3483593886811631</v>
      </c>
      <c r="I169" s="79">
        <f t="shared" si="4"/>
        <v>-4.682277832940537</v>
      </c>
      <c r="J169" s="5">
        <f t="shared" si="4"/>
        <v>0.58028097848728577</v>
      </c>
      <c r="K169" s="5">
        <f t="shared" si="4"/>
        <v>-3.0564663210694261</v>
      </c>
      <c r="L169" s="79">
        <f t="shared" si="4"/>
        <v>6.6154295514052697</v>
      </c>
      <c r="M169" s="5">
        <f t="shared" si="4"/>
        <v>-0.60682652745206933</v>
      </c>
      <c r="N169" s="5">
        <f t="shared" si="4"/>
        <v>1.4108262229540962</v>
      </c>
      <c r="O169" s="5">
        <f t="shared" si="4"/>
        <v>4.1579124916838444</v>
      </c>
      <c r="P169" s="5">
        <f t="shared" si="4"/>
        <v>-3.7181227691630903</v>
      </c>
      <c r="Q169" s="5">
        <f t="shared" si="4"/>
        <v>3.6795508224943516</v>
      </c>
    </row>
    <row r="170" spans="1:18">
      <c r="A170" s="11"/>
      <c r="B170" s="45">
        <f t="shared" ref="B170:Q170" si="5">(B169-B173)/B173</f>
        <v>-0.70749593284111945</v>
      </c>
      <c r="C170" s="45">
        <f t="shared" si="5"/>
        <v>-0.26107875301112932</v>
      </c>
      <c r="D170" s="45">
        <f t="shared" si="5"/>
        <v>-7.6420369053646278</v>
      </c>
      <c r="E170" s="45">
        <f t="shared" si="5"/>
        <v>-5.2251266592489767</v>
      </c>
      <c r="F170" s="45">
        <f t="shared" si="5"/>
        <v>-0.98458637718431652</v>
      </c>
      <c r="G170" s="45">
        <f t="shared" si="5"/>
        <v>-2.0336361054564165</v>
      </c>
      <c r="H170" s="45">
        <f t="shared" si="5"/>
        <v>-32.53513790495969</v>
      </c>
      <c r="I170" s="45">
        <f t="shared" si="5"/>
        <v>5.6746654781761032</v>
      </c>
      <c r="J170" s="45">
        <f t="shared" si="5"/>
        <v>7.2543524678134528</v>
      </c>
      <c r="K170" s="45">
        <f t="shared" si="5"/>
        <v>23.569664960365163</v>
      </c>
      <c r="L170" s="45">
        <f t="shared" si="5"/>
        <v>-4.5545803833245229</v>
      </c>
      <c r="M170" s="45">
        <f t="shared" si="5"/>
        <v>2.274832851873013</v>
      </c>
      <c r="N170" s="45">
        <f t="shared" si="5"/>
        <v>14.219268856031242</v>
      </c>
      <c r="O170" s="45">
        <f t="shared" si="5"/>
        <v>14.998124246571159</v>
      </c>
      <c r="P170" s="45">
        <f t="shared" si="5"/>
        <v>-3.9466815415779766</v>
      </c>
      <c r="Q170" s="45">
        <f t="shared" si="5"/>
        <v>2.1720265711158202</v>
      </c>
      <c r="R170" s="11" t="s">
        <v>736</v>
      </c>
    </row>
    <row r="171" spans="1:18">
      <c r="A171" s="46">
        <v>4</v>
      </c>
      <c r="B171" s="5">
        <f t="shared" ref="B171:Q171" si="6">B153*B$159+B$160</f>
        <v>-0.77085174521415711</v>
      </c>
      <c r="C171" s="5">
        <f t="shared" si="6"/>
        <v>0.56022292359735038</v>
      </c>
      <c r="D171" s="5">
        <f t="shared" si="6"/>
        <v>-6.2270538086829585</v>
      </c>
      <c r="E171" s="5">
        <f t="shared" si="6"/>
        <v>-2.0924478131668698</v>
      </c>
      <c r="F171" s="5">
        <f t="shared" si="6"/>
        <v>-0.12682473058709587</v>
      </c>
      <c r="G171" s="5">
        <f t="shared" si="6"/>
        <v>-1.1810959931980927</v>
      </c>
      <c r="H171" s="5">
        <f t="shared" si="6"/>
        <v>4.7777125736186425</v>
      </c>
      <c r="I171" s="5">
        <f t="shared" si="6"/>
        <v>-4.4161486297273669</v>
      </c>
      <c r="J171" s="5">
        <f t="shared" si="6"/>
        <v>0.4017642225182666</v>
      </c>
      <c r="K171" s="5">
        <f t="shared" si="6"/>
        <v>-2.9437088690688316</v>
      </c>
      <c r="L171" s="5">
        <f t="shared" si="6"/>
        <v>5.950822266510384</v>
      </c>
      <c r="M171" s="5">
        <f t="shared" si="6"/>
        <v>-0.66858093766709226</v>
      </c>
      <c r="N171" s="5">
        <f t="shared" si="6"/>
        <v>1.1714381387551518</v>
      </c>
      <c r="O171" s="5">
        <f t="shared" si="6"/>
        <v>3.7164865403671756</v>
      </c>
      <c r="P171" s="5">
        <f t="shared" si="6"/>
        <v>-3.5848217800080957</v>
      </c>
      <c r="Q171" s="5">
        <f t="shared" si="6"/>
        <v>3.2684073398568154</v>
      </c>
    </row>
    <row r="172" spans="1:18">
      <c r="A172" s="11"/>
      <c r="B172" s="45">
        <f t="shared" ref="B172:Q172" si="7">(B169-B171)/B171</f>
        <v>-0.14095030367088551</v>
      </c>
      <c r="C172" s="45">
        <f t="shared" si="7"/>
        <v>0.33163935200935823</v>
      </c>
      <c r="D172" s="45">
        <f t="shared" si="7"/>
        <v>6.525532959713401E-2</v>
      </c>
      <c r="E172" s="45">
        <f t="shared" si="7"/>
        <v>1.5671070135669062E-2</v>
      </c>
      <c r="F172" s="45">
        <f t="shared" si="7"/>
        <v>-0.86172981723497355</v>
      </c>
      <c r="G172" s="45">
        <f t="shared" si="7"/>
        <v>-3.0508879702406382E-2</v>
      </c>
      <c r="H172" s="45">
        <f t="shared" si="7"/>
        <v>0.11943933551245682</v>
      </c>
      <c r="I172" s="45">
        <f t="shared" si="7"/>
        <v>6.0262736951767801E-2</v>
      </c>
      <c r="J172" s="45">
        <f t="shared" si="7"/>
        <v>0.4443321380138639</v>
      </c>
      <c r="K172" s="45">
        <f t="shared" si="7"/>
        <v>3.8304552867098739E-2</v>
      </c>
      <c r="L172" s="45">
        <f t="shared" si="7"/>
        <v>0.11168326915678786</v>
      </c>
      <c r="M172" s="45">
        <f t="shared" si="7"/>
        <v>-9.2366393858767798E-2</v>
      </c>
      <c r="N172" s="45">
        <f t="shared" si="7"/>
        <v>0.20435401262702113</v>
      </c>
      <c r="O172" s="45">
        <f t="shared" si="7"/>
        <v>0.11877507062707064</v>
      </c>
      <c r="P172" s="45">
        <f t="shared" si="7"/>
        <v>3.7184830191110227E-2</v>
      </c>
      <c r="Q172" s="45">
        <f t="shared" si="7"/>
        <v>0.1257932197201429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113CC-7847-4F54-A00B-BFC14240A810}">
  <dimension ref="A2:AW95"/>
  <sheetViews>
    <sheetView topLeftCell="A4" zoomScale="80" zoomScaleNormal="80" workbookViewId="0">
      <selection activeCell="U55" sqref="U55"/>
    </sheetView>
  </sheetViews>
  <sheetFormatPr defaultRowHeight="15"/>
  <cols>
    <col min="1" max="1" width="2.85546875" customWidth="1"/>
    <col min="2" max="18" width="8.5703125" customWidth="1"/>
    <col min="21" max="47" width="8.5703125" customWidth="1"/>
    <col min="48" max="49" width="25.7109375" customWidth="1"/>
  </cols>
  <sheetData>
    <row r="2" spans="1:47">
      <c r="B2" t="s">
        <v>1304</v>
      </c>
      <c r="U2" t="s">
        <v>1303</v>
      </c>
      <c r="AP2" t="s">
        <v>1302</v>
      </c>
    </row>
    <row r="4" spans="1:47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1" cm="1">
        <f t="array" ref="U4:AK4">B57:R57</f>
        <v>0</v>
      </c>
      <c r="V4" s="1">
        <v>1</v>
      </c>
      <c r="W4" s="1">
        <v>2</v>
      </c>
      <c r="X4" s="1">
        <v>3</v>
      </c>
      <c r="Y4" s="1">
        <v>4</v>
      </c>
      <c r="Z4" s="1">
        <v>5</v>
      </c>
      <c r="AA4" s="1">
        <v>6</v>
      </c>
      <c r="AB4" s="1">
        <v>7</v>
      </c>
      <c r="AC4" s="1">
        <v>8</v>
      </c>
      <c r="AD4" s="1">
        <v>9</v>
      </c>
      <c r="AE4" s="1">
        <v>10</v>
      </c>
      <c r="AF4" s="1">
        <v>11</v>
      </c>
      <c r="AG4" s="1">
        <v>12</v>
      </c>
      <c r="AH4" s="1">
        <v>13</v>
      </c>
      <c r="AI4" s="1">
        <v>14</v>
      </c>
      <c r="AJ4" s="1">
        <v>15</v>
      </c>
      <c r="AK4" s="1" t="str">
        <v>HB</v>
      </c>
      <c r="AL4" s="9" t="s">
        <v>154</v>
      </c>
      <c r="AM4" s="1" t="s">
        <v>1301</v>
      </c>
      <c r="AN4" s="1" t="s">
        <v>1313</v>
      </c>
      <c r="AP4" s="1"/>
      <c r="AQ4" s="1" t="s">
        <v>1301</v>
      </c>
      <c r="AR4" s="1"/>
      <c r="AS4" s="1" t="s">
        <v>1301</v>
      </c>
      <c r="AT4" s="1"/>
      <c r="AU4" s="1" t="s">
        <v>1301</v>
      </c>
    </row>
    <row r="5" spans="1:47">
      <c r="B5" t="s">
        <v>1215</v>
      </c>
      <c r="C5" t="s">
        <v>1216</v>
      </c>
      <c r="D5" t="s">
        <v>1217</v>
      </c>
      <c r="E5" t="s">
        <v>1218</v>
      </c>
      <c r="F5" t="s">
        <v>1219</v>
      </c>
      <c r="G5" t="s">
        <v>1220</v>
      </c>
      <c r="H5" t="s">
        <v>1221</v>
      </c>
      <c r="I5" t="s">
        <v>1222</v>
      </c>
      <c r="J5" t="s">
        <v>1223</v>
      </c>
      <c r="K5" t="s">
        <v>1224</v>
      </c>
      <c r="L5" t="s">
        <v>1225</v>
      </c>
      <c r="M5" t="s">
        <v>1226</v>
      </c>
      <c r="N5" t="s">
        <v>1227</v>
      </c>
      <c r="O5" t="s">
        <v>1228</v>
      </c>
      <c r="P5" t="s">
        <v>1229</v>
      </c>
      <c r="Q5" t="s">
        <v>1230</v>
      </c>
      <c r="R5" t="s">
        <v>1231</v>
      </c>
      <c r="AL5" s="50"/>
      <c r="AP5">
        <v>0.5</v>
      </c>
      <c r="AR5">
        <v>2</v>
      </c>
      <c r="AT5">
        <v>4</v>
      </c>
    </row>
    <row r="6" spans="1:47">
      <c r="A6" s="25">
        <v>0</v>
      </c>
      <c r="B6" s="3">
        <v>-9.281747043132782E-2</v>
      </c>
      <c r="C6" s="3">
        <v>-0.12226010113954544</v>
      </c>
      <c r="D6" s="3">
        <v>-0.11925267428159714</v>
      </c>
      <c r="E6" s="3">
        <v>-5.4113909602165222E-2</v>
      </c>
      <c r="F6" s="3">
        <v>0.15479832887649536</v>
      </c>
      <c r="G6" s="3">
        <v>0.35153734683990479</v>
      </c>
      <c r="H6" s="3">
        <v>0.12671363353729248</v>
      </c>
      <c r="I6" s="3">
        <v>7.3656357824802399E-2</v>
      </c>
      <c r="J6" s="3">
        <v>0.1585809588432312</v>
      </c>
      <c r="K6" s="3">
        <v>-5.4564282298088074E-2</v>
      </c>
      <c r="L6" s="3">
        <v>0.15447375178337097</v>
      </c>
      <c r="M6" s="3">
        <v>-0.37638223171234131</v>
      </c>
      <c r="N6" s="3">
        <v>-4.7740984708070755E-2</v>
      </c>
      <c r="O6" s="3">
        <v>0.43228226900100708</v>
      </c>
      <c r="P6" s="3">
        <v>0.16232295334339142</v>
      </c>
      <c r="Q6" s="3">
        <v>0.1108030304312706</v>
      </c>
      <c r="R6" s="3">
        <v>0.1763799637556076</v>
      </c>
      <c r="T6" s="1">
        <v>0</v>
      </c>
      <c r="U6" s="27">
        <f>snapshot20250225215948__104[[#This Row],[fcW.1]]*B$62</f>
        <v>6.1463724987969086E-2</v>
      </c>
      <c r="V6" s="27">
        <f>snapshot20250225215948__104[[#This Row],[fcW.2]]*C$62</f>
        <v>-9.1207856020372152E-2</v>
      </c>
      <c r="W6" s="27">
        <f>snapshot20250225215948__104[[#This Row],[fcW.3]]*D$62</f>
        <v>0.79105095877906106</v>
      </c>
      <c r="X6" s="27">
        <f>snapshot20250225215948__104[[#This Row],[fcW.4]]*E$62</f>
        <v>0.11500497541443762</v>
      </c>
      <c r="Y6" s="27">
        <f>snapshot20250225215948__104[[#This Row],[fcW.5]]*F$62</f>
        <v>-2.714555674308726E-3</v>
      </c>
      <c r="Z6" s="27">
        <f>snapshot20250225215948__104[[#This Row],[fcW.6]]*G$62</f>
        <v>-0.40253208473514729</v>
      </c>
      <c r="AA6" s="27">
        <f>snapshot20250225215948__104[[#This Row],[fcW.7]]*H$62</f>
        <v>0.67771005160308251</v>
      </c>
      <c r="AB6" s="27">
        <f>snapshot20250225215948__104[[#This Row],[fcW.8]]*I$62</f>
        <v>-0.34487953149820855</v>
      </c>
      <c r="AC6" s="27">
        <f>snapshot20250225215948__104[[#This Row],[fcW.9]]*J$62</f>
        <v>9.20215139670022E-2</v>
      </c>
      <c r="AD6" s="27">
        <f>snapshot20250225215948__104[[#This Row],[fcW.10]]*K$62</f>
        <v>0.16677389117743086</v>
      </c>
      <c r="AE6" s="27">
        <f>snapshot20250225215948__104[[#This Row],[fcW.11]]*L$62</f>
        <v>1.0219102224641547</v>
      </c>
      <c r="AF6" s="27">
        <f>snapshot20250225215948__104[[#This Row],[fcW.12]]*M$62</f>
        <v>0.22839872266466021</v>
      </c>
      <c r="AG6" s="27">
        <f>snapshot20250225215948__104[[#This Row],[fcW.13]]*N$62</f>
        <v>-6.7354233135796734E-2</v>
      </c>
      <c r="AH6" s="27">
        <f>snapshot20250225215948__104[[#This Row],[fcW.14]]*O$62</f>
        <v>1.7973918462127232</v>
      </c>
      <c r="AI6" s="27">
        <f>snapshot20250225215948__104[[#This Row],[fcW.15]]*P$62</f>
        <v>-0.60353666878386159</v>
      </c>
      <c r="AJ6" s="27">
        <f>snapshot20250225215948__104[[#This Row],[fcW.16]]*Q$62</f>
        <v>0.40770538175824839</v>
      </c>
      <c r="AK6" s="80">
        <f>snapshot20250225215948__105[[#This Row],[fcB]]*R$62</f>
        <v>0.1763799637556076</v>
      </c>
      <c r="AL6" s="10">
        <f t="shared" ref="AL6:AL8" si="0">SUM(U6:AK6)</f>
        <v>4.0235863229366826</v>
      </c>
      <c r="AM6" s="3">
        <f t="shared" ref="AM6:AM51" si="1">(AL6-$AL$52)/$AL$53</f>
        <v>0.29945022354097889</v>
      </c>
      <c r="AN6" s="85" t="str" cm="1">
        <f t="array" ref="AN6:AN51">emb!S6:S51</f>
        <v>*</v>
      </c>
      <c r="AP6">
        <f t="shared" ref="AP6:AP51" si="2">POWER(ABS(AL6-$AL$52),AP$5)</f>
        <v>1.6689021781931814</v>
      </c>
      <c r="AQ6" s="3">
        <f t="shared" ref="AQ6:AQ51" si="3">(AL6-$AL$52)/$AP$53</f>
        <v>1.7879298040388121</v>
      </c>
      <c r="AR6">
        <f t="shared" ref="AR6:AR51" si="4">POWER(AL6-$AL$52,AR$5)</f>
        <v>7.7575311106862035</v>
      </c>
      <c r="AS6" s="3">
        <f t="shared" ref="AS6:AS51" si="5">(AL6-$AL$52)/$AR$53</f>
        <v>0.30275916624061816</v>
      </c>
      <c r="AT6">
        <f t="shared" ref="AT6:AT51" si="6">POWER(AL6-$AL$52,AT$5)</f>
        <v>60.179288933264324</v>
      </c>
      <c r="AU6" s="3">
        <f t="shared" ref="AU6:AU51" si="7">(AL6-$AL$52)/$AT$53</f>
        <v>1.4294534304386005E-2</v>
      </c>
    </row>
    <row r="7" spans="1:47">
      <c r="A7" s="25">
        <v>1</v>
      </c>
      <c r="B7" s="3">
        <v>-0.18571875989437103</v>
      </c>
      <c r="C7" s="3">
        <v>-0.87236952781677246</v>
      </c>
      <c r="D7" s="3">
        <v>1.1337533593177795E-2</v>
      </c>
      <c r="E7" s="3">
        <v>0.72267085313796997</v>
      </c>
      <c r="F7" s="3">
        <v>0.47154712677001953</v>
      </c>
      <c r="G7" s="3">
        <v>0.87334460020065308</v>
      </c>
      <c r="H7" s="3">
        <v>-0.3661268949508667</v>
      </c>
      <c r="I7" s="3">
        <v>-0.4167848527431488</v>
      </c>
      <c r="J7" s="3">
        <v>-0.6403159499168396</v>
      </c>
      <c r="K7" s="3">
        <v>0.57231926918029785</v>
      </c>
      <c r="L7" s="3">
        <v>0.19920524954795837</v>
      </c>
      <c r="M7" s="3">
        <v>-0.67252922058105469</v>
      </c>
      <c r="N7" s="3">
        <v>0.71592020988464355</v>
      </c>
      <c r="O7" s="3">
        <v>0.77151554822921753</v>
      </c>
      <c r="P7" s="3">
        <v>-0.27093169093132019</v>
      </c>
      <c r="Q7" s="3">
        <v>-0.56902873516082764</v>
      </c>
      <c r="R7" s="3">
        <v>-1.7257196828722954E-2</v>
      </c>
      <c r="T7" s="1">
        <v>1</v>
      </c>
      <c r="U7" s="27">
        <f>snapshot20250225215948__104[[#This Row],[fcW.1]]*B$62</f>
        <v>0.12298295493518961</v>
      </c>
      <c r="V7" s="27">
        <f>snapshot20250225215948__104[[#This Row],[fcW.2]]*C$62</f>
        <v>-0.65080065817102473</v>
      </c>
      <c r="W7" s="27">
        <f>snapshot20250225215948__104[[#This Row],[fcW.3]]*D$62</f>
        <v>-7.5206420930193946E-2</v>
      </c>
      <c r="X7" s="27">
        <f>snapshot20250225215948__104[[#This Row],[fcW.4]]*E$62</f>
        <v>-1.5358480713900857</v>
      </c>
      <c r="Y7" s="27">
        <f>snapshot20250225215948__104[[#This Row],[fcW.5]]*F$62</f>
        <v>-8.269087515142385E-3</v>
      </c>
      <c r="Z7" s="27">
        <f>snapshot20250225215948__104[[#This Row],[fcW.6]]*G$62</f>
        <v>-1.000033782388001</v>
      </c>
      <c r="AA7" s="27">
        <f>snapshot20250225215948__104[[#This Row],[fcW.7]]*H$62</f>
        <v>-1.9581782160591499</v>
      </c>
      <c r="AB7" s="27">
        <f>snapshot20250225215948__104[[#This Row],[fcW.8]]*I$62</f>
        <v>1.9515024771046316</v>
      </c>
      <c r="AC7" s="27">
        <f>snapshot20250225215948__104[[#This Row],[fcW.9]]*J$62</f>
        <v>-0.37156316595875954</v>
      </c>
      <c r="AD7" s="27">
        <f>snapshot20250225215948__104[[#This Row],[fcW.10]]*K$62</f>
        <v>-1.7492745711486475</v>
      </c>
      <c r="AE7" s="27">
        <f>snapshot20250225215948__104[[#This Row],[fcW.11]]*L$62</f>
        <v>1.3178282946546251</v>
      </c>
      <c r="AF7" s="27">
        <f>snapshot20250225215948__104[[#This Row],[fcW.12]]*M$62</f>
        <v>0.40810857153524815</v>
      </c>
      <c r="AG7" s="27">
        <f>snapshot20250225215948__104[[#This Row],[fcW.13]]*N$62</f>
        <v>1.0100390056480555</v>
      </c>
      <c r="AH7" s="27">
        <f>snapshot20250225215948__104[[#This Row],[fcW.14]]*O$62</f>
        <v>3.207894135510573</v>
      </c>
      <c r="AI7" s="27">
        <f>snapshot20250225215948__104[[#This Row],[fcW.15]]*P$62</f>
        <v>1.0073572889395987</v>
      </c>
      <c r="AJ7" s="27">
        <f>snapshot20250225215948__104[[#This Row],[fcW.16]]*Q$62</f>
        <v>-2.0937701504839441</v>
      </c>
      <c r="AK7" s="80">
        <f>snapshot20250225215948__105[[#This Row],[fcB]]*R$62</f>
        <v>-1.7257196828722954E-2</v>
      </c>
      <c r="AL7" s="10">
        <f t="shared" si="0"/>
        <v>-0.43448859254574934</v>
      </c>
      <c r="AM7" s="3">
        <f t="shared" si="1"/>
        <v>-0.17985287980940559</v>
      </c>
      <c r="AN7" s="85" t="str">
        <v>1</v>
      </c>
      <c r="AP7">
        <f t="shared" si="2"/>
        <v>1.2933833287562069</v>
      </c>
      <c r="AQ7" s="3">
        <f t="shared" si="3"/>
        <v>-1.073849003520418</v>
      </c>
      <c r="AR7">
        <f t="shared" si="4"/>
        <v>2.798395121320568</v>
      </c>
      <c r="AS7" s="3">
        <f t="shared" si="5"/>
        <v>-0.18184026477982621</v>
      </c>
      <c r="AT7">
        <f t="shared" si="6"/>
        <v>7.8310152550307564</v>
      </c>
      <c r="AU7" s="3">
        <f t="shared" si="7"/>
        <v>-8.5854441174806444E-3</v>
      </c>
    </row>
    <row r="8" spans="1:47">
      <c r="A8" s="25">
        <v>2</v>
      </c>
      <c r="B8" s="3">
        <v>0.27604386210441589</v>
      </c>
      <c r="C8" s="3">
        <v>-8.728279173374176E-2</v>
      </c>
      <c r="D8" s="3">
        <v>0.44348132610321045</v>
      </c>
      <c r="E8" s="3">
        <v>0.32654085755348206</v>
      </c>
      <c r="F8" s="3">
        <v>0.27777916193008423</v>
      </c>
      <c r="G8" s="3">
        <v>0.72317790985107422</v>
      </c>
      <c r="H8" s="3">
        <v>0.98273664712905884</v>
      </c>
      <c r="I8" s="3">
        <v>-0.53242653608322144</v>
      </c>
      <c r="J8" s="3">
        <v>-0.88104081153869629</v>
      </c>
      <c r="K8" s="3">
        <v>0.2292613685131073</v>
      </c>
      <c r="L8" s="3">
        <v>-0.75985735654830933</v>
      </c>
      <c r="M8" s="3">
        <v>0.56410586833953857</v>
      </c>
      <c r="N8" s="3">
        <v>-0.68531656265258789</v>
      </c>
      <c r="O8" s="3">
        <v>0.10190482437610626</v>
      </c>
      <c r="P8" s="3">
        <v>-0.40689611434936523</v>
      </c>
      <c r="Q8" s="3">
        <v>-1.0394455194473267</v>
      </c>
      <c r="R8" s="3">
        <v>-0.15938542783260343</v>
      </c>
      <c r="T8" s="1">
        <v>2</v>
      </c>
      <c r="U8" s="27">
        <f>snapshot20250225215948__104[[#This Row],[fcW.1]]*B$62</f>
        <v>-0.18279623379259938</v>
      </c>
      <c r="V8" s="27">
        <f>snapshot20250225215948__104[[#This Row],[fcW.2]]*C$62</f>
        <v>-6.5114262357928596E-2</v>
      </c>
      <c r="W8" s="27">
        <f>snapshot20250225215948__104[[#This Row],[fcW.3]]*D$62</f>
        <v>-2.9417900296823065</v>
      </c>
      <c r="X8" s="27">
        <f>snapshot20250225215948__104[[#This Row],[fcW.4]]*E$62</f>
        <v>-0.69397727073936943</v>
      </c>
      <c r="Y8" s="27">
        <f>snapshot20250225215948__104[[#This Row],[fcW.5]]*F$62</f>
        <v>-4.8711572385490226E-3</v>
      </c>
      <c r="Z8" s="27">
        <f>snapshot20250225215948__104[[#This Row],[fcW.6]]*G$62</f>
        <v>-0.82808359994629965</v>
      </c>
      <c r="AA8" s="27">
        <f>snapshot20250225215948__104[[#This Row],[fcW.7]]*H$62</f>
        <v>5.2560287732737487</v>
      </c>
      <c r="AB8" s="27">
        <f>snapshot20250225215948__104[[#This Row],[fcW.8]]*I$62</f>
        <v>2.4929689675717825</v>
      </c>
      <c r="AC8" s="27">
        <f>snapshot20250225215948__104[[#This Row],[fcW.9]]*J$62</f>
        <v>-0.51125122420690705</v>
      </c>
      <c r="AD8" s="27">
        <f>snapshot20250225215948__104[[#This Row],[fcW.10]]*K$62</f>
        <v>-0.70072965158259903</v>
      </c>
      <c r="AE8" s="27">
        <f>snapshot20250225215948__104[[#This Row],[fcW.11]]*L$62</f>
        <v>-5.0267828113623763</v>
      </c>
      <c r="AF8" s="27">
        <f>snapshot20250225215948__104[[#This Row],[fcW.12]]*M$62</f>
        <v>-0.34231440519981643</v>
      </c>
      <c r="AG8" s="27">
        <f>snapshot20250225215948__104[[#This Row],[fcW.13]]*N$62</f>
        <v>-0.9668625776150348</v>
      </c>
      <c r="AH8" s="27">
        <f>snapshot20250225215948__104[[#This Row],[fcW.14]]*O$62</f>
        <v>0.42371134223626056</v>
      </c>
      <c r="AI8" s="27">
        <f>snapshot20250225215948__104[[#This Row],[fcW.15]]*P$62</f>
        <v>1.5128897074463632</v>
      </c>
      <c r="AJ8" s="27">
        <f>snapshot20250225215948__104[[#This Row],[fcW.16]]*Q$62</f>
        <v>-3.8246926160204793</v>
      </c>
      <c r="AK8" s="80">
        <f>snapshot20250225215948__105[[#This Row],[fcB]]*R$62</f>
        <v>-0.15938542783260343</v>
      </c>
      <c r="AL8" s="10">
        <f t="shared" si="0"/>
        <v>-6.5630524770487142</v>
      </c>
      <c r="AM8" s="3">
        <f t="shared" si="1"/>
        <v>-0.83875604869109821</v>
      </c>
      <c r="AN8" s="85" t="str">
        <v>10</v>
      </c>
      <c r="AP8">
        <f t="shared" si="2"/>
        <v>2.7930994109783223</v>
      </c>
      <c r="AQ8" s="3">
        <f t="shared" si="3"/>
        <v>-5.0079673344021485</v>
      </c>
      <c r="AR8">
        <f t="shared" si="4"/>
        <v>60.861909357989802</v>
      </c>
      <c r="AS8" s="3">
        <f t="shared" si="5"/>
        <v>-0.84802435268925791</v>
      </c>
      <c r="AT8">
        <f t="shared" si="6"/>
        <v>3704.1720107001665</v>
      </c>
      <c r="AU8" s="3">
        <f t="shared" si="7"/>
        <v>-4.00387983326565E-2</v>
      </c>
    </row>
    <row r="9" spans="1:47">
      <c r="A9" s="25">
        <v>3</v>
      </c>
      <c r="B9" s="3">
        <v>0.57706570625305176</v>
      </c>
      <c r="C9" s="3">
        <v>1.0806534290313721</v>
      </c>
      <c r="D9" s="3">
        <v>0.20560933649539948</v>
      </c>
      <c r="E9" s="3">
        <v>-0.73800039291381836</v>
      </c>
      <c r="F9" s="3">
        <v>-0.58186119794845581</v>
      </c>
      <c r="G9" s="3">
        <v>0.90764731168746948</v>
      </c>
      <c r="H9" s="3">
        <v>0.2912839949131012</v>
      </c>
      <c r="I9" s="3">
        <v>-0.74130547046661377</v>
      </c>
      <c r="J9" s="3">
        <v>0.34424513578414917</v>
      </c>
      <c r="K9" s="3">
        <v>8.762395940721035E-3</v>
      </c>
      <c r="L9" s="3">
        <v>0.13495585322380066</v>
      </c>
      <c r="M9" s="3">
        <v>-0.82349503040313721</v>
      </c>
      <c r="N9" s="3">
        <v>-0.67854368686676025</v>
      </c>
      <c r="O9" s="3">
        <v>0.9410443902015686</v>
      </c>
      <c r="P9" s="3">
        <v>-0.3948175311088562</v>
      </c>
      <c r="Q9" s="3">
        <v>-0.3133774995803833</v>
      </c>
      <c r="R9" s="3">
        <v>2.0861851051449776E-2</v>
      </c>
      <c r="T9" s="1">
        <v>3</v>
      </c>
      <c r="U9" s="27">
        <f>snapshot20250225215948__104[[#This Row],[fcW.1]]*B$62</f>
        <v>-0.38213288623683861</v>
      </c>
      <c r="V9" s="27">
        <f>snapshot20250225215948__104[[#This Row],[fcW.2]]*C$62</f>
        <v>0.80618355002435005</v>
      </c>
      <c r="W9" s="27">
        <f>snapshot20250225215948__104[[#This Row],[fcW.3]]*D$62</f>
        <v>-1.3638894368485606</v>
      </c>
      <c r="X9" s="27">
        <f>snapshot20250225215948__104[[#This Row],[fcW.4]]*E$62</f>
        <v>1.5684270027221059</v>
      </c>
      <c r="Y9" s="27">
        <f>snapshot20250225215948__104[[#This Row],[fcW.5]]*F$62</f>
        <v>1.0203563746552078E-2</v>
      </c>
      <c r="Z9" s="27">
        <f>snapshot20250225215948__104[[#This Row],[fcW.6]]*G$62</f>
        <v>-1.0393125164712529</v>
      </c>
      <c r="AA9" s="27">
        <f>snapshot20250225215948__104[[#This Row],[fcW.7]]*H$62</f>
        <v>1.5578914889660409</v>
      </c>
      <c r="AB9" s="27">
        <f>snapshot20250225215948__104[[#This Row],[fcW.8]]*I$62</f>
        <v>3.4709981718033815</v>
      </c>
      <c r="AC9" s="27">
        <f>snapshot20250225215948__104[[#This Row],[fcW.9]]*J$62</f>
        <v>0.19975890423231463</v>
      </c>
      <c r="AD9" s="27">
        <f>snapshot20250225215948__104[[#This Row],[fcW.10]]*K$62</f>
        <v>-2.6781968084689294E-2</v>
      </c>
      <c r="AE9" s="27">
        <f>snapshot20250225215948__104[[#This Row],[fcW.11]]*L$62</f>
        <v>0.89279093955184297</v>
      </c>
      <c r="AF9" s="27">
        <f>snapshot20250225215948__104[[#This Row],[fcW.12]]*M$62</f>
        <v>0.499718629673572</v>
      </c>
      <c r="AG9" s="27">
        <f>snapshot20250225215948__104[[#This Row],[fcW.13]]*N$62</f>
        <v>-0.95730722685157832</v>
      </c>
      <c r="AH9" s="27">
        <f>snapshot20250225215948__104[[#This Row],[fcW.14]]*O$62</f>
        <v>3.9127802252481079</v>
      </c>
      <c r="AI9" s="27">
        <f>snapshot20250225215948__104[[#This Row],[fcW.15]]*P$62</f>
        <v>1.467980052080595</v>
      </c>
      <c r="AJ9" s="27">
        <f>snapshot20250225215948__104[[#This Row],[fcW.16]]*Q$62</f>
        <v>-1.1530884363322227</v>
      </c>
      <c r="AK9" s="80">
        <f>snapshot20250225215948__105[[#This Row],[fcB]]*R$62</f>
        <v>2.0861851051449776E-2</v>
      </c>
      <c r="AL9" s="10">
        <f>SUM(U9:AK9)</f>
        <v>9.4850819082751698</v>
      </c>
      <c r="AM9" s="3">
        <f t="shared" si="1"/>
        <v>0.88663456490234094</v>
      </c>
      <c r="AN9" s="85" t="str">
        <v>100</v>
      </c>
      <c r="AP9">
        <f t="shared" si="2"/>
        <v>2.8717120443589801</v>
      </c>
      <c r="AQ9" s="3">
        <f t="shared" si="3"/>
        <v>5.2938359675759079</v>
      </c>
      <c r="AR9">
        <f t="shared" si="4"/>
        <v>68.008556776791352</v>
      </c>
      <c r="AS9" s="3">
        <f t="shared" si="5"/>
        <v>0.8964319293393721</v>
      </c>
      <c r="AT9">
        <f t="shared" si="6"/>
        <v>4625.1637948620528</v>
      </c>
      <c r="AU9" s="3">
        <f t="shared" si="7"/>
        <v>4.2324323734279891E-2</v>
      </c>
    </row>
    <row r="10" spans="1:47">
      <c r="A10" s="25">
        <v>4</v>
      </c>
      <c r="B10" s="3">
        <v>-0.69126063585281372</v>
      </c>
      <c r="C10" s="3">
        <v>0.83096140623092651</v>
      </c>
      <c r="D10" s="3">
        <v>0.40395814180374146</v>
      </c>
      <c r="E10" s="3">
        <v>-1.0491025447845459</v>
      </c>
      <c r="F10" s="3">
        <v>-0.40471017360687256</v>
      </c>
      <c r="G10" s="3">
        <v>-0.48562443256378174</v>
      </c>
      <c r="H10" s="3">
        <v>0.17305752635002136</v>
      </c>
      <c r="I10" s="3">
        <v>0.67622607946395874</v>
      </c>
      <c r="J10" s="3">
        <v>-7.6406210660934448E-2</v>
      </c>
      <c r="K10" s="3">
        <v>0.570659339427948</v>
      </c>
      <c r="L10" s="3">
        <v>-0.53952276706695557</v>
      </c>
      <c r="M10" s="3">
        <v>0.55340582132339478</v>
      </c>
      <c r="N10" s="3">
        <v>-0.37756580114364624</v>
      </c>
      <c r="O10" s="3">
        <v>0.70600497722625732</v>
      </c>
      <c r="P10" s="3">
        <v>0.52897125482559204</v>
      </c>
      <c r="Q10" s="3">
        <v>-0.6761009693145752</v>
      </c>
      <c r="R10" s="3">
        <v>-0.20999252796173096</v>
      </c>
      <c r="T10" s="1">
        <v>4</v>
      </c>
      <c r="U10" s="27">
        <f>snapshot20250225215948__104[[#This Row],[fcW.1]]*B$62</f>
        <v>0.4577527637806168</v>
      </c>
      <c r="V10" s="27">
        <f>snapshot20250225215948__104[[#This Row],[fcW.2]]*C$62</f>
        <v>0.61990958286130293</v>
      </c>
      <c r="W10" s="27">
        <f>snapshot20250225215948__104[[#This Row],[fcW.3]]*D$62</f>
        <v>-2.6796168497310604</v>
      </c>
      <c r="X10" s="27">
        <f>snapshot20250225215948__104[[#This Row],[fcW.4]]*E$62</f>
        <v>2.2295933385183293</v>
      </c>
      <c r="Y10" s="27">
        <f>snapshot20250225215948__104[[#This Row],[fcW.5]]*F$62</f>
        <v>7.097029445915541E-3</v>
      </c>
      <c r="Z10" s="27">
        <f>snapshot20250225215948__104[[#This Row],[fcW.6]]*G$62</f>
        <v>0.55607012169676007</v>
      </c>
      <c r="AA10" s="27">
        <f>snapshot20250225215948__104[[#This Row],[fcW.7]]*H$62</f>
        <v>0.92557384583607449</v>
      </c>
      <c r="AB10" s="27">
        <f>snapshot20250225215948__104[[#This Row],[fcW.8]]*I$62</f>
        <v>-3.1662783819303799</v>
      </c>
      <c r="AC10" s="27">
        <f>snapshot20250225215948__104[[#This Row],[fcW.9]]*J$62</f>
        <v>-4.4337070684832725E-2</v>
      </c>
      <c r="AD10" s="27">
        <f>snapshot20250225215948__104[[#This Row],[fcW.10]]*K$62</f>
        <v>-1.7442010517652491</v>
      </c>
      <c r="AE10" s="27">
        <f>snapshot20250225215948__104[[#This Row],[fcW.11]]*L$62</f>
        <v>-3.5691748569106796</v>
      </c>
      <c r="AF10" s="27">
        <f>snapshot20250225215948__104[[#This Row],[fcW.12]]*M$62</f>
        <v>-0.33582133282543597</v>
      </c>
      <c r="AG10" s="27">
        <f>snapshot20250225215948__104[[#This Row],[fcW.13]]*N$62</f>
        <v>-0.53267973314412775</v>
      </c>
      <c r="AH10" s="27">
        <f>snapshot20250225215948__104[[#This Row],[fcW.14]]*O$62</f>
        <v>2.9355069140000234</v>
      </c>
      <c r="AI10" s="27">
        <f>snapshot20250225215948__104[[#This Row],[fcW.15]]*P$62</f>
        <v>-1.966780066799805</v>
      </c>
      <c r="AJ10" s="27">
        <f>snapshot20250225215948__104[[#This Row],[fcW.16]]*Q$62</f>
        <v>-2.4877478777306736</v>
      </c>
      <c r="AK10" s="80">
        <f>snapshot20250225215948__105[[#This Row],[fcB]]*R$62</f>
        <v>-0.20999252796173096</v>
      </c>
      <c r="AL10" s="10">
        <f t="shared" ref="AL10:AL51" si="8">SUM(U10:AK10)</f>
        <v>-9.0051261533449516</v>
      </c>
      <c r="AM10" s="3">
        <f t="shared" si="1"/>
        <v>-1.101311863442902</v>
      </c>
      <c r="AN10" s="85" t="str">
        <v>12</v>
      </c>
      <c r="AP10">
        <f t="shared" si="2"/>
        <v>3.2005433907234702</v>
      </c>
      <c r="AQ10" s="3">
        <f t="shared" si="3"/>
        <v>-6.575611401811579</v>
      </c>
      <c r="AR10">
        <f t="shared" si="4"/>
        <v>104.92884145256305</v>
      </c>
      <c r="AS10" s="3">
        <f t="shared" si="5"/>
        <v>-1.113481424739178</v>
      </c>
      <c r="AT10">
        <f t="shared" si="6"/>
        <v>11010.061768577114</v>
      </c>
      <c r="AU10" s="3">
        <f t="shared" si="7"/>
        <v>-5.2572143796237605E-2</v>
      </c>
    </row>
    <row r="11" spans="1:47">
      <c r="A11" s="25">
        <v>5</v>
      </c>
      <c r="B11" s="3">
        <v>0.5868152379989624</v>
      </c>
      <c r="C11" s="3">
        <v>-0.13691903650760651</v>
      </c>
      <c r="D11" s="3">
        <v>1.1080915108323097E-2</v>
      </c>
      <c r="E11" s="3">
        <v>-0.43557232618331909</v>
      </c>
      <c r="F11" s="3">
        <v>-0.93084830045700073</v>
      </c>
      <c r="G11" s="3">
        <v>0.39880979061126709</v>
      </c>
      <c r="H11" s="3">
        <v>0.42199549078941345</v>
      </c>
      <c r="I11" s="3">
        <v>-0.90805703401565552</v>
      </c>
      <c r="J11" s="3">
        <v>0.71325433254241943</v>
      </c>
      <c r="K11" s="3">
        <v>0.1448453962802887</v>
      </c>
      <c r="L11" s="3">
        <v>0.65651708841323853</v>
      </c>
      <c r="M11" s="3">
        <v>0.14212256669998169</v>
      </c>
      <c r="N11" s="3">
        <v>-1.0211973190307617</v>
      </c>
      <c r="O11" s="3">
        <v>-0.84567385911941528</v>
      </c>
      <c r="P11" s="3">
        <v>-8.5576713085174561E-2</v>
      </c>
      <c r="Q11" s="3">
        <v>1.074817419052124</v>
      </c>
      <c r="R11" s="3">
        <v>-3.6396857351064682E-2</v>
      </c>
      <c r="T11" s="1">
        <v>5</v>
      </c>
      <c r="U11" s="27">
        <f>snapshot20250225215948__104[[#This Row],[fcW.1]]*B$62</f>
        <v>-0.38858902574600013</v>
      </c>
      <c r="V11" s="27">
        <f>snapshot20250225215948__104[[#This Row],[fcW.2]]*C$62</f>
        <v>-0.10214364009056538</v>
      </c>
      <c r="W11" s="27">
        <f>snapshot20250225215948__104[[#This Row],[fcW.3]]*D$62</f>
        <v>-7.3504167293471395E-2</v>
      </c>
      <c r="X11" s="27">
        <f>snapshot20250225215948__104[[#This Row],[fcW.4]]*E$62</f>
        <v>0.92569516843628097</v>
      </c>
      <c r="Y11" s="27">
        <f>snapshot20250225215948__104[[#This Row],[fcW.5]]*F$62</f>
        <v>1.6323429033540823E-2</v>
      </c>
      <c r="Z11" s="27">
        <f>snapshot20250225215948__104[[#This Row],[fcW.6]]*G$62</f>
        <v>-0.45666196741437631</v>
      </c>
      <c r="AA11" s="27">
        <f>snapshot20250225215948__104[[#This Row],[fcW.7]]*H$62</f>
        <v>2.2569835451446747</v>
      </c>
      <c r="AB11" s="27">
        <f>snapshot20250225215948__104[[#This Row],[fcW.8]]*I$62</f>
        <v>4.2517753214172354</v>
      </c>
      <c r="AC11" s="27">
        <f>snapshot20250225215948__104[[#This Row],[fcW.9]]*J$62</f>
        <v>0.41388792199801105</v>
      </c>
      <c r="AD11" s="27">
        <f>snapshot20250225215948__104[[#This Row],[fcW.10]]*K$62</f>
        <v>-0.4427150754926571</v>
      </c>
      <c r="AE11" s="27">
        <f>snapshot20250225215948__104[[#This Row],[fcW.11]]*L$62</f>
        <v>4.3431425476914844</v>
      </c>
      <c r="AF11" s="27">
        <f>snapshot20250225215948__104[[#This Row],[fcW.12]]*M$62</f>
        <v>-8.6243743623124994E-2</v>
      </c>
      <c r="AG11" s="27">
        <f>snapshot20250225215948__104[[#This Row],[fcW.13]]*N$62</f>
        <v>-1.4407319564990186</v>
      </c>
      <c r="AH11" s="27">
        <f>snapshot20250225215948__104[[#This Row],[fcW.14]]*O$62</f>
        <v>-3.5162379027231006</v>
      </c>
      <c r="AI11" s="27">
        <f>snapshot20250225215948__104[[#This Row],[fcW.15]]*P$62</f>
        <v>0.3181847254321245</v>
      </c>
      <c r="AJ11" s="27">
        <f>snapshot20250225215948__104[[#This Row],[fcW.16]]*Q$62</f>
        <v>3.9548453183044989</v>
      </c>
      <c r="AK11" s="80">
        <f>snapshot20250225215948__105[[#This Row],[fcB]]*R$62</f>
        <v>-3.6396857351064682E-2</v>
      </c>
      <c r="AL11" s="10">
        <f t="shared" si="8"/>
        <v>9.9376136412244733</v>
      </c>
      <c r="AM11" s="3">
        <f t="shared" si="1"/>
        <v>0.93528782176302261</v>
      </c>
      <c r="AN11" s="85" t="str">
        <v>14</v>
      </c>
      <c r="AP11">
        <f t="shared" si="2"/>
        <v>2.9494511012501521</v>
      </c>
      <c r="AQ11" s="3">
        <f t="shared" si="3"/>
        <v>5.5843303508364519</v>
      </c>
      <c r="AR11">
        <f t="shared" si="4"/>
        <v>75.677155841725025</v>
      </c>
      <c r="AS11" s="3">
        <f t="shared" si="5"/>
        <v>0.94562280756897155</v>
      </c>
      <c r="AT11">
        <f t="shared" si="6"/>
        <v>5727.0319162927362</v>
      </c>
      <c r="AU11" s="3">
        <f t="shared" si="7"/>
        <v>4.4646832099747666E-2</v>
      </c>
    </row>
    <row r="12" spans="1:47">
      <c r="A12" s="25">
        <v>6</v>
      </c>
      <c r="B12" s="3">
        <v>-0.55721515417098999</v>
      </c>
      <c r="C12" s="3">
        <v>-0.39630204439163208</v>
      </c>
      <c r="D12" s="3">
        <v>3.9098978042602539E-2</v>
      </c>
      <c r="E12" s="3">
        <v>-0.76426786184310913</v>
      </c>
      <c r="F12" s="3">
        <v>0.43474364280700684</v>
      </c>
      <c r="G12" s="3">
        <v>-0.56466418504714966</v>
      </c>
      <c r="H12" s="3">
        <v>0.63240635395050049</v>
      </c>
      <c r="I12" s="3">
        <v>-0.99083298444747925</v>
      </c>
      <c r="J12" s="3">
        <v>-0.60619878768920898</v>
      </c>
      <c r="K12" s="3">
        <v>0.10964778810739517</v>
      </c>
      <c r="L12" s="3">
        <v>-0.92529839277267456</v>
      </c>
      <c r="M12" s="3">
        <v>0.49473419785499573</v>
      </c>
      <c r="N12" s="3">
        <v>0.2407095730304718</v>
      </c>
      <c r="O12" s="3">
        <v>1.0680798292160034</v>
      </c>
      <c r="P12" s="3">
        <v>-0.18082693219184875</v>
      </c>
      <c r="Q12" s="3">
        <v>0.66317856311798096</v>
      </c>
      <c r="R12" s="3">
        <v>0.12430445104837418</v>
      </c>
      <c r="T12" s="1">
        <v>6</v>
      </c>
      <c r="U12" s="27">
        <f>snapshot20250225215948__104[[#This Row],[fcW.1]]*B$62</f>
        <v>0.36898785148894708</v>
      </c>
      <c r="V12" s="27">
        <f>snapshot20250225215948__104[[#This Row],[fcW.2]]*C$62</f>
        <v>-0.29564722643403418</v>
      </c>
      <c r="W12" s="27">
        <f>snapshot20250225215948__104[[#This Row],[fcW.3]]*D$62</f>
        <v>-0.25935924920935</v>
      </c>
      <c r="X12" s="27">
        <f>snapshot20250225215948__104[[#This Row],[fcW.4]]*E$62</f>
        <v>1.6242516444939086</v>
      </c>
      <c r="Y12" s="27">
        <f>snapshot20250225215948__104[[#This Row],[fcW.5]]*F$62</f>
        <v>-7.623698724764455E-3</v>
      </c>
      <c r="Z12" s="27">
        <f>snapshot20250225215948__104[[#This Row],[fcW.6]]*G$62</f>
        <v>0.64657554489030089</v>
      </c>
      <c r="AA12" s="27">
        <f>snapshot20250225215948__104[[#This Row],[fcW.7]]*H$62</f>
        <v>3.3823364606127821</v>
      </c>
      <c r="AB12" s="27">
        <f>snapshot20250225215948__104[[#This Row],[fcW.8]]*I$62</f>
        <v>4.6393553192247481</v>
      </c>
      <c r="AC12" s="27">
        <f>snapshot20250225215948__104[[#This Row],[fcW.9]]*J$62</f>
        <v>-0.3517656256781006</v>
      </c>
      <c r="AD12" s="27">
        <f>snapshot20250225215948__104[[#This Row],[fcW.10]]*K$62</f>
        <v>-0.33513477153001009</v>
      </c>
      <c r="AE12" s="27">
        <f>snapshot20250225215948__104[[#This Row],[fcW.11]]*L$62</f>
        <v>-6.1212463314161516</v>
      </c>
      <c r="AF12" s="27">
        <f>snapshot20250225215948__104[[#This Row],[fcW.12]]*M$62</f>
        <v>-0.30021783529613205</v>
      </c>
      <c r="AG12" s="27">
        <f>snapshot20250225215948__104[[#This Row],[fcW.13]]*N$62</f>
        <v>0.33959937774747373</v>
      </c>
      <c r="AH12" s="27">
        <f>snapshot20250225215948__104[[#This Row],[fcW.14]]*O$62</f>
        <v>4.4409824640127677</v>
      </c>
      <c r="AI12" s="27">
        <f>snapshot20250225215948__104[[#This Row],[fcW.15]]*P$62</f>
        <v>0.67233673386042303</v>
      </c>
      <c r="AJ12" s="27">
        <f>snapshot20250225215948__104[[#This Row],[fcW.16]]*Q$62</f>
        <v>2.4401992273813891</v>
      </c>
      <c r="AK12" s="80">
        <f>snapshot20250225215948__105[[#This Row],[fcB]]*R$62</f>
        <v>0.12430445104837418</v>
      </c>
      <c r="AL12" s="10">
        <f t="shared" si="8"/>
        <v>11.007934336472573</v>
      </c>
      <c r="AM12" s="3">
        <f t="shared" si="1"/>
        <v>1.0503617136419885</v>
      </c>
      <c r="AN12" s="85" t="str">
        <v>15</v>
      </c>
      <c r="AP12">
        <f t="shared" si="2"/>
        <v>3.1256331348886479</v>
      </c>
      <c r="AQ12" s="3">
        <f t="shared" si="3"/>
        <v>6.2714029418141219</v>
      </c>
      <c r="AR12">
        <f t="shared" si="4"/>
        <v>95.444742105387689</v>
      </c>
      <c r="AS12" s="3">
        <f t="shared" si="5"/>
        <v>1.0619682727663653</v>
      </c>
      <c r="AT12">
        <f t="shared" si="6"/>
        <v>9109.6987955639652</v>
      </c>
      <c r="AU12" s="3">
        <f t="shared" si="7"/>
        <v>5.0139991114798395E-2</v>
      </c>
    </row>
    <row r="13" spans="1:47">
      <c r="A13" s="25">
        <v>7</v>
      </c>
      <c r="B13" s="3">
        <v>-0.19409206509590149</v>
      </c>
      <c r="C13" s="3">
        <v>-0.45947986841201782</v>
      </c>
      <c r="D13" s="3">
        <v>0.21533748507499695</v>
      </c>
      <c r="E13" s="3">
        <v>0.49522390961647034</v>
      </c>
      <c r="F13" s="3">
        <v>0.75779324769973755</v>
      </c>
      <c r="G13" s="3">
        <v>-0.59522759914398193</v>
      </c>
      <c r="H13" s="3">
        <v>-0.77663540840148926</v>
      </c>
      <c r="I13" s="3">
        <v>0.56419306993484497</v>
      </c>
      <c r="J13" s="3">
        <v>6.4059391617774963E-2</v>
      </c>
      <c r="K13" s="3">
        <v>-0.98739910125732422</v>
      </c>
      <c r="L13" s="3">
        <v>0.82668495178222656</v>
      </c>
      <c r="M13" s="3">
        <v>-0.83492720127105713</v>
      </c>
      <c r="N13" s="3">
        <v>-0.33929267525672913</v>
      </c>
      <c r="O13" s="3">
        <v>-0.23382899165153503</v>
      </c>
      <c r="P13" s="3">
        <v>0.79191792011260986</v>
      </c>
      <c r="Q13" s="3">
        <v>0.58296370506286621</v>
      </c>
      <c r="R13" s="3">
        <v>-0.92753326892852783</v>
      </c>
      <c r="T13" s="1">
        <v>7</v>
      </c>
      <c r="U13" s="27">
        <f>snapshot20250225215948__104[[#This Row],[fcW.1]]*B$62</f>
        <v>0.12852775728495816</v>
      </c>
      <c r="V13" s="27">
        <f>snapshot20250225215948__104[[#This Row],[fcW.2]]*C$62</f>
        <v>-0.34277882393169001</v>
      </c>
      <c r="W13" s="27">
        <f>snapshot20250225215948__104[[#This Row],[fcW.3]]*D$62</f>
        <v>-1.428420159596665</v>
      </c>
      <c r="X13" s="27">
        <f>snapshot20250225215948__104[[#This Row],[fcW.4]]*E$62</f>
        <v>-1.0524690226374813</v>
      </c>
      <c r="Y13" s="27">
        <f>snapshot20250225215948__104[[#This Row],[fcW.5]]*F$62</f>
        <v>-1.3288722012867332E-2</v>
      </c>
      <c r="Z13" s="27">
        <f>snapshot20250225215948__104[[#This Row],[fcW.6]]*G$62</f>
        <v>0.68157255133532113</v>
      </c>
      <c r="AA13" s="27">
        <f>snapshot20250225215948__104[[#This Row],[fcW.7]]*H$62</f>
        <v>-4.153725278106335</v>
      </c>
      <c r="AB13" s="27">
        <f>snapshot20250225215948__104[[#This Row],[fcW.8]]*I$62</f>
        <v>-2.6417087048545946</v>
      </c>
      <c r="AC13" s="27">
        <f>snapshot20250225215948__104[[#This Row],[fcW.9]]*J$62</f>
        <v>3.7172446449262687E-2</v>
      </c>
      <c r="AD13" s="27">
        <f>snapshot20250225215948__104[[#This Row],[fcW.10]]*K$62</f>
        <v>3.0179520984472314</v>
      </c>
      <c r="AE13" s="27">
        <f>snapshot20250225215948__104[[#This Row],[fcW.11]]*L$62</f>
        <v>5.4688760597221817</v>
      </c>
      <c r="AF13" s="27">
        <f>snapshot20250225215948__104[[#This Row],[fcW.12]]*M$62</f>
        <v>0.50665597422259057</v>
      </c>
      <c r="AG13" s="27">
        <f>snapshot20250225215948__104[[#This Row],[fcW.13]]*N$62</f>
        <v>-0.4786830035084419</v>
      </c>
      <c r="AH13" s="27">
        <f>snapshot20250225215948__104[[#This Row],[fcW.14]]*O$62</f>
        <v>-0.97224048530575491</v>
      </c>
      <c r="AI13" s="27">
        <f>snapshot20250225215948__104[[#This Row],[fcW.15]]*P$62</f>
        <v>-2.944448050078972</v>
      </c>
      <c r="AJ13" s="27">
        <f>snapshot20250225215948__104[[#This Row],[fcW.16]]*Q$62</f>
        <v>2.1450445804484239</v>
      </c>
      <c r="AK13" s="80">
        <f>snapshot20250225215948__105[[#This Row],[fcB]]*R$62</f>
        <v>-0.92753326892852783</v>
      </c>
      <c r="AL13" s="10">
        <f t="shared" si="8"/>
        <v>-2.9694940510513588</v>
      </c>
      <c r="AM13" s="3">
        <f t="shared" si="1"/>
        <v>-0.45240011293287979</v>
      </c>
      <c r="AN13" s="85" t="str">
        <v>16</v>
      </c>
      <c r="AP13">
        <f t="shared" si="2"/>
        <v>2.0513034620967461</v>
      </c>
      <c r="AQ13" s="3">
        <f t="shared" si="3"/>
        <v>-2.7011489111562819</v>
      </c>
      <c r="AR13">
        <f t="shared" si="4"/>
        <v>17.705967064371347</v>
      </c>
      <c r="AS13" s="3">
        <f t="shared" si="5"/>
        <v>-0.45739916096598432</v>
      </c>
      <c r="AT13">
        <f t="shared" si="6"/>
        <v>313.5012696846029</v>
      </c>
      <c r="AU13" s="3">
        <f t="shared" si="7"/>
        <v>-2.1595739208864487E-2</v>
      </c>
    </row>
    <row r="14" spans="1:47">
      <c r="A14" s="25">
        <v>8</v>
      </c>
      <c r="B14" s="3">
        <v>-0.33175715804100037</v>
      </c>
      <c r="C14" s="3">
        <v>0.43709561228752136</v>
      </c>
      <c r="D14" s="3">
        <v>0.58131486177444458</v>
      </c>
      <c r="E14" s="3">
        <v>-0.56827229261398315</v>
      </c>
      <c r="F14" s="3">
        <v>0.82442033290863037</v>
      </c>
      <c r="G14" s="3">
        <v>-0.52832895517349243</v>
      </c>
      <c r="H14" s="3">
        <v>0.42761915922164917</v>
      </c>
      <c r="I14" s="3">
        <v>0.85290074348449707</v>
      </c>
      <c r="J14" s="3">
        <v>-0.62830990552902222</v>
      </c>
      <c r="K14" s="3">
        <v>-2.9042313690297306E-4</v>
      </c>
      <c r="L14" s="3">
        <v>-0.47940748929977417</v>
      </c>
      <c r="M14" s="3">
        <v>-1.1058453321456909</v>
      </c>
      <c r="N14" s="3">
        <v>0.72497594356536865</v>
      </c>
      <c r="O14" s="3">
        <v>-0.51211440563201904</v>
      </c>
      <c r="P14" s="3">
        <v>0.26863300800323486</v>
      </c>
      <c r="Q14" s="3">
        <v>0.52966046333312988</v>
      </c>
      <c r="R14" s="3">
        <v>-0.91892307996749878</v>
      </c>
      <c r="T14" s="1">
        <v>8</v>
      </c>
      <c r="U14" s="27">
        <f>snapshot20250225215948__104[[#This Row],[fcW.1]]*B$62</f>
        <v>0.21968957600184552</v>
      </c>
      <c r="V14" s="27">
        <f>snapshot20250225215948__104[[#This Row],[fcW.2]]*C$62</f>
        <v>0.32607983553975389</v>
      </c>
      <c r="W14" s="27">
        <f>snapshot20250225215948__104[[#This Row],[fcW.3]]*D$62</f>
        <v>-3.8560953163475924</v>
      </c>
      <c r="X14" s="27">
        <f>snapshot20250225215948__104[[#This Row],[fcW.4]]*E$62</f>
        <v>1.2077142738576454</v>
      </c>
      <c r="Y14" s="27">
        <f>snapshot20250225215948__104[[#This Row],[fcW.5]]*F$62</f>
        <v>-1.4457099821136509E-2</v>
      </c>
      <c r="Z14" s="27">
        <f>snapshot20250225215948__104[[#This Row],[fcW.6]]*G$62</f>
        <v>0.60496945108020284</v>
      </c>
      <c r="AA14" s="27">
        <f>snapshot20250225215948__104[[#This Row],[fcW.7]]*H$62</f>
        <v>2.2870609450030526</v>
      </c>
      <c r="AB14" s="27">
        <f>snapshot20250225215948__104[[#This Row],[fcW.8]]*I$62</f>
        <v>-3.9935182449159639</v>
      </c>
      <c r="AC14" s="27">
        <f>snapshot20250225215948__104[[#This Row],[fcW.9]]*J$62</f>
        <v>-0.36459628677363509</v>
      </c>
      <c r="AD14" s="27">
        <f>snapshot20250225215948__104[[#This Row],[fcW.10]]*K$62</f>
        <v>8.8766853680327228E-4</v>
      </c>
      <c r="AE14" s="27">
        <f>snapshot20250225215948__104[[#This Row],[fcW.11]]*L$62</f>
        <v>-3.1714864718787315</v>
      </c>
      <c r="AF14" s="27">
        <f>snapshot20250225215948__104[[#This Row],[fcW.12]]*M$62</f>
        <v>0.67105628280504981</v>
      </c>
      <c r="AG14" s="27">
        <f>snapshot20250225215948__104[[#This Row],[fcW.13]]*N$62</f>
        <v>1.022815072192911</v>
      </c>
      <c r="AH14" s="27">
        <f>snapshot20250225215948__104[[#This Row],[fcW.14]]*O$62</f>
        <v>-2.1293268843486191</v>
      </c>
      <c r="AI14" s="27">
        <f>snapshot20250225215948__104[[#This Row],[fcW.15]]*P$62</f>
        <v>-0.9988105036055982</v>
      </c>
      <c r="AJ14" s="27">
        <f>snapshot20250225215948__104[[#This Row],[fcW.16]]*Q$62</f>
        <v>1.9489125935001574</v>
      </c>
      <c r="AK14" s="80">
        <f>snapshot20250225215948__105[[#This Row],[fcB]]*R$62</f>
        <v>-0.91892307996749878</v>
      </c>
      <c r="AL14" s="10">
        <f t="shared" si="8"/>
        <v>-7.1580281891413549</v>
      </c>
      <c r="AM14" s="3">
        <f t="shared" si="1"/>
        <v>-0.90272395201944489</v>
      </c>
      <c r="AN14" s="85" t="str">
        <v>18</v>
      </c>
      <c r="AP14">
        <f t="shared" si="2"/>
        <v>2.8976507780786993</v>
      </c>
      <c r="AQ14" s="3">
        <f t="shared" si="3"/>
        <v>-5.389900997734256</v>
      </c>
      <c r="AR14">
        <f t="shared" si="4"/>
        <v>70.499197636732035</v>
      </c>
      <c r="AS14" s="3">
        <f t="shared" si="5"/>
        <v>-0.91269910513672248</v>
      </c>
      <c r="AT14">
        <f t="shared" si="6"/>
        <v>4970.1368674230034</v>
      </c>
      <c r="AU14" s="3">
        <f t="shared" si="7"/>
        <v>-4.3092365558935655E-2</v>
      </c>
    </row>
    <row r="15" spans="1:47">
      <c r="A15" s="25">
        <v>9</v>
      </c>
      <c r="B15" s="3">
        <v>-0.10209493339061737</v>
      </c>
      <c r="C15" s="3">
        <v>-0.34990721940994263</v>
      </c>
      <c r="D15" s="3">
        <v>0.39260125160217285</v>
      </c>
      <c r="E15" s="3">
        <v>0.49196869134902954</v>
      </c>
      <c r="F15" s="3">
        <v>-0.29407873749732971</v>
      </c>
      <c r="G15" s="3">
        <v>0.6892055869102478</v>
      </c>
      <c r="H15" s="3">
        <v>-0.93200618028640747</v>
      </c>
      <c r="I15" s="3">
        <v>-0.3165886402130127</v>
      </c>
      <c r="J15" s="3">
        <v>0.51754599809646606</v>
      </c>
      <c r="K15" s="3">
        <v>-0.48098555207252502</v>
      </c>
      <c r="L15" s="3">
        <v>0.87336951494216919</v>
      </c>
      <c r="M15" s="3">
        <v>0.25489968061447144</v>
      </c>
      <c r="N15" s="3">
        <v>0.643047034740448</v>
      </c>
      <c r="O15" s="3">
        <v>-0.98707300424575806</v>
      </c>
      <c r="P15" s="3">
        <v>-0.48490232229232788</v>
      </c>
      <c r="Q15" s="3">
        <v>0.25168710947036743</v>
      </c>
      <c r="R15" s="3">
        <v>0.12523451447486875</v>
      </c>
      <c r="T15" s="1">
        <v>9</v>
      </c>
      <c r="U15" s="27">
        <f>snapshot20250225215948__104[[#This Row],[fcW.1]]*B$62</f>
        <v>6.7607260566626484E-2</v>
      </c>
      <c r="V15" s="27">
        <f>snapshot20250225215948__104[[#This Row],[fcW.2]]*C$62</f>
        <v>-0.26103599613421252</v>
      </c>
      <c r="W15" s="27">
        <f>snapshot20250225215948__104[[#This Row],[fcW.3]]*D$62</f>
        <v>-2.6042820286310717</v>
      </c>
      <c r="X15" s="27">
        <f>snapshot20250225215948__104[[#This Row],[fcW.4]]*E$62</f>
        <v>-1.0455509067673119</v>
      </c>
      <c r="Y15" s="27">
        <f>snapshot20250225215948__104[[#This Row],[fcW.5]]*F$62</f>
        <v>5.1569878781045153E-3</v>
      </c>
      <c r="Z15" s="27">
        <f>snapshot20250225215948__104[[#This Row],[fcW.6]]*G$62</f>
        <v>-0.78918318125794251</v>
      </c>
      <c r="AA15" s="27">
        <f>snapshot20250225215948__104[[#This Row],[fcW.7]]*H$62</f>
        <v>-4.9847040046436764</v>
      </c>
      <c r="AB15" s="27">
        <f>snapshot20250225215948__104[[#This Row],[fcW.8]]*I$62</f>
        <v>1.4823559722301765</v>
      </c>
      <c r="AC15" s="27">
        <f>snapshot20250225215948__104[[#This Row],[fcW.9]]*J$62</f>
        <v>0.30032209818759625</v>
      </c>
      <c r="AD15" s="27">
        <f>snapshot20250225215948__104[[#This Row],[fcW.10]]*K$62</f>
        <v>1.4701161408306573</v>
      </c>
      <c r="AE15" s="27">
        <f>snapshot20250225215948__104[[#This Row],[fcW.11]]*L$62</f>
        <v>5.7777144984449125</v>
      </c>
      <c r="AF15" s="27">
        <f>snapshot20250225215948__104[[#This Row],[fcW.12]]*M$62</f>
        <v>-0.15467988803592125</v>
      </c>
      <c r="AG15" s="27">
        <f>snapshot20250225215948__104[[#This Row],[fcW.13]]*N$62</f>
        <v>0.90722761920469774</v>
      </c>
      <c r="AH15" s="27">
        <f>snapshot20250225215948__104[[#This Row],[fcW.14]]*O$62</f>
        <v>-4.1041631745573381</v>
      </c>
      <c r="AI15" s="27">
        <f>snapshot20250225215948__104[[#This Row],[fcW.15]]*P$62</f>
        <v>1.8029263653351635</v>
      </c>
      <c r="AJ15" s="27">
        <f>snapshot20250225215948__104[[#This Row],[fcW.16]]*Q$62</f>
        <v>0.9260955106629164</v>
      </c>
      <c r="AK15" s="80">
        <f>snapshot20250225215948__105[[#This Row],[fcB]]*R$62</f>
        <v>0.12523451447486875</v>
      </c>
      <c r="AL15" s="10">
        <f t="shared" si="8"/>
        <v>-1.0788422122117538</v>
      </c>
      <c r="AM15" s="3">
        <f t="shared" si="1"/>
        <v>-0.2491295733186146</v>
      </c>
      <c r="AN15" s="85" t="str">
        <v>2</v>
      </c>
      <c r="AP15">
        <f t="shared" si="2"/>
        <v>1.522233245849824</v>
      </c>
      <c r="AQ15" s="3">
        <f t="shared" si="3"/>
        <v>-1.4874799021242615</v>
      </c>
      <c r="AR15">
        <f t="shared" si="4"/>
        <v>5.3693882874637096</v>
      </c>
      <c r="AS15" s="3">
        <f t="shared" si="5"/>
        <v>-0.25188246985396839</v>
      </c>
      <c r="AT15">
        <f t="shared" si="6"/>
        <v>28.830330581552467</v>
      </c>
      <c r="AU15" s="3">
        <f t="shared" si="7"/>
        <v>-1.1892431369491517E-2</v>
      </c>
    </row>
    <row r="16" spans="1:47">
      <c r="A16" s="25">
        <v>10</v>
      </c>
      <c r="B16" s="3">
        <v>0.65818828344345093</v>
      </c>
      <c r="C16" s="3">
        <v>0.61300003528594971</v>
      </c>
      <c r="D16" s="3">
        <v>0.4982600212097168</v>
      </c>
      <c r="E16" s="3">
        <v>-0.24359829723834991</v>
      </c>
      <c r="F16" s="3">
        <v>0.84013581275939941</v>
      </c>
      <c r="G16" s="3">
        <v>-0.39643636345863342</v>
      </c>
      <c r="H16" s="3">
        <v>5.23223876953125E-2</v>
      </c>
      <c r="I16" s="3">
        <v>-0.18169260025024414</v>
      </c>
      <c r="J16" s="3">
        <v>-0.58204495906829834</v>
      </c>
      <c r="K16" s="3">
        <v>-0.69875192642211914</v>
      </c>
      <c r="L16" s="3">
        <v>0.56162905693054199</v>
      </c>
      <c r="M16" s="3">
        <v>0.11587313562631607</v>
      </c>
      <c r="N16" s="3">
        <v>-0.86129266023635864</v>
      </c>
      <c r="O16" s="3">
        <v>-1.0367529392242432</v>
      </c>
      <c r="P16" s="3">
        <v>-7.5102321803569794E-2</v>
      </c>
      <c r="Q16" s="3">
        <v>-0.37532714009284973</v>
      </c>
      <c r="R16" s="3">
        <v>1.9214265048503876E-2</v>
      </c>
      <c r="T16" s="1">
        <v>10</v>
      </c>
      <c r="U16" s="27">
        <f>snapshot20250225215948__104[[#This Row],[fcW.1]]*B$62</f>
        <v>-0.43585225341604888</v>
      </c>
      <c r="V16" s="27">
        <f>snapshot20250225215948__104[[#This Row],[fcW.2]]*C$62</f>
        <v>0.4573071544823018</v>
      </c>
      <c r="W16" s="27">
        <f>snapshot20250225215948__104[[#This Row],[fcW.3]]*D$62</f>
        <v>-3.3051591494585555</v>
      </c>
      <c r="X16" s="27">
        <f>snapshot20250225215948__104[[#This Row],[fcW.4]]*E$62</f>
        <v>0.51770453088413249</v>
      </c>
      <c r="Y16" s="27">
        <f>snapshot20250225215948__104[[#This Row],[fcW.5]]*F$62</f>
        <v>-1.4732687712252735E-2</v>
      </c>
      <c r="Z16" s="27">
        <f>snapshot20250225215948__104[[#This Row],[fcW.6]]*G$62</f>
        <v>0.4539442459878909</v>
      </c>
      <c r="AA16" s="27">
        <f>snapshot20250225215948__104[[#This Row],[fcW.7]]*H$62</f>
        <v>0.27983893346844035</v>
      </c>
      <c r="AB16" s="27">
        <f>snapshot20250225215948__104[[#This Row],[fcW.8]]*I$62</f>
        <v>0.85073523456104438</v>
      </c>
      <c r="AC16" s="27">
        <f>snapshot20250225215948__104[[#This Row],[fcW.9]]*J$62</f>
        <v>-0.33774961837174433</v>
      </c>
      <c r="AD16" s="27">
        <f>snapshot20250225215948__104[[#This Row],[fcW.10]]*K$62</f>
        <v>2.1357117298915886</v>
      </c>
      <c r="AE16" s="27">
        <f>snapshot20250225215948__104[[#This Row],[fcW.11]]*L$62</f>
        <v>3.7154174601461802</v>
      </c>
      <c r="AF16" s="27">
        <f>snapshot20250225215948__104[[#This Row],[fcW.12]]*M$62</f>
        <v>-7.0314892517100047E-2</v>
      </c>
      <c r="AG16" s="27">
        <f>snapshot20250225215948__104[[#This Row],[fcW.13]]*N$62</f>
        <v>-1.2151342706993475</v>
      </c>
      <c r="AH16" s="27">
        <f>snapshot20250225215948__104[[#This Row],[fcW.14]]*O$62</f>
        <v>-4.3107279967904217</v>
      </c>
      <c r="AI16" s="27">
        <f>snapshot20250225215948__104[[#This Row],[fcW.15]]*P$62</f>
        <v>0.27923965271486645</v>
      </c>
      <c r="AJ16" s="27">
        <f>snapshot20250225215948__104[[#This Row],[fcW.16]]*Q$62</f>
        <v>-1.381035287033098</v>
      </c>
      <c r="AK16" s="80">
        <f>snapshot20250225215948__105[[#This Row],[fcB]]*R$62</f>
        <v>1.9214265048503876E-2</v>
      </c>
      <c r="AL16" s="10">
        <f t="shared" si="8"/>
        <v>-2.3615929488136196</v>
      </c>
      <c r="AM16" s="3">
        <f t="shared" si="1"/>
        <v>-0.38704255605989546</v>
      </c>
      <c r="AN16" s="85" t="str">
        <v>20</v>
      </c>
      <c r="AP16">
        <f t="shared" si="2"/>
        <v>1.8973520472944279</v>
      </c>
      <c r="AQ16" s="3">
        <f t="shared" si="3"/>
        <v>-2.3109180324794485</v>
      </c>
      <c r="AR16">
        <f t="shared" si="4"/>
        <v>12.959602500928961</v>
      </c>
      <c r="AS16" s="3">
        <f t="shared" si="5"/>
        <v>-0.39131939921993691</v>
      </c>
      <c r="AT16">
        <f t="shared" si="6"/>
        <v>167.95129698208419</v>
      </c>
      <c r="AU16" s="3">
        <f t="shared" si="7"/>
        <v>-1.8475835581062108E-2</v>
      </c>
    </row>
    <row r="17" spans="1:48">
      <c r="A17" s="25">
        <v>11</v>
      </c>
      <c r="B17" s="73">
        <v>-7.5205229222774506E-2</v>
      </c>
      <c r="C17" s="73">
        <v>0.24340280890464783</v>
      </c>
      <c r="D17" s="73">
        <v>-1.3140579462051392</v>
      </c>
      <c r="E17" s="73">
        <v>-0.51893967390060425</v>
      </c>
      <c r="F17" s="73">
        <v>-0.1878826916217804</v>
      </c>
      <c r="G17" s="73">
        <v>-0.17907540500164032</v>
      </c>
      <c r="H17" s="73">
        <v>0.84159064292907715</v>
      </c>
      <c r="I17" s="73">
        <v>-1.0406371355056763</v>
      </c>
      <c r="J17" s="73">
        <v>9.0074904263019562E-2</v>
      </c>
      <c r="K17" s="73">
        <v>-0.37855270504951477</v>
      </c>
      <c r="L17" s="73">
        <v>0.90890461206436157</v>
      </c>
      <c r="M17" s="73">
        <v>-1.096891425549984E-2</v>
      </c>
      <c r="N17" s="73">
        <v>7.1279704570770264E-2</v>
      </c>
      <c r="O17" s="73">
        <v>0.81381678581237793</v>
      </c>
      <c r="P17" s="73">
        <v>-0.40308132767677307</v>
      </c>
      <c r="Q17" s="73">
        <v>0.77275830507278442</v>
      </c>
      <c r="R17" s="73">
        <v>4.9605213105678558E-2</v>
      </c>
      <c r="T17" s="1">
        <v>11</v>
      </c>
      <c r="U17" s="72">
        <f>snapshot20250225215948__104[[#This Row],[fcW.1]]*B$62</f>
        <v>4.9800899605702192E-2</v>
      </c>
      <c r="V17" s="72">
        <f>snapshot20250225215948__104[[#This Row],[fcW.2]]*C$62</f>
        <v>0.18158211994434978</v>
      </c>
      <c r="W17" s="72">
        <f>snapshot20250225215948__104[[#This Row],[fcW.3]]*D$62</f>
        <v>8.7166749466953544</v>
      </c>
      <c r="X17" s="72">
        <f>snapshot20250225215948__104[[#This Row],[fcW.4]]*E$62</f>
        <v>1.1028706829219248</v>
      </c>
      <c r="Y17" s="72">
        <f>snapshot20250225215948__104[[#This Row],[fcW.5]]*F$62</f>
        <v>3.294725662401785E-3</v>
      </c>
      <c r="Z17" s="72">
        <f>snapshot20250225215948__104[[#This Row],[fcW.6]]*G$62</f>
        <v>0.20505245530264815</v>
      </c>
      <c r="AA17" s="72">
        <f>snapshot20250225215948__104[[#This Row],[fcW.7]]*H$62</f>
        <v>4.5011292165359462</v>
      </c>
      <c r="AB17" s="72">
        <f>snapshot20250225215948__104[[#This Row],[fcW.8]]*I$62</f>
        <v>4.8725521917129662</v>
      </c>
      <c r="AC17" s="72">
        <f>snapshot20250225215948__104[[#This Row],[fcW.9]]*J$62</f>
        <v>5.2268753582893582E-2</v>
      </c>
      <c r="AD17" s="72">
        <f>snapshot20250225215948__104[[#This Row],[fcW.10]]*K$62</f>
        <v>1.1570335937335701</v>
      </c>
      <c r="AE17" s="72">
        <f>snapshot20250225215948__104[[#This Row],[fcW.11]]*L$62</f>
        <v>6.0127944300591203</v>
      </c>
      <c r="AF17" s="72">
        <f>snapshot20250225215948__104[[#This Row],[fcW.12]]*M$62</f>
        <v>6.6562281475844682E-3</v>
      </c>
      <c r="AG17" s="72">
        <f>snapshot20250225215948__104[[#This Row],[fcW.13]]*N$62</f>
        <v>0.10056327637286364</v>
      </c>
      <c r="AH17" s="72">
        <f>snapshot20250225215948__104[[#This Row],[fcW.14]]*O$62</f>
        <v>3.3837789796712818</v>
      </c>
      <c r="AI17" s="72">
        <f>snapshot20250225215948__104[[#This Row],[fcW.15]]*P$62</f>
        <v>1.4987058622594984</v>
      </c>
      <c r="AJ17" s="72">
        <f>snapshot20250225215948__104[[#This Row],[fcW.16]]*Q$62</f>
        <v>2.8434034570199049</v>
      </c>
      <c r="AK17" s="81">
        <f>snapshot20250225215948__105[[#This Row],[fcB]]*R$62</f>
        <v>4.9605213105678558E-2</v>
      </c>
      <c r="AL17" s="82">
        <f t="shared" si="8"/>
        <v>34.737767032333686</v>
      </c>
      <c r="AM17" s="73">
        <f t="shared" si="1"/>
        <v>3.6016383675204788</v>
      </c>
      <c r="AN17" s="85" t="str">
        <v>21</v>
      </c>
      <c r="AP17" s="74">
        <f t="shared" si="2"/>
        <v>5.787867931265791</v>
      </c>
      <c r="AQ17" s="73">
        <f t="shared" si="3"/>
        <v>21.504330517817543</v>
      </c>
      <c r="AR17" s="74">
        <f t="shared" si="4"/>
        <v>1122.2108180569246</v>
      </c>
      <c r="AS17" s="73">
        <f t="shared" si="5"/>
        <v>3.6414366847233266</v>
      </c>
      <c r="AT17" s="74">
        <f t="shared" si="6"/>
        <v>1259357.120163992</v>
      </c>
      <c r="AU17" s="73">
        <f t="shared" si="7"/>
        <v>0.17192754972002516</v>
      </c>
      <c r="AV17" s="74" t="s">
        <v>1305</v>
      </c>
    </row>
    <row r="18" spans="1:48">
      <c r="A18" s="25">
        <v>12</v>
      </c>
      <c r="B18" s="3">
        <v>-0.6437104344367981</v>
      </c>
      <c r="C18" s="3">
        <v>0.90503937005996704</v>
      </c>
      <c r="D18" s="3">
        <v>-0.15359222888946533</v>
      </c>
      <c r="E18" s="3">
        <v>0.51368480920791626</v>
      </c>
      <c r="F18" s="3">
        <v>0.28638103604316711</v>
      </c>
      <c r="G18" s="3">
        <v>-0.50971829891204834</v>
      </c>
      <c r="H18" s="3">
        <v>-0.81335610151290894</v>
      </c>
      <c r="I18" s="3">
        <v>0.73760169744491577</v>
      </c>
      <c r="J18" s="3">
        <v>-0.80757737159729004</v>
      </c>
      <c r="K18" s="3">
        <v>0.493050217628479</v>
      </c>
      <c r="L18" s="3">
        <v>1.0640789270401001</v>
      </c>
      <c r="M18" s="3">
        <v>0.46762886643409729</v>
      </c>
      <c r="N18" s="3">
        <v>0.15436005592346191</v>
      </c>
      <c r="O18" s="3">
        <v>-0.2580319344997406</v>
      </c>
      <c r="P18" s="3">
        <v>0.6026807427406311</v>
      </c>
      <c r="Q18" s="3">
        <v>-0.52635234594345093</v>
      </c>
      <c r="R18" s="3">
        <v>-3.9679419249296188E-2</v>
      </c>
      <c r="T18" s="1">
        <v>12</v>
      </c>
      <c r="U18" s="27">
        <f>snapshot20250225215948__104[[#This Row],[fcW.1]]*B$62</f>
        <v>0.42626502241711073</v>
      </c>
      <c r="V18" s="27">
        <f>snapshot20250225215948__104[[#This Row],[fcW.2]]*C$62</f>
        <v>0.67517284696976065</v>
      </c>
      <c r="W18" s="27">
        <f>snapshot20250225215948__104[[#This Row],[fcW.3]]*D$62</f>
        <v>1.0188390378325805</v>
      </c>
      <c r="X18" s="27">
        <f>snapshot20250225215948__104[[#This Row],[fcW.4]]*E$62</f>
        <v>-1.0917028410633023</v>
      </c>
      <c r="Y18" s="27">
        <f>snapshot20250225215948__104[[#This Row],[fcW.5]]*F$62</f>
        <v>-5.0220003797691601E-3</v>
      </c>
      <c r="Z18" s="27">
        <f>snapshot20250225215948__104[[#This Row],[fcW.6]]*G$62</f>
        <v>0.58365909435551611</v>
      </c>
      <c r="AA18" s="27">
        <f>snapshot20250225215948__104[[#This Row],[fcW.7]]*H$62</f>
        <v>-4.3501207418676753</v>
      </c>
      <c r="AB18" s="27">
        <f>snapshot20250225215948__104[[#This Row],[fcW.8]]*I$62</f>
        <v>-3.453656077485642</v>
      </c>
      <c r="AC18" s="27">
        <f>snapshot20250225215948__104[[#This Row],[fcW.9]]*J$62</f>
        <v>-0.46862178739466587</v>
      </c>
      <c r="AD18" s="27">
        <f>snapshot20250225215948__104[[#This Row],[fcW.10]]*K$62</f>
        <v>-1.506991384777397</v>
      </c>
      <c r="AE18" s="27">
        <f>snapshot20250225215948__104[[#This Row],[fcW.11]]*L$62</f>
        <v>7.0393391789686897</v>
      </c>
      <c r="AF18" s="27">
        <f>snapshot20250225215948__104[[#This Row],[fcW.12]]*M$62</f>
        <v>-0.2837696011545508</v>
      </c>
      <c r="AG18" s="27">
        <f>snapshot20250225215948__104[[#This Row],[fcW.13]]*N$62</f>
        <v>0.21777521467348085</v>
      </c>
      <c r="AH18" s="27">
        <f>snapshot20250225215948__104[[#This Row],[fcW.14]]*O$62</f>
        <v>-1.0728742037098189</v>
      </c>
      <c r="AI18" s="27">
        <f>snapshot20250225215948__104[[#This Row],[fcW.15]]*P$62</f>
        <v>-2.2408409921200634</v>
      </c>
      <c r="AJ18" s="27">
        <f>snapshot20250225215948__104[[#This Row],[fcW.16]]*Q$62</f>
        <v>-1.9367402074380564</v>
      </c>
      <c r="AK18" s="80">
        <f>snapshot20250225215948__105[[#This Row],[fcB]]*R$62</f>
        <v>-3.9679419249296188E-2</v>
      </c>
      <c r="AL18" s="10">
        <f t="shared" si="8"/>
        <v>-6.488968861423098</v>
      </c>
      <c r="AM18" s="3">
        <f t="shared" si="1"/>
        <v>-0.83079106211057718</v>
      </c>
      <c r="AN18" s="85" t="str">
        <v>24</v>
      </c>
      <c r="AP18">
        <f t="shared" si="2"/>
        <v>2.7798058752333472</v>
      </c>
      <c r="AQ18" s="3">
        <f t="shared" si="3"/>
        <v>-4.9604107264033779</v>
      </c>
      <c r="AR18">
        <f t="shared" si="4"/>
        <v>59.711485262186329</v>
      </c>
      <c r="AS18" s="3">
        <f t="shared" si="5"/>
        <v>-0.8399713525354402</v>
      </c>
      <c r="AT18">
        <f t="shared" si="6"/>
        <v>3565.4614722162951</v>
      </c>
      <c r="AU18" s="3">
        <f t="shared" si="7"/>
        <v>-3.9658582306891364E-2</v>
      </c>
    </row>
    <row r="19" spans="1:48">
      <c r="A19" s="25">
        <v>13</v>
      </c>
      <c r="B19" s="3">
        <v>0.51892077922821045</v>
      </c>
      <c r="C19" s="3">
        <v>-0.68374431133270264</v>
      </c>
      <c r="D19" s="3">
        <v>0.9213603138923645</v>
      </c>
      <c r="E19" s="3">
        <v>-0.25281614065170288</v>
      </c>
      <c r="F19" s="3">
        <v>0.27840477228164673</v>
      </c>
      <c r="G19" s="3">
        <v>0.35732755064964294</v>
      </c>
      <c r="H19" s="3">
        <v>-5.6764911860227585E-2</v>
      </c>
      <c r="I19" s="3">
        <v>0.52137643098831177</v>
      </c>
      <c r="J19" s="3">
        <v>0.30865272879600525</v>
      </c>
      <c r="K19" s="3">
        <v>-0.87704181671142578</v>
      </c>
      <c r="L19" s="3">
        <v>-0.32178860902786255</v>
      </c>
      <c r="M19" s="3">
        <v>-3.9200864732265472E-2</v>
      </c>
      <c r="N19" s="3">
        <v>-0.38784244656562805</v>
      </c>
      <c r="O19" s="3">
        <v>0.52990275621414185</v>
      </c>
      <c r="P19" s="3">
        <v>-0.71392828226089478</v>
      </c>
      <c r="Q19" s="3">
        <v>0.26681652665138245</v>
      </c>
      <c r="R19" s="3">
        <v>3.1862735748291016E-2</v>
      </c>
      <c r="T19" s="1">
        <v>13</v>
      </c>
      <c r="U19" s="27">
        <f>snapshot20250225215948__104[[#This Row],[fcW.1]]*B$62</f>
        <v>-0.3436293180239503</v>
      </c>
      <c r="V19" s="27">
        <f>snapshot20250225215948__104[[#This Row],[fcW.2]]*C$62</f>
        <v>-0.51008343786336174</v>
      </c>
      <c r="W19" s="27">
        <f>snapshot20250225215948__104[[#This Row],[fcW.3]]*D$62</f>
        <v>-6.1117535860410079</v>
      </c>
      <c r="X19" s="27">
        <f>snapshot20250225215948__104[[#This Row],[fcW.4]]*E$62</f>
        <v>0.53729464852524222</v>
      </c>
      <c r="Y19" s="27">
        <f>snapshot20250225215948__104[[#This Row],[fcW.5]]*F$62</f>
        <v>-4.8821279908954204E-3</v>
      </c>
      <c r="Z19" s="27">
        <f>snapshot20250225215948__104[[#This Row],[fcW.6]]*G$62</f>
        <v>-0.40916222753939602</v>
      </c>
      <c r="AA19" s="27">
        <f>snapshot20250225215948__104[[#This Row],[fcW.7]]*H$62</f>
        <v>-0.3035991492953069</v>
      </c>
      <c r="AB19" s="27">
        <f>snapshot20250225215948__104[[#This Row],[fcW.8]]*I$62</f>
        <v>-2.441229305434224</v>
      </c>
      <c r="AC19" s="27">
        <f>snapshot20250225215948__104[[#This Row],[fcW.9]]*J$62</f>
        <v>0.17910530747851677</v>
      </c>
      <c r="AD19" s="27">
        <f>snapshot20250225215948__104[[#This Row],[fcW.10]]*K$62</f>
        <v>2.6806487749480175</v>
      </c>
      <c r="AE19" s="27">
        <f>snapshot20250225215948__104[[#This Row],[fcW.11]]*L$62</f>
        <v>-2.1287698734685185</v>
      </c>
      <c r="AF19" s="27">
        <f>snapshot20250225215948__104[[#This Row],[fcW.12]]*M$62</f>
        <v>2.3788124618598951E-2</v>
      </c>
      <c r="AG19" s="27">
        <f>snapshot20250225215948__104[[#This Row],[fcW.13]]*N$62</f>
        <v>-0.54717829398946094</v>
      </c>
      <c r="AH19" s="27">
        <f>snapshot20250225215948__104[[#This Row],[fcW.14]]*O$62</f>
        <v>2.2032892894404794</v>
      </c>
      <c r="AI19" s="27">
        <f>snapshot20250225215948__104[[#This Row],[fcW.15]]*P$62</f>
        <v>2.6544730018237264</v>
      </c>
      <c r="AJ19" s="27">
        <f>snapshot20250225215948__104[[#This Row],[fcW.16]]*Q$62</f>
        <v>0.98176497009518038</v>
      </c>
      <c r="AK19" s="80">
        <f>snapshot20250225215948__105[[#This Row],[fcB]]*R$62</f>
        <v>3.1862735748291016E-2</v>
      </c>
      <c r="AL19" s="10">
        <f t="shared" si="8"/>
        <v>-3.5080604669680664</v>
      </c>
      <c r="AM19" s="3">
        <f t="shared" si="1"/>
        <v>-0.51030325709330882</v>
      </c>
      <c r="AN19" s="85" t="str">
        <v>25</v>
      </c>
      <c r="AP19">
        <f t="shared" si="2"/>
        <v>2.1786262436514447</v>
      </c>
      <c r="AQ19" s="3">
        <f t="shared" si="3"/>
        <v>-3.0468716692420497</v>
      </c>
      <c r="AR19">
        <f t="shared" si="4"/>
        <v>22.528429812027564</v>
      </c>
      <c r="AS19" s="3">
        <f t="shared" si="5"/>
        <v>-0.51594213829765023</v>
      </c>
      <c r="AT19">
        <f t="shared" si="6"/>
        <v>507.5301497954523</v>
      </c>
      <c r="AU19" s="3">
        <f t="shared" si="7"/>
        <v>-2.4359799528291141E-2</v>
      </c>
    </row>
    <row r="20" spans="1:48">
      <c r="A20" s="25">
        <v>14</v>
      </c>
      <c r="B20" s="3">
        <v>-0.63838440179824829</v>
      </c>
      <c r="C20" s="3">
        <v>0.73206990957260132</v>
      </c>
      <c r="D20" s="3">
        <v>-0.51133722066879272</v>
      </c>
      <c r="E20" s="3">
        <v>0.48049923777580261</v>
      </c>
      <c r="F20" s="3">
        <v>0.87080967426300049</v>
      </c>
      <c r="G20" s="3">
        <v>0.12092036008834839</v>
      </c>
      <c r="H20" s="3">
        <v>0.50486570596694946</v>
      </c>
      <c r="I20" s="3">
        <v>0.64917838573455811</v>
      </c>
      <c r="J20" s="3">
        <v>-0.52105653285980225</v>
      </c>
      <c r="K20" s="3">
        <v>0.30833756923675537</v>
      </c>
      <c r="L20" s="3">
        <v>0.37617853283882141</v>
      </c>
      <c r="M20" s="3">
        <v>0.49758726358413696</v>
      </c>
      <c r="N20" s="3">
        <v>3.4090116620063782E-2</v>
      </c>
      <c r="O20" s="3">
        <v>-4.1847292333841324E-2</v>
      </c>
      <c r="P20" s="3">
        <v>-1.0022231340408325</v>
      </c>
      <c r="Q20" s="3">
        <v>0.84443706274032593</v>
      </c>
      <c r="R20" s="3">
        <v>-0.7517247200012207</v>
      </c>
      <c r="T20" s="1">
        <v>14</v>
      </c>
      <c r="U20" s="27">
        <f>snapshot20250225215948__104[[#This Row],[fcW.1]]*B$62</f>
        <v>0.42273812382946852</v>
      </c>
      <c r="V20" s="27">
        <f>snapshot20250225215948__104[[#This Row],[fcW.2]]*C$62</f>
        <v>0.54613505376487481</v>
      </c>
      <c r="W20" s="27">
        <f>snapshot20250225215948__104[[#This Row],[fcW.3]]*D$62</f>
        <v>3.3919054738706986</v>
      </c>
      <c r="X20" s="27">
        <f>snapshot20250225215948__104[[#This Row],[fcW.4]]*E$62</f>
        <v>-1.0211755800555042</v>
      </c>
      <c r="Y20" s="27">
        <f>snapshot20250225215948__104[[#This Row],[fcW.5]]*F$62</f>
        <v>-1.5270586960919647E-2</v>
      </c>
      <c r="Z20" s="27">
        <f>snapshot20250225215948__104[[#This Row],[fcW.6]]*G$62</f>
        <v>-0.13846131874988113</v>
      </c>
      <c r="AA20" s="27">
        <f>snapshot20250225215948__104[[#This Row],[fcW.7]]*H$62</f>
        <v>2.7002032385314778</v>
      </c>
      <c r="AB20" s="27">
        <f>snapshot20250225215948__104[[#This Row],[fcW.8]]*I$62</f>
        <v>-3.0396335651490429</v>
      </c>
      <c r="AC20" s="27">
        <f>snapshot20250225215948__104[[#This Row],[fcW.9]]*J$62</f>
        <v>-0.30235919473507861</v>
      </c>
      <c r="AD20" s="27">
        <f>snapshot20250225215948__104[[#This Row],[fcW.10]]*K$62</f>
        <v>-0.94242339589255508</v>
      </c>
      <c r="AE20" s="27">
        <f>snapshot20250225215948__104[[#This Row],[fcW.11]]*L$62</f>
        <v>2.4885825827462167</v>
      </c>
      <c r="AF20" s="27">
        <f>snapshot20250225215948__104[[#This Row],[fcW.12]]*M$62</f>
        <v>-0.30194915126513933</v>
      </c>
      <c r="AG20" s="27">
        <f>snapshot20250225215948__104[[#This Row],[fcW.13]]*N$62</f>
        <v>4.8095230471149247E-2</v>
      </c>
      <c r="AH20" s="27">
        <f>snapshot20250225215948__104[[#This Row],[fcW.14]]*O$62</f>
        <v>-0.17399737953802441</v>
      </c>
      <c r="AI20" s="27">
        <f>snapshot20250225215948__104[[#This Row],[fcW.15]]*P$62</f>
        <v>3.7263886544592113</v>
      </c>
      <c r="AJ20" s="27">
        <f>snapshot20250225215948__104[[#This Row],[fcW.16]]*Q$62</f>
        <v>3.1071490887508806</v>
      </c>
      <c r="AK20" s="80">
        <f>snapshot20250225215948__105[[#This Row],[fcB]]*R$62</f>
        <v>-0.7517247200012207</v>
      </c>
      <c r="AL20" s="10">
        <f t="shared" si="8"/>
        <v>9.74420255407661</v>
      </c>
      <c r="AM20" s="3">
        <f t="shared" si="1"/>
        <v>0.91449352466173428</v>
      </c>
      <c r="AN20" s="85" t="str">
        <v>27</v>
      </c>
      <c r="AP20">
        <f t="shared" si="2"/>
        <v>2.9164791635665552</v>
      </c>
      <c r="AQ20" s="3">
        <f t="shared" si="3"/>
        <v>5.4601736776445096</v>
      </c>
      <c r="AR20">
        <f t="shared" si="4"/>
        <v>72.349496326629108</v>
      </c>
      <c r="AS20" s="3">
        <f t="shared" si="5"/>
        <v>0.92459873225354872</v>
      </c>
      <c r="AT20">
        <f t="shared" si="6"/>
        <v>5234.4496187169188</v>
      </c>
      <c r="AU20" s="3">
        <f t="shared" si="7"/>
        <v>4.3654197030937029E-2</v>
      </c>
    </row>
    <row r="21" spans="1:48">
      <c r="A21" s="25">
        <v>15</v>
      </c>
      <c r="B21" s="3">
        <v>-9.4615750014781952E-2</v>
      </c>
      <c r="C21" s="3">
        <v>-0.88032692670822144</v>
      </c>
      <c r="D21" s="3">
        <v>-0.14824971556663513</v>
      </c>
      <c r="E21" s="3">
        <v>-1.08458411693573</v>
      </c>
      <c r="F21" s="3">
        <v>-0.50608366727828979</v>
      </c>
      <c r="G21" s="3">
        <v>-0.72231245040893555</v>
      </c>
      <c r="H21" s="3">
        <v>0.25092518329620361</v>
      </c>
      <c r="I21" s="3">
        <v>-6.3746586441993713E-2</v>
      </c>
      <c r="J21" s="3">
        <v>0.83053255081176758</v>
      </c>
      <c r="K21" s="3">
        <v>-0.47292345762252808</v>
      </c>
      <c r="L21" s="3">
        <v>0.72812587022781372</v>
      </c>
      <c r="M21" s="3">
        <v>0.84467798471450806</v>
      </c>
      <c r="N21" s="3">
        <v>-0.73371988534927368</v>
      </c>
      <c r="O21" s="3">
        <v>0.18991623818874359</v>
      </c>
      <c r="P21" s="3">
        <v>0.94929772615432739</v>
      </c>
      <c r="Q21" s="3">
        <v>-0.40628424286842346</v>
      </c>
      <c r="R21" s="3">
        <v>-0.15306805074214935</v>
      </c>
      <c r="T21" s="1">
        <v>15</v>
      </c>
      <c r="U21" s="27">
        <f>snapshot20250225215948__104[[#This Row],[fcW.1]]*B$62</f>
        <v>6.2654545651959076E-2</v>
      </c>
      <c r="V21" s="27">
        <f>snapshot20250225215948__104[[#This Row],[fcW.2]]*C$62</f>
        <v>-0.65673699623735393</v>
      </c>
      <c r="W21" s="27">
        <f>snapshot20250225215948__104[[#This Row],[fcW.3]]*D$62</f>
        <v>0.98339999789679511</v>
      </c>
      <c r="X21" s="27">
        <f>snapshot20250225215948__104[[#This Row],[fcW.4]]*E$62</f>
        <v>2.3050001491315704</v>
      </c>
      <c r="Y21" s="27">
        <f>snapshot20250225215948__104[[#This Row],[fcW.5]]*F$62</f>
        <v>8.8747230067407271E-3</v>
      </c>
      <c r="Z21" s="27">
        <f>snapshot20250225215948__104[[#This Row],[fcW.6]]*G$62</f>
        <v>0.82709259515938449</v>
      </c>
      <c r="AA21" s="27">
        <f>snapshot20250225215948__104[[#This Row],[fcW.7]]*H$62</f>
        <v>1.3420380599387924</v>
      </c>
      <c r="AB21" s="27">
        <f>snapshot20250225215948__104[[#This Row],[fcW.8]]*I$62</f>
        <v>0.29847922862297493</v>
      </c>
      <c r="AC21" s="27">
        <f>snapshot20250225215948__104[[#This Row],[fcW.9]]*J$62</f>
        <v>0.48194224125059387</v>
      </c>
      <c r="AD21" s="27">
        <f>snapshot20250225215948__104[[#This Row],[fcW.10]]*K$62</f>
        <v>1.4454746206669611</v>
      </c>
      <c r="AE21" s="27">
        <f>snapshot20250225215948__104[[#This Row],[fcW.11]]*L$62</f>
        <v>4.8168653990477575</v>
      </c>
      <c r="AF21" s="27">
        <f>snapshot20250225215948__104[[#This Row],[fcW.12]]*M$62</f>
        <v>-0.51257300827951702</v>
      </c>
      <c r="AG21" s="27">
        <f>snapshot20250225215948__104[[#This Row],[fcW.13]]*N$62</f>
        <v>-1.0351512545536283</v>
      </c>
      <c r="AH21" s="27">
        <f>snapshot20250225215948__104[[#This Row],[fcW.14]]*O$62</f>
        <v>0.78965509913858134</v>
      </c>
      <c r="AI21" s="27">
        <f>snapshot20250225215948__104[[#This Row],[fcW.15]]*P$62</f>
        <v>-3.5296054903291525</v>
      </c>
      <c r="AJ21" s="27">
        <f>snapshot20250225215948__104[[#This Row],[fcW.16]]*Q$62</f>
        <v>-1.4949435200130026</v>
      </c>
      <c r="AK21" s="80">
        <f>snapshot20250225215948__105[[#This Row],[fcB]]*R$62</f>
        <v>-0.15306805074214935</v>
      </c>
      <c r="AL21" s="10">
        <f t="shared" si="8"/>
        <v>5.9793983393573074</v>
      </c>
      <c r="AM21" s="3">
        <f t="shared" si="1"/>
        <v>0.50972635994792725</v>
      </c>
      <c r="AN21" s="85" t="str">
        <v>28</v>
      </c>
      <c r="AP21">
        <f t="shared" si="2"/>
        <v>2.1773944283933884</v>
      </c>
      <c r="AQ21" s="3">
        <f t="shared" si="3"/>
        <v>3.0434271849204291</v>
      </c>
      <c r="AR21">
        <f t="shared" si="4"/>
        <v>22.477521884805995</v>
      </c>
      <c r="AS21" s="3">
        <f t="shared" si="5"/>
        <v>0.51535886640465589</v>
      </c>
      <c r="AT21">
        <f t="shared" si="6"/>
        <v>505.23899008193246</v>
      </c>
      <c r="AU21" s="3">
        <f t="shared" si="7"/>
        <v>2.4332260807707645E-2</v>
      </c>
    </row>
    <row r="22" spans="1:48">
      <c r="A22" s="25">
        <v>16</v>
      </c>
      <c r="B22" s="3">
        <v>-0.93780797719955444</v>
      </c>
      <c r="C22" s="3">
        <v>0.27894917130470276</v>
      </c>
      <c r="D22" s="3">
        <v>-0.93779706954956055</v>
      </c>
      <c r="E22" s="3">
        <v>-0.60766863822937012</v>
      </c>
      <c r="F22" s="3">
        <v>-0.54885196685791016</v>
      </c>
      <c r="G22" s="3">
        <v>0.70698213577270508</v>
      </c>
      <c r="H22" s="3">
        <v>-0.36716821789741516</v>
      </c>
      <c r="I22" s="3">
        <v>-0.20562662184238434</v>
      </c>
      <c r="J22" s="3">
        <v>0.23861023783683777</v>
      </c>
      <c r="K22" s="3">
        <v>0.74149638414382935</v>
      </c>
      <c r="L22" s="3">
        <v>0.58042728900909424</v>
      </c>
      <c r="M22" s="3">
        <v>0.42591533064842224</v>
      </c>
      <c r="N22" s="3">
        <v>0.75423592329025269</v>
      </c>
      <c r="O22" s="3">
        <v>6.5500184893608093E-2</v>
      </c>
      <c r="P22" s="3">
        <v>-0.4100227952003479</v>
      </c>
      <c r="Q22" s="3">
        <v>-0.63773256540298462</v>
      </c>
      <c r="R22" s="3">
        <v>0.14868122339248657</v>
      </c>
      <c r="T22" s="1">
        <v>16</v>
      </c>
      <c r="U22" s="27">
        <f>snapshot20250225215948__104[[#This Row],[fcW.1]]*B$62</f>
        <v>0.62101640277692705</v>
      </c>
      <c r="V22" s="27">
        <f>snapshot20250225215948__104[[#This Row],[fcW.2]]*C$62</f>
        <v>0.20810023561425012</v>
      </c>
      <c r="W22" s="27">
        <f>snapshot20250225215948__104[[#This Row],[fcW.3]]*D$62</f>
        <v>6.2207851981215816</v>
      </c>
      <c r="X22" s="27">
        <f>snapshot20250225215948__104[[#This Row],[fcW.4]]*E$62</f>
        <v>1.291440912576334</v>
      </c>
      <c r="Y22" s="27">
        <f>snapshot20250225215948__104[[#This Row],[fcW.5]]*F$62</f>
        <v>9.6247112730676911E-3</v>
      </c>
      <c r="Z22" s="27">
        <f>snapshot20250225215948__104[[#This Row],[fcW.6]]*G$62</f>
        <v>-0.8095384332313833</v>
      </c>
      <c r="AA22" s="27">
        <f>snapshot20250225215948__104[[#This Row],[fcW.7]]*H$62</f>
        <v>-1.9637475854169715</v>
      </c>
      <c r="AB22" s="27">
        <f>snapshot20250225215948__104[[#This Row],[fcW.8]]*I$62</f>
        <v>0.96280097331504266</v>
      </c>
      <c r="AC22" s="27">
        <f>snapshot20250225215948__104[[#This Row],[fcW.9]]*J$62</f>
        <v>0.13846098228904419</v>
      </c>
      <c r="AD22" s="27">
        <f>snapshot20250225215948__104[[#This Row],[fcW.10]]*K$62</f>
        <v>-2.2663587253303721</v>
      </c>
      <c r="AE22" s="27">
        <f>snapshot20250225215948__104[[#This Row],[fcW.11]]*L$62</f>
        <v>3.839775840152809</v>
      </c>
      <c r="AF22" s="27">
        <f>snapshot20250225215948__104[[#This Row],[fcW.12]]*M$62</f>
        <v>-0.258456721085982</v>
      </c>
      <c r="AG22" s="27">
        <f>snapshot20250225215948__104[[#This Row],[fcW.13]]*N$62</f>
        <v>1.0640958188718825</v>
      </c>
      <c r="AH22" s="27">
        <f>snapshot20250225215948__104[[#This Row],[fcW.14]]*O$62</f>
        <v>0.27234403697673454</v>
      </c>
      <c r="AI22" s="27">
        <f>snapshot20250225215948__104[[#This Row],[fcW.15]]*P$62</f>
        <v>1.5245150907103082</v>
      </c>
      <c r="AJ22" s="27">
        <f>snapshot20250225215948__104[[#This Row],[fcW.16]]*Q$62</f>
        <v>-2.346569385559985</v>
      </c>
      <c r="AK22" s="80">
        <f>snapshot20250225215948__105[[#This Row],[fcB]]*R$62</f>
        <v>0.14868122339248657</v>
      </c>
      <c r="AL22" s="10">
        <f t="shared" si="8"/>
        <v>8.656970575445774</v>
      </c>
      <c r="AM22" s="3">
        <f t="shared" si="1"/>
        <v>0.79760144202540062</v>
      </c>
      <c r="AN22" s="85" t="str">
        <v>3</v>
      </c>
      <c r="AP22">
        <f t="shared" si="2"/>
        <v>2.7237141430199752</v>
      </c>
      <c r="AQ22" s="3">
        <f t="shared" si="3"/>
        <v>4.762245200816813</v>
      </c>
      <c r="AR22">
        <f t="shared" si="4"/>
        <v>55.035903903942462</v>
      </c>
      <c r="AS22" s="3">
        <f t="shared" si="5"/>
        <v>0.80641498518326882</v>
      </c>
      <c r="AT22">
        <f t="shared" si="6"/>
        <v>3028.9507185239891</v>
      </c>
      <c r="AU22" s="3">
        <f t="shared" si="7"/>
        <v>3.8074244992839665E-2</v>
      </c>
    </row>
    <row r="23" spans="1:48">
      <c r="A23" s="25">
        <v>17</v>
      </c>
      <c r="B23" s="3">
        <v>-0.91777282953262329</v>
      </c>
      <c r="C23" s="3">
        <v>0.77485752105712891</v>
      </c>
      <c r="D23" s="3">
        <v>0.46062415838241577</v>
      </c>
      <c r="E23" s="3">
        <v>-0.47616025805473328</v>
      </c>
      <c r="F23" s="3">
        <v>0.7764849066734314</v>
      </c>
      <c r="G23" s="3">
        <v>-0.28893545269966125</v>
      </c>
      <c r="H23" s="3">
        <v>-0.4856688380241394</v>
      </c>
      <c r="I23" s="3">
        <v>-0.71971786022186279</v>
      </c>
      <c r="J23" s="3">
        <v>9.2725202441215515E-2</v>
      </c>
      <c r="K23" s="3">
        <v>-1.0073882341384888</v>
      </c>
      <c r="L23" s="3">
        <v>-5.901770293712616E-2</v>
      </c>
      <c r="M23" s="3">
        <v>0.55954378843307495</v>
      </c>
      <c r="N23" s="3">
        <v>0.77425402402877808</v>
      </c>
      <c r="O23" s="3">
        <v>7.3721230030059814E-2</v>
      </c>
      <c r="P23" s="3">
        <v>-0.26717564463615417</v>
      </c>
      <c r="Q23" s="3">
        <v>-0.28399655222892761</v>
      </c>
      <c r="R23" s="3">
        <v>-0.28033357858657837</v>
      </c>
      <c r="T23" s="1">
        <v>17</v>
      </c>
      <c r="U23" s="27">
        <f>snapshot20250225215948__104[[#This Row],[fcW.1]]*B$62</f>
        <v>0.60774912884055432</v>
      </c>
      <c r="V23" s="27">
        <f>snapshot20250225215948__104[[#This Row],[fcW.2]]*C$62</f>
        <v>0.57805524908094197</v>
      </c>
      <c r="W23" s="27">
        <f>snapshot20250225215948__104[[#This Row],[fcW.3]]*D$62</f>
        <v>-3.0555053320212049</v>
      </c>
      <c r="X23" s="27">
        <f>snapshot20250225215948__104[[#This Row],[fcW.4]]*E$62</f>
        <v>1.0119542123921086</v>
      </c>
      <c r="Y23" s="27">
        <f>snapshot20250225215948__104[[#This Row],[fcW.5]]*F$62</f>
        <v>-1.3616500415241211E-2</v>
      </c>
      <c r="Z23" s="27">
        <f>snapshot20250225215948__104[[#This Row],[fcW.6]]*G$62</f>
        <v>0.3308490297676836</v>
      </c>
      <c r="AA23" s="27">
        <f>snapshot20250225215948__104[[#This Row],[fcW.7]]*H$62</f>
        <v>-2.5975314896362769</v>
      </c>
      <c r="AB23" s="27">
        <f>snapshot20250225215948__104[[#This Row],[fcW.8]]*I$62</f>
        <v>3.3699189828882239</v>
      </c>
      <c r="AC23" s="27">
        <f>snapshot20250225215948__104[[#This Row],[fcW.9]]*J$62</f>
        <v>5.3806671203020198E-2</v>
      </c>
      <c r="AD23" s="27">
        <f>snapshot20250225215948__104[[#This Row],[fcW.10]]*K$62</f>
        <v>3.0790482098858925</v>
      </c>
      <c r="AE23" s="27">
        <f>snapshot20250225215948__104[[#This Row],[fcW.11]]*L$62</f>
        <v>-0.39042745606632195</v>
      </c>
      <c r="AF23" s="27">
        <f>snapshot20250225215948__104[[#This Row],[fcW.12]]*M$62</f>
        <v>-0.33954601409221824</v>
      </c>
      <c r="AG23" s="27">
        <f>snapshot20250225215948__104[[#This Row],[fcW.13]]*N$62</f>
        <v>1.092337880327531</v>
      </c>
      <c r="AH23" s="27">
        <f>snapshot20250225215948__104[[#This Row],[fcW.14]]*O$62</f>
        <v>0.30652642324428386</v>
      </c>
      <c r="AI23" s="27">
        <f>snapshot20250225215948__104[[#This Row],[fcW.15]]*P$62</f>
        <v>0.99339184768751132</v>
      </c>
      <c r="AJ23" s="27">
        <f>snapshot20250225215948__104[[#This Row],[fcW.16]]*Q$62</f>
        <v>-1.0449797473395106</v>
      </c>
      <c r="AK23" s="80">
        <f>snapshot20250225215948__105[[#This Row],[fcB]]*R$62</f>
        <v>-0.28033357858657837</v>
      </c>
      <c r="AL23" s="10">
        <f t="shared" si="8"/>
        <v>3.7016975171603983</v>
      </c>
      <c r="AM23" s="3">
        <f t="shared" si="1"/>
        <v>0.26484284110186468</v>
      </c>
      <c r="AN23" s="85" t="str">
        <v>30</v>
      </c>
      <c r="AP23">
        <f t="shared" si="2"/>
        <v>1.5695049138507535</v>
      </c>
      <c r="AQ23" s="3">
        <f t="shared" si="3"/>
        <v>1.5812992336188365</v>
      </c>
      <c r="AR23">
        <f t="shared" si="4"/>
        <v>6.0680719125787128</v>
      </c>
      <c r="AS23" s="3">
        <f t="shared" si="5"/>
        <v>0.26776937017655683</v>
      </c>
      <c r="AT23">
        <f t="shared" si="6"/>
        <v>36.821496736226678</v>
      </c>
      <c r="AU23" s="3">
        <f t="shared" si="7"/>
        <v>1.2642518788714746E-2</v>
      </c>
    </row>
    <row r="24" spans="1:48">
      <c r="A24" s="25">
        <v>18</v>
      </c>
      <c r="B24" s="3">
        <v>-0.92063570022583008</v>
      </c>
      <c r="C24" s="3">
        <v>-0.14467352628707886</v>
      </c>
      <c r="D24" s="3">
        <v>-1.1936161518096924</v>
      </c>
      <c r="E24" s="3">
        <v>0.622589111328125</v>
      </c>
      <c r="F24" s="3">
        <v>-0.26375401020050049</v>
      </c>
      <c r="G24" s="3">
        <v>0.37612038850784302</v>
      </c>
      <c r="H24" s="3">
        <v>-0.59111404418945313</v>
      </c>
      <c r="I24" s="3">
        <v>-0.27697962522506714</v>
      </c>
      <c r="J24" s="3">
        <v>0.89051014184951782</v>
      </c>
      <c r="K24" s="3">
        <v>-0.58996981382369995</v>
      </c>
      <c r="L24" s="3">
        <v>0.52378475666046143</v>
      </c>
      <c r="M24" s="3">
        <v>0.66751587390899658</v>
      </c>
      <c r="N24" s="3">
        <v>-0.44452908635139465</v>
      </c>
      <c r="O24" s="3">
        <v>0.2787284255027771</v>
      </c>
      <c r="P24" s="3">
        <v>0.71024465560913086</v>
      </c>
      <c r="Q24" s="3">
        <v>0.59146535396575928</v>
      </c>
      <c r="R24" s="3">
        <v>0.20115363597869873</v>
      </c>
      <c r="T24" s="1">
        <v>18</v>
      </c>
      <c r="U24" s="27">
        <f>snapshot20250225215948__104[[#This Row],[fcW.1]]*B$62</f>
        <v>0.60964492169232742</v>
      </c>
      <c r="V24" s="27">
        <f>snapshot20250225215948__104[[#This Row],[fcW.2]]*C$62</f>
        <v>-0.1079286049378486</v>
      </c>
      <c r="W24" s="27">
        <f>snapshot20250225215948__104[[#This Row],[fcW.3]]*D$62</f>
        <v>7.9177360758687776</v>
      </c>
      <c r="X24" s="27">
        <f>snapshot20250225215948__104[[#This Row],[fcW.4]]*E$62</f>
        <v>-1.3231504795713867</v>
      </c>
      <c r="Y24" s="27">
        <f>snapshot20250225215948__104[[#This Row],[fcW.5]]*F$62</f>
        <v>4.6252110743565276E-3</v>
      </c>
      <c r="Z24" s="27">
        <f>snapshot20250225215948__104[[#This Row],[fcW.6]]*G$62</f>
        <v>-0.4306811935017692</v>
      </c>
      <c r="AA24" s="27">
        <f>snapshot20250225215948__104[[#This Row],[fcW.7]]*H$62</f>
        <v>-3.1614903480219536</v>
      </c>
      <c r="AB24" s="27">
        <f>snapshot20250225215948__104[[#This Row],[fcW.8]]*I$62</f>
        <v>1.2968955593675096</v>
      </c>
      <c r="AC24" s="27">
        <f>snapshot20250225215948__104[[#This Row],[fcW.9]]*J$62</f>
        <v>0.51674609646528991</v>
      </c>
      <c r="AD24" s="27">
        <f>snapshot20250225215948__104[[#This Row],[fcW.10]]*K$62</f>
        <v>1.8032228663997385</v>
      </c>
      <c r="AE24" s="27">
        <f>snapshot20250225215948__104[[#This Row],[fcW.11]]*L$62</f>
        <v>3.4650611577872348</v>
      </c>
      <c r="AF24" s="27">
        <f>snapshot20250225215948__104[[#This Row],[fcW.12]]*M$62</f>
        <v>-0.40506633978332979</v>
      </c>
      <c r="AG24" s="27">
        <f>snapshot20250225215948__104[[#This Row],[fcW.13]]*N$62</f>
        <v>-0.62715329189037339</v>
      </c>
      <c r="AH24" s="27">
        <f>snapshot20250225215948__104[[#This Row],[fcW.14]]*O$62</f>
        <v>1.1589284021853667</v>
      </c>
      <c r="AI24" s="27">
        <f>snapshot20250225215948__104[[#This Row],[fcW.15]]*P$62</f>
        <v>-2.6407768256967068</v>
      </c>
      <c r="AJ24" s="27">
        <f>snapshot20250225215948__104[[#This Row],[fcW.16]]*Q$62</f>
        <v>2.1763268296616225</v>
      </c>
      <c r="AK24" s="80">
        <f>snapshot20250225215948__105[[#This Row],[fcB]]*R$62</f>
        <v>0.20115363597869873</v>
      </c>
      <c r="AL24" s="10">
        <f t="shared" si="8"/>
        <v>10.454093673077555</v>
      </c>
      <c r="AM24" s="3">
        <f t="shared" si="1"/>
        <v>0.99081638213466872</v>
      </c>
      <c r="AN24" s="85" t="str">
        <v>32</v>
      </c>
      <c r="AP24">
        <f t="shared" si="2"/>
        <v>3.0357440324439109</v>
      </c>
      <c r="AQ24" s="3">
        <f t="shared" si="3"/>
        <v>5.9158751628250403</v>
      </c>
      <c r="AR24">
        <f t="shared" si="4"/>
        <v>84.929897486774323</v>
      </c>
      <c r="AS24" s="3">
        <f t="shared" si="5"/>
        <v>1.0017649618203968</v>
      </c>
      <c r="AT24">
        <f t="shared" si="6"/>
        <v>7213.0874871139958</v>
      </c>
      <c r="AU24" s="3">
        <f t="shared" si="7"/>
        <v>4.7297539458451783E-2</v>
      </c>
    </row>
    <row r="25" spans="1:48">
      <c r="A25" s="25">
        <v>19</v>
      </c>
      <c r="B25" s="3">
        <v>0.60749667882919312</v>
      </c>
      <c r="C25" s="3">
        <v>-0.28367829322814941</v>
      </c>
      <c r="D25" s="3">
        <v>0.26030147075653076</v>
      </c>
      <c r="E25" s="3">
        <v>-0.62147068977355957</v>
      </c>
      <c r="F25" s="3">
        <v>-0.78433579206466675</v>
      </c>
      <c r="G25" s="3">
        <v>6.4014449715614319E-2</v>
      </c>
      <c r="H25" s="3">
        <v>0.91826760768890381</v>
      </c>
      <c r="I25" s="3">
        <v>-0.29681739211082458</v>
      </c>
      <c r="J25" s="3">
        <v>0.16565340757369995</v>
      </c>
      <c r="K25" s="3">
        <v>-0.47494572401046753</v>
      </c>
      <c r="L25" s="3">
        <v>-0.78460055589675903</v>
      </c>
      <c r="M25" s="3">
        <v>-0.16976429522037506</v>
      </c>
      <c r="N25" s="3">
        <v>-0.90181064605712891</v>
      </c>
      <c r="O25" s="3">
        <v>0.66122210025787354</v>
      </c>
      <c r="P25" s="3">
        <v>1.0229575634002686</v>
      </c>
      <c r="Q25" s="3">
        <v>0.67544454336166382</v>
      </c>
      <c r="R25" s="3">
        <v>-1.460735872387886E-2</v>
      </c>
      <c r="T25" s="1">
        <v>19</v>
      </c>
      <c r="U25" s="27">
        <f>snapshot20250225215948__104[[#This Row],[fcW.1]]*B$62</f>
        <v>-0.40228427498773356</v>
      </c>
      <c r="V25" s="27">
        <f>snapshot20250225215948__104[[#This Row],[fcW.2]]*C$62</f>
        <v>-0.21162823099030653</v>
      </c>
      <c r="W25" s="27">
        <f>snapshot20250225215948__104[[#This Row],[fcW.3]]*D$62</f>
        <v>-1.7266843637176974</v>
      </c>
      <c r="X25" s="27">
        <f>snapshot20250225215948__104[[#This Row],[fcW.4]]*E$62</f>
        <v>1.3207735667899707</v>
      </c>
      <c r="Y25" s="27">
        <f>snapshot20250225215948__104[[#This Row],[fcW.5]]*F$62</f>
        <v>1.375417415914919E-2</v>
      </c>
      <c r="Z25" s="27">
        <f>snapshot20250225215948__104[[#This Row],[fcW.6]]*G$62</f>
        <v>-7.3300518789357963E-2</v>
      </c>
      <c r="AA25" s="27">
        <f>snapshot20250225215948__104[[#This Row],[fcW.7]]*H$62</f>
        <v>4.91122518090474</v>
      </c>
      <c r="AB25" s="27">
        <f>snapshot20250225215948__104[[#This Row],[fcW.8]]*I$62</f>
        <v>1.3897814955117334</v>
      </c>
      <c r="AC25" s="27">
        <f>snapshot20250225215948__104[[#This Row],[fcW.9]]*J$62</f>
        <v>9.612552143661976E-2</v>
      </c>
      <c r="AD25" s="27">
        <f>snapshot20250225215948__104[[#This Row],[fcW.10]]*K$62</f>
        <v>1.4516556097739286</v>
      </c>
      <c r="AE25" s="27">
        <f>snapshot20250225215948__104[[#This Row],[fcW.11]]*L$62</f>
        <v>-5.1904697035284215</v>
      </c>
      <c r="AF25" s="27">
        <f>snapshot20250225215948__104[[#This Row],[fcW.12]]*M$62</f>
        <v>0.10301747775392812</v>
      </c>
      <c r="AG25" s="27">
        <f>snapshot20250225215948__104[[#This Row],[fcW.13]]*N$62</f>
        <v>-1.2722981075965725</v>
      </c>
      <c r="AH25" s="27">
        <f>snapshot20250225215948__104[[#This Row],[fcW.14]]*O$62</f>
        <v>2.7493036304396399</v>
      </c>
      <c r="AI25" s="27">
        <f>snapshot20250225215948__104[[#This Row],[fcW.15]]*P$62</f>
        <v>-3.8034818083661341</v>
      </c>
      <c r="AJ25" s="27">
        <f>snapshot20250225215948__104[[#This Row],[fcW.16]]*Q$62</f>
        <v>2.4853325250757319</v>
      </c>
      <c r="AK25" s="80">
        <f>snapshot20250225215948__105[[#This Row],[fcB]]*R$62</f>
        <v>-1.460735872387886E-2</v>
      </c>
      <c r="AL25" s="10">
        <f t="shared" si="8"/>
        <v>1.826214815145339</v>
      </c>
      <c r="AM25" s="3">
        <f t="shared" si="1"/>
        <v>6.3203188023377793E-2</v>
      </c>
      <c r="AN25" s="85" t="str">
        <v>35</v>
      </c>
      <c r="AP25">
        <f t="shared" si="2"/>
        <v>0.76672222648531707</v>
      </c>
      <c r="AQ25" s="3">
        <f t="shared" si="3"/>
        <v>0.37736777164837199</v>
      </c>
      <c r="AR25">
        <f t="shared" si="4"/>
        <v>0.34558287453835573</v>
      </c>
      <c r="AS25" s="3">
        <f t="shared" si="5"/>
        <v>6.3901586993099266E-2</v>
      </c>
      <c r="AT25">
        <f t="shared" si="6"/>
        <v>0.11942752317419292</v>
      </c>
      <c r="AU25" s="3">
        <f t="shared" si="7"/>
        <v>3.0170628315563663E-3</v>
      </c>
    </row>
    <row r="26" spans="1:48">
      <c r="A26" s="25">
        <v>20</v>
      </c>
      <c r="B26" s="3">
        <v>-0.72590738534927368</v>
      </c>
      <c r="C26" s="3">
        <v>0.57568508386611938</v>
      </c>
      <c r="D26" s="3">
        <v>-0.56716638803482056</v>
      </c>
      <c r="E26" s="3">
        <v>-0.76820492744445801</v>
      </c>
      <c r="F26" s="3">
        <v>-0.45590481162071228</v>
      </c>
      <c r="G26" s="3">
        <v>-0.55014520883560181</v>
      </c>
      <c r="H26" s="3">
        <v>-0.53283423185348511</v>
      </c>
      <c r="I26" s="3">
        <v>0.8298535943031311</v>
      </c>
      <c r="J26" s="3">
        <v>1.0642062425613403</v>
      </c>
      <c r="K26" s="3">
        <v>7.0414571091532707E-3</v>
      </c>
      <c r="L26" s="3">
        <v>0.19213774800300598</v>
      </c>
      <c r="M26" s="3">
        <v>-0.16839300096035004</v>
      </c>
      <c r="N26" s="3">
        <v>0.71784508228302002</v>
      </c>
      <c r="O26" s="3">
        <v>-0.54139482975006104</v>
      </c>
      <c r="P26" s="3">
        <v>0.72840934991836548</v>
      </c>
      <c r="Q26" s="3">
        <v>0.680339515209198</v>
      </c>
      <c r="R26" s="3">
        <v>-0.25728330016136169</v>
      </c>
      <c r="T26" s="1">
        <v>20</v>
      </c>
      <c r="U26" s="27">
        <f>snapshot20250225215948__104[[#This Row],[fcW.1]]*B$62</f>
        <v>0.48069583982957054</v>
      </c>
      <c r="V26" s="27">
        <f>snapshot20250225215948__104[[#This Row],[fcW.2]]*C$62</f>
        <v>0.42946964506766072</v>
      </c>
      <c r="W26" s="27">
        <f>snapshot20250225215948__104[[#This Row],[fcW.3]]*D$62</f>
        <v>3.7622427987045808</v>
      </c>
      <c r="X26" s="27">
        <f>snapshot20250225215948__104[[#This Row],[fcW.4]]*E$62</f>
        <v>1.6326188487121387</v>
      </c>
      <c r="Y26" s="27">
        <f>snapshot20250225215948__104[[#This Row],[fcW.5]]*F$62</f>
        <v>7.9947826459873996E-3</v>
      </c>
      <c r="Z26" s="27">
        <f>snapshot20250225215948__104[[#This Row],[fcW.6]]*G$62</f>
        <v>0.62995041582452349</v>
      </c>
      <c r="AA26" s="27">
        <f>snapshot20250225215948__104[[#This Row],[fcW.7]]*H$62</f>
        <v>-2.8497889665443026</v>
      </c>
      <c r="AB26" s="27">
        <f>snapshot20250225215948__104[[#This Row],[fcW.8]]*I$62</f>
        <v>-3.8856050891915803</v>
      </c>
      <c r="AC26" s="27">
        <f>snapshot20250225215948__104[[#This Row],[fcW.9]]*J$62</f>
        <v>0.61753863974577239</v>
      </c>
      <c r="AD26" s="27">
        <f>snapshot20250225215948__104[[#This Row],[fcW.10]]*K$62</f>
        <v>-2.1521976505381853E-2</v>
      </c>
      <c r="AE26" s="27">
        <f>snapshot20250225215948__104[[#This Row],[fcW.11]]*L$62</f>
        <v>1.2710737360795445</v>
      </c>
      <c r="AF26" s="27">
        <f>snapshot20250225215948__104[[#This Row],[fcW.12]]*M$62</f>
        <v>0.10218534002000219</v>
      </c>
      <c r="AG26" s="27">
        <f>snapshot20250225215948__104[[#This Row],[fcW.13]]*N$62</f>
        <v>1.0127546661035256</v>
      </c>
      <c r="AH26" s="27">
        <f>snapshot20250225215948__104[[#This Row],[fcW.14]]*O$62</f>
        <v>-2.2510723255508269</v>
      </c>
      <c r="AI26" s="27">
        <f>snapshot20250225215948__104[[#This Row],[fcW.15]]*P$62</f>
        <v>-2.7083153892027596</v>
      </c>
      <c r="AJ26" s="27">
        <f>snapshot20250225215948__104[[#This Row],[fcW.16]]*Q$62</f>
        <v>2.5033438227634131</v>
      </c>
      <c r="AK26" s="80">
        <f>snapshot20250225215948__105[[#This Row],[fcB]]*R$62</f>
        <v>-0.25728330016136169</v>
      </c>
      <c r="AL26" s="10">
        <f t="shared" si="8"/>
        <v>0.47628148834050599</v>
      </c>
      <c r="AM26" s="3">
        <f t="shared" si="1"/>
        <v>-8.1932828109192501E-2</v>
      </c>
      <c r="AN26" s="85" t="str">
        <v>36</v>
      </c>
      <c r="AP26">
        <f t="shared" si="2"/>
        <v>0.8729664107044619</v>
      </c>
      <c r="AQ26" s="3">
        <f t="shared" si="3"/>
        <v>-0.48919698096524372</v>
      </c>
      <c r="AR26">
        <f t="shared" si="4"/>
        <v>0.58075122477830043</v>
      </c>
      <c r="AS26" s="3">
        <f t="shared" si="5"/>
        <v>-8.2838190710785659E-2</v>
      </c>
      <c r="AT26">
        <f t="shared" si="6"/>
        <v>0.33727198508149603</v>
      </c>
      <c r="AU26" s="3">
        <f t="shared" si="7"/>
        <v>-3.9111395817740639E-3</v>
      </c>
    </row>
    <row r="27" spans="1:48">
      <c r="A27" s="25">
        <v>21</v>
      </c>
      <c r="B27" s="3">
        <v>-0.82582885026931763</v>
      </c>
      <c r="C27" s="3">
        <v>-0.79376828670501709</v>
      </c>
      <c r="D27" s="3">
        <v>0.45537343621253967</v>
      </c>
      <c r="E27" s="3">
        <v>0.75061482191085815</v>
      </c>
      <c r="F27" s="3">
        <v>0.39678776264190674</v>
      </c>
      <c r="G27" s="3">
        <v>-0.473915696144104</v>
      </c>
      <c r="H27" s="3">
        <v>0.87860578298568726</v>
      </c>
      <c r="I27" s="3">
        <v>-0.3228689432144165</v>
      </c>
      <c r="J27" s="3">
        <v>0.36136388778686523</v>
      </c>
      <c r="K27" s="3">
        <v>0.23590698838233948</v>
      </c>
      <c r="L27" s="3">
        <v>0.27208954095840454</v>
      </c>
      <c r="M27" s="3">
        <v>-0.22589164972305298</v>
      </c>
      <c r="N27" s="3">
        <v>-1.3450554572045803E-2</v>
      </c>
      <c r="O27" s="3">
        <v>-0.54368549585342407</v>
      </c>
      <c r="P27" s="3">
        <v>0.25205260515213013</v>
      </c>
      <c r="Q27" s="3">
        <v>-3.446747362613678E-2</v>
      </c>
      <c r="R27" s="3">
        <v>7.0624751970171928E-3</v>
      </c>
      <c r="T27" s="1">
        <v>21</v>
      </c>
      <c r="U27" s="27">
        <f>snapshot20250225215948__104[[#This Row],[fcW.1]]*B$62</f>
        <v>0.54686382966704927</v>
      </c>
      <c r="V27" s="27">
        <f>snapshot20250225215948__104[[#This Row],[fcW.2]]*C$62</f>
        <v>-0.59216296185372064</v>
      </c>
      <c r="W27" s="27">
        <f>snapshot20250225215948__104[[#This Row],[fcW.3]]*D$62</f>
        <v>-3.0206751797266334</v>
      </c>
      <c r="X27" s="27">
        <f>snapshot20250225215948__104[[#This Row],[fcW.4]]*E$62</f>
        <v>-1.5952356755261436</v>
      </c>
      <c r="Y27" s="27">
        <f>snapshot20250225215948__104[[#This Row],[fcW.5]]*F$62</f>
        <v>-6.9581014239191797E-3</v>
      </c>
      <c r="Z27" s="27">
        <f>snapshot20250225215948__104[[#This Row],[fcW.6]]*G$62</f>
        <v>0.54266289164568482</v>
      </c>
      <c r="AA27" s="27">
        <f>snapshot20250225215948__104[[#This Row],[fcW.7]]*H$62</f>
        <v>4.6990994883810648</v>
      </c>
      <c r="AB27" s="27">
        <f>snapshot20250225215948__104[[#This Row],[fcW.8]]*I$62</f>
        <v>1.5117620957577995</v>
      </c>
      <c r="AC27" s="27">
        <f>snapshot20250225215948__104[[#This Row],[fcW.9]]*J$62</f>
        <v>0.2096925903949319</v>
      </c>
      <c r="AD27" s="27">
        <f>snapshot20250225215948__104[[#This Row],[fcW.10]]*K$62</f>
        <v>-0.72104176489553695</v>
      </c>
      <c r="AE27" s="27">
        <f>snapshot20250225215948__104[[#This Row],[fcW.11]]*L$62</f>
        <v>1.7999891898845239</v>
      </c>
      <c r="AF27" s="27">
        <f>snapshot20250225215948__104[[#This Row],[fcW.12]]*M$62</f>
        <v>0.13707704538185944</v>
      </c>
      <c r="AG27" s="27">
        <f>snapshot20250225215948__104[[#This Row],[fcW.13]]*N$62</f>
        <v>-1.897639510351733E-2</v>
      </c>
      <c r="AH27" s="27">
        <f>snapshot20250225215948__104[[#This Row],[fcW.14]]*O$62</f>
        <v>-2.2605967147562769</v>
      </c>
      <c r="AI27" s="27">
        <f>snapshot20250225215948__104[[#This Row],[fcW.15]]*P$62</f>
        <v>-0.93716253024300911</v>
      </c>
      <c r="AJ27" s="27">
        <f>snapshot20250225215948__104[[#This Row],[fcW.16]]*Q$62</f>
        <v>-0.12682482093035397</v>
      </c>
      <c r="AK27" s="80">
        <f>snapshot20250225215948__105[[#This Row],[fcB]]*R$62</f>
        <v>7.0624751970171928E-3</v>
      </c>
      <c r="AL27" s="10">
        <f t="shared" si="8"/>
        <v>0.17457546185081996</v>
      </c>
      <c r="AM27" s="3">
        <f t="shared" si="1"/>
        <v>-0.11437028991446836</v>
      </c>
      <c r="AN27" s="85" t="str">
        <v>4</v>
      </c>
      <c r="AP27">
        <f t="shared" si="2"/>
        <v>1.0313953561597595</v>
      </c>
      <c r="AQ27" s="3">
        <f t="shared" si="3"/>
        <v>-0.68287158919637359</v>
      </c>
      <c r="AR27">
        <f t="shared" si="4"/>
        <v>1.1316201881520358</v>
      </c>
      <c r="AS27" s="3">
        <f t="shared" si="5"/>
        <v>-0.11563408838953051</v>
      </c>
      <c r="AT27">
        <f t="shared" si="6"/>
        <v>1.2805642502332488</v>
      </c>
      <c r="AU27" s="3">
        <f t="shared" si="7"/>
        <v>-5.4595719223472661E-3</v>
      </c>
    </row>
    <row r="28" spans="1:48">
      <c r="A28" s="25">
        <v>22</v>
      </c>
      <c r="B28" s="3">
        <v>0.6093708872795105</v>
      </c>
      <c r="C28" s="3">
        <v>0.67160743474960327</v>
      </c>
      <c r="D28" s="3">
        <v>-0.94510602951049805</v>
      </c>
      <c r="E28" s="3">
        <v>-0.72171199321746826</v>
      </c>
      <c r="F28" s="3">
        <v>-6.7328572273254395E-2</v>
      </c>
      <c r="G28" s="3">
        <v>0.89994698762893677</v>
      </c>
      <c r="H28" s="3">
        <v>-1.1013672351837158</v>
      </c>
      <c r="I28" s="3">
        <v>0.17326360940933228</v>
      </c>
      <c r="J28" s="3">
        <v>0.83692216873168945</v>
      </c>
      <c r="K28" s="3">
        <v>-0.29053324460983276</v>
      </c>
      <c r="L28" s="3">
        <v>0.83158981800079346</v>
      </c>
      <c r="M28" s="3">
        <v>0.53172624111175537</v>
      </c>
      <c r="N28" s="3">
        <v>-0.76387310028076172</v>
      </c>
      <c r="O28" s="3">
        <v>-0.43686157464981079</v>
      </c>
      <c r="P28" s="3">
        <v>0.55443072319030762</v>
      </c>
      <c r="Q28" s="3">
        <v>1.7516791820526123E-2</v>
      </c>
      <c r="R28" s="3">
        <v>-5.4029978811740875E-2</v>
      </c>
      <c r="T28" s="1">
        <v>22</v>
      </c>
      <c r="U28" s="27">
        <f>snapshot20250225215948__104[[#This Row],[fcW.1]]*B$62</f>
        <v>-0.4035253757441441</v>
      </c>
      <c r="V28" s="27">
        <f>snapshot20250225215948__104[[#This Row],[fcW.2]]*C$62</f>
        <v>0.50102914720262637</v>
      </c>
      <c r="W28" s="27">
        <f>snapshot20250225215948__104[[#This Row],[fcW.3]]*D$62</f>
        <v>6.2692684696256205</v>
      </c>
      <c r="X28" s="27">
        <f>snapshot20250225215948__104[[#This Row],[fcW.4]]*E$62</f>
        <v>1.5338102651699494</v>
      </c>
      <c r="Y28" s="27">
        <f>snapshot20250225215948__104[[#This Row],[fcW.5]]*F$62</f>
        <v>1.1806791406210027E-3</v>
      </c>
      <c r="Z28" s="27">
        <f>snapshot20250225215948__104[[#This Row],[fcW.6]]*G$62</f>
        <v>-1.0304951674064067</v>
      </c>
      <c r="AA28" s="27">
        <f>snapshot20250225215948__104[[#This Row],[fcW.7]]*H$62</f>
        <v>-5.8905077926806415</v>
      </c>
      <c r="AB28" s="27">
        <f>snapshot20250225215948__104[[#This Row],[fcW.8]]*I$62</f>
        <v>-0.81126835759258398</v>
      </c>
      <c r="AC28" s="27">
        <f>snapshot20250225215948__104[[#This Row],[fcW.9]]*J$62</f>
        <v>0.48565001498932603</v>
      </c>
      <c r="AD28" s="27">
        <f>snapshot20250225215948__104[[#This Row],[fcW.10]]*K$62</f>
        <v>0.88800507730097922</v>
      </c>
      <c r="AE28" s="27">
        <f>snapshot20250225215948__104[[#This Row],[fcW.11]]*L$62</f>
        <v>5.5013238566501785</v>
      </c>
      <c r="AF28" s="27">
        <f>snapshot20250225215948__104[[#This Row],[fcW.12]]*M$62</f>
        <v>-0.32266558844898824</v>
      </c>
      <c r="AG28" s="27">
        <f>snapshot20250225215948__104[[#This Row],[fcW.13]]*N$62</f>
        <v>-1.0776922008853427</v>
      </c>
      <c r="AH28" s="27">
        <f>snapshot20250225215948__104[[#This Row],[fcW.14]]*O$62</f>
        <v>-1.8164321983731226</v>
      </c>
      <c r="AI28" s="27">
        <f>snapshot20250225215948__104[[#This Row],[fcW.15]]*P$62</f>
        <v>-2.0614414958174412</v>
      </c>
      <c r="AJ28" s="27">
        <f>snapshot20250225215948__104[[#This Row],[fcW.16]]*Q$62</f>
        <v>6.4453925750679222E-2</v>
      </c>
      <c r="AK28" s="80">
        <f>snapshot20250225215948__105[[#This Row],[fcB]]*R$62</f>
        <v>-5.4029978811740875E-2</v>
      </c>
      <c r="AL28" s="10">
        <f t="shared" si="8"/>
        <v>1.7766632800695679</v>
      </c>
      <c r="AM28" s="3">
        <f t="shared" si="1"/>
        <v>5.7875730547257212E-2</v>
      </c>
      <c r="AN28" s="85" t="str">
        <v>40</v>
      </c>
      <c r="AP28">
        <f t="shared" si="2"/>
        <v>0.73369710201883087</v>
      </c>
      <c r="AQ28" s="3">
        <f t="shared" si="3"/>
        <v>0.34555907941007119</v>
      </c>
      <c r="AR28">
        <f t="shared" si="4"/>
        <v>0.28977920375497696</v>
      </c>
      <c r="AS28" s="3">
        <f t="shared" si="5"/>
        <v>5.8515260796445451E-2</v>
      </c>
      <c r="AT28">
        <f t="shared" si="6"/>
        <v>8.3971986928868453E-2</v>
      </c>
      <c r="AU28" s="3">
        <f t="shared" si="7"/>
        <v>2.762751705162627E-3</v>
      </c>
    </row>
    <row r="29" spans="1:48">
      <c r="A29" s="25">
        <v>23</v>
      </c>
      <c r="B29" s="3">
        <v>6.862148642539978E-2</v>
      </c>
      <c r="C29" s="3">
        <v>-0.32872313261032104</v>
      </c>
      <c r="D29" s="3">
        <v>0.29616901278495789</v>
      </c>
      <c r="E29" s="3">
        <v>0.11558014899492264</v>
      </c>
      <c r="F29" s="3">
        <v>-0.94740122556686401</v>
      </c>
      <c r="G29" s="3">
        <v>-0.69784098863601685</v>
      </c>
      <c r="H29" s="3">
        <v>0.27610674500465393</v>
      </c>
      <c r="I29" s="3">
        <v>-9.2488959431648254E-2</v>
      </c>
      <c r="J29" s="3">
        <v>0.72966152429580688</v>
      </c>
      <c r="K29" s="3">
        <v>-0.64389920234680176</v>
      </c>
      <c r="L29" s="3">
        <v>-0.27998307347297668</v>
      </c>
      <c r="M29" s="3">
        <v>-0.37106823921203613</v>
      </c>
      <c r="N29" s="3">
        <v>0.98515152931213379</v>
      </c>
      <c r="O29" s="3">
        <v>0.91981285810470581</v>
      </c>
      <c r="P29" s="3">
        <v>-0.32194977998733521</v>
      </c>
      <c r="Q29" s="3">
        <v>0.70452165603637695</v>
      </c>
      <c r="R29" s="3">
        <v>7.8096672892570496E-2</v>
      </c>
      <c r="T29" s="1">
        <v>23</v>
      </c>
      <c r="U29" s="27">
        <f>snapshot20250225215948__104[[#This Row],[fcW.1]]*B$62</f>
        <v>-4.5441145404161477E-2</v>
      </c>
      <c r="V29" s="27">
        <f>snapshot20250225215948__104[[#This Row],[fcW.2]]*C$62</f>
        <v>-0.2452323519303064</v>
      </c>
      <c r="W29" s="27">
        <f>snapshot20250225215948__104[[#This Row],[fcW.3]]*D$62</f>
        <v>-1.9646081979760126</v>
      </c>
      <c r="X29" s="27">
        <f>snapshot20250225215948__104[[#This Row],[fcW.4]]*E$62</f>
        <v>-0.24563540670560347</v>
      </c>
      <c r="Y29" s="27">
        <f>snapshot20250225215948__104[[#This Row],[fcW.5]]*F$62</f>
        <v>1.6613702430608546E-2</v>
      </c>
      <c r="Z29" s="27">
        <f>snapshot20250225215948__104[[#This Row],[fcW.6]]*G$62</f>
        <v>0.79907125229917475</v>
      </c>
      <c r="AA29" s="27">
        <f>snapshot20250225215948__104[[#This Row],[fcW.7]]*H$62</f>
        <v>1.4767181019238367</v>
      </c>
      <c r="AB29" s="27">
        <f>snapshot20250225215948__104[[#This Row],[fcW.8]]*I$62</f>
        <v>0.43305900453854324</v>
      </c>
      <c r="AC29" s="27">
        <f>snapshot20250225215948__104[[#This Row],[fcW.9]]*J$62</f>
        <v>0.42340870328289526</v>
      </c>
      <c r="AD29" s="27">
        <f>snapshot20250225215948__104[[#This Row],[fcW.10]]*K$62</f>
        <v>1.9680562261364671</v>
      </c>
      <c r="AE29" s="27">
        <f>snapshot20250225215948__104[[#This Row],[fcW.11]]*L$62</f>
        <v>-1.8522082981464028</v>
      </c>
      <c r="AF29" s="27">
        <f>snapshot20250225215948__104[[#This Row],[fcW.12]]*M$62</f>
        <v>0.22517405104879368</v>
      </c>
      <c r="AG29" s="27">
        <f>snapshot20250225215948__104[[#This Row],[fcW.13]]*N$62</f>
        <v>1.3898776111368893</v>
      </c>
      <c r="AH29" s="27">
        <f>snapshot20250225215948__104[[#This Row],[fcW.14]]*O$62</f>
        <v>3.8245013727249759</v>
      </c>
      <c r="AI29" s="27">
        <f>snapshot20250225215948__104[[#This Row],[fcW.15]]*P$62</f>
        <v>1.1970488074979584</v>
      </c>
      <c r="AJ29" s="27">
        <f>snapshot20250225215948__104[[#This Row],[fcW.16]]*Q$62</f>
        <v>2.5923232389337336</v>
      </c>
      <c r="AK29" s="80">
        <f>snapshot20250225215948__105[[#This Row],[fcB]]*R$62</f>
        <v>7.8096672892570496E-2</v>
      </c>
      <c r="AL29" s="10">
        <f t="shared" si="8"/>
        <v>10.07082334468396</v>
      </c>
      <c r="AM29" s="3">
        <f t="shared" si="1"/>
        <v>0.94960965920967022</v>
      </c>
      <c r="AN29" s="85" t="str">
        <v>42</v>
      </c>
      <c r="AP29">
        <f t="shared" si="2"/>
        <v>2.9719474258683016</v>
      </c>
      <c r="AQ29" s="3">
        <f t="shared" si="3"/>
        <v>5.669841858280547</v>
      </c>
      <c r="AR29">
        <f t="shared" si="4"/>
        <v>78.012552835854194</v>
      </c>
      <c r="AS29" s="3">
        <f t="shared" si="5"/>
        <v>0.96010290216735583</v>
      </c>
      <c r="AT29">
        <f t="shared" si="6"/>
        <v>6085.9583999669421</v>
      </c>
      <c r="AU29" s="3">
        <f t="shared" si="7"/>
        <v>4.5330498300634396E-2</v>
      </c>
    </row>
    <row r="30" spans="1:48">
      <c r="A30" s="25">
        <v>24</v>
      </c>
      <c r="B30" s="3">
        <v>0.3203313946723938</v>
      </c>
      <c r="C30" s="3">
        <v>0.75392371416091919</v>
      </c>
      <c r="D30" s="3">
        <v>-0.92567223310470581</v>
      </c>
      <c r="E30" s="3">
        <v>-0.71122205257415771</v>
      </c>
      <c r="F30" s="3">
        <v>0.66700845956802368</v>
      </c>
      <c r="G30" s="3">
        <v>0.15835672616958618</v>
      </c>
      <c r="H30" s="3">
        <v>-0.14400783181190491</v>
      </c>
      <c r="I30" s="3">
        <v>0.24275755882263184</v>
      </c>
      <c r="J30" s="3">
        <v>0.59548270702362061</v>
      </c>
      <c r="K30" s="3">
        <v>-1.011989951133728</v>
      </c>
      <c r="L30" s="3">
        <v>-0.82465136051177979</v>
      </c>
      <c r="M30" s="3">
        <v>-0.50917589664459229</v>
      </c>
      <c r="N30" s="3">
        <v>9.0109288692474365E-2</v>
      </c>
      <c r="O30" s="3">
        <v>0.13486762344837189</v>
      </c>
      <c r="P30" s="3">
        <v>-0.13183414936065674</v>
      </c>
      <c r="Q30" s="3">
        <v>1.039091944694519</v>
      </c>
      <c r="R30" s="3">
        <v>-4.0241070091724403E-2</v>
      </c>
      <c r="T30" s="1">
        <v>24</v>
      </c>
      <c r="U30" s="27">
        <f>snapshot20250225215948__104[[#This Row],[fcW.1]]*B$62</f>
        <v>-0.21212343598313829</v>
      </c>
      <c r="V30" s="27">
        <f>snapshot20250225215948__104[[#This Row],[fcW.2]]*C$62</f>
        <v>0.5624383174118891</v>
      </c>
      <c r="W30" s="27">
        <f>snapshot20250225215948__104[[#This Row],[fcW.3]]*D$62</f>
        <v>6.1403562806778256</v>
      </c>
      <c r="X30" s="27">
        <f>snapshot20250225215948__104[[#This Row],[fcW.4]]*E$62</f>
        <v>1.5115166372533559</v>
      </c>
      <c r="Y30" s="27">
        <f>snapshot20250225215948__104[[#This Row],[fcW.5]]*F$62</f>
        <v>-1.1696712825478236E-2</v>
      </c>
      <c r="Z30" s="27">
        <f>snapshot20250225215948__104[[#This Row],[fcW.6]]*G$62</f>
        <v>-0.18132828187357905</v>
      </c>
      <c r="AA30" s="27">
        <f>snapshot20250225215948__104[[#This Row],[fcW.7]]*H$62</f>
        <v>-0.77020563931481945</v>
      </c>
      <c r="AB30" s="27">
        <f>snapshot20250225215948__104[[#This Row],[fcW.8]]*I$62</f>
        <v>-1.1366583364539675</v>
      </c>
      <c r="AC30" s="27">
        <f>snapshot20250225215948__104[[#This Row],[fcW.9]]*J$62</f>
        <v>0.34554728790392431</v>
      </c>
      <c r="AD30" s="27">
        <f>snapshot20250225215948__104[[#This Row],[fcW.10]]*K$62</f>
        <v>3.0931132029009341</v>
      </c>
      <c r="AE30" s="27">
        <f>snapshot20250225215948__104[[#This Row],[fcW.11]]*L$62</f>
        <v>-5.4554229799361886</v>
      </c>
      <c r="AF30" s="27">
        <f>snapshot20250225215948__104[[#This Row],[fcW.12]]*M$62</f>
        <v>0.3089814412231317</v>
      </c>
      <c r="AG30" s="27">
        <f>snapshot20250225215948__104[[#This Row],[fcW.13]]*N$62</f>
        <v>0.12712854741908386</v>
      </c>
      <c r="AH30" s="27">
        <f>snapshot20250225215948__104[[#This Row],[fcW.14]]*O$62</f>
        <v>0.56076777625969843</v>
      </c>
      <c r="AI30" s="27">
        <f>snapshot20250225215948__104[[#This Row],[fcW.15]]*P$62</f>
        <v>0.4901755524911055</v>
      </c>
      <c r="AJ30" s="27">
        <f>snapshot20250225215948__104[[#This Row],[fcW.16]]*Q$62</f>
        <v>3.8233916197479729</v>
      </c>
      <c r="AK30" s="80">
        <f>snapshot20250225215948__105[[#This Row],[fcB]]*R$62</f>
        <v>-4.0241070091724403E-2</v>
      </c>
      <c r="AL30" s="10">
        <f t="shared" si="8"/>
        <v>9.1557402068100266</v>
      </c>
      <c r="AM30" s="3">
        <f t="shared" si="1"/>
        <v>0.85122589578672625</v>
      </c>
      <c r="AN30" s="85" t="str">
        <v>45</v>
      </c>
      <c r="AP30">
        <f t="shared" si="2"/>
        <v>2.8137854154592685</v>
      </c>
      <c r="AQ30" s="3">
        <f t="shared" si="3"/>
        <v>5.0824211484966613</v>
      </c>
      <c r="AR30">
        <f t="shared" si="4"/>
        <v>62.685038510381709</v>
      </c>
      <c r="AS30" s="3">
        <f t="shared" si="5"/>
        <v>0.86063199233359344</v>
      </c>
      <c r="AT30">
        <f t="shared" si="6"/>
        <v>3929.4140530480381</v>
      </c>
      <c r="AU30" s="3">
        <f t="shared" si="7"/>
        <v>4.0634058055528305E-2</v>
      </c>
    </row>
    <row r="31" spans="1:48">
      <c r="A31" s="25">
        <v>25</v>
      </c>
      <c r="B31" s="3">
        <v>-0.16643577814102173</v>
      </c>
      <c r="C31" s="3">
        <v>-0.21120402216911316</v>
      </c>
      <c r="D31" s="3">
        <v>-9.5049813389778137E-2</v>
      </c>
      <c r="E31" s="3">
        <v>0.56611192226409912</v>
      </c>
      <c r="F31" s="3">
        <v>-1.457555890083313</v>
      </c>
      <c r="G31" s="3">
        <v>0.85810214281082153</v>
      </c>
      <c r="H31" s="3">
        <v>-0.6103171706199646</v>
      </c>
      <c r="I31" s="3">
        <v>1.1808795928955078</v>
      </c>
      <c r="J31" s="3">
        <v>5.3733240813016891E-2</v>
      </c>
      <c r="K31" s="3">
        <v>3.1194128096103668E-2</v>
      </c>
      <c r="L31" s="3">
        <v>0.5743410587310791</v>
      </c>
      <c r="M31" s="3">
        <v>0.5467345118522644</v>
      </c>
      <c r="N31" s="3">
        <v>-0.26767140626907349</v>
      </c>
      <c r="O31" s="3">
        <v>0.49237996339797974</v>
      </c>
      <c r="P31" s="3">
        <v>0.49635341763496399</v>
      </c>
      <c r="Q31" s="3">
        <v>-0.79503720998764038</v>
      </c>
      <c r="R31" s="3">
        <v>-1.023063063621521</v>
      </c>
      <c r="T31" s="1">
        <v>25</v>
      </c>
      <c r="U31" s="27">
        <f>snapshot20250225215948__104[[#This Row],[fcW.1]]*B$62</f>
        <v>0.11021376523492973</v>
      </c>
      <c r="V31" s="27">
        <f>snapshot20250225215948__104[[#This Row],[fcW.2]]*C$62</f>
        <v>-0.15756134556879675</v>
      </c>
      <c r="W31" s="27">
        <f>snapshot20250225215948__104[[#This Row],[fcW.3]]*D$62</f>
        <v>0.63050364670402947</v>
      </c>
      <c r="X31" s="27">
        <f>snapshot20250225215948__104[[#This Row],[fcW.4]]*E$62</f>
        <v>-1.2031229711629949</v>
      </c>
      <c r="Y31" s="27">
        <f>snapshot20250225215948__104[[#This Row],[fcW.5]]*F$62</f>
        <v>2.5559814765213122E-2</v>
      </c>
      <c r="Z31" s="27">
        <f>snapshot20250225215948__104[[#This Row],[fcW.6]]*G$62</f>
        <v>-0.98258022246109589</v>
      </c>
      <c r="AA31" s="27">
        <f>snapshot20250225215948__104[[#This Row],[fcW.7]]*H$62</f>
        <v>-3.2641955695586109</v>
      </c>
      <c r="AB31" s="27">
        <f>snapshot20250225215948__104[[#This Row],[fcW.8]]*I$62</f>
        <v>-5.529206341186482</v>
      </c>
      <c r="AC31" s="27">
        <f>snapshot20250225215948__104[[#This Row],[fcW.9]]*J$62</f>
        <v>3.11803775562704E-2</v>
      </c>
      <c r="AD31" s="27">
        <f>snapshot20250225215948__104[[#This Row],[fcW.10]]*K$62</f>
        <v>-9.5343801940866404E-2</v>
      </c>
      <c r="AE31" s="27">
        <f>snapshot20250225215948__104[[#This Row],[fcW.11]]*L$62</f>
        <v>3.7995128125149704</v>
      </c>
      <c r="AF31" s="27">
        <f>snapshot20250225215948__104[[#This Row],[fcW.12]]*M$62</f>
        <v>-0.33177300526551184</v>
      </c>
      <c r="AG31" s="27">
        <f>snapshot20250225215948__104[[#This Row],[fcW.13]]*N$62</f>
        <v>-0.37763783909940835</v>
      </c>
      <c r="AH31" s="27">
        <f>snapshot20250225215948__104[[#This Row],[fcW.14]]*O$62</f>
        <v>2.0472728004672942</v>
      </c>
      <c r="AI31" s="27">
        <f>snapshot20250225215948__104[[#This Row],[fcW.15]]*P$62</f>
        <v>-1.8455029436604762</v>
      </c>
      <c r="AJ31" s="27">
        <f>snapshot20250225215948__104[[#This Row],[fcW.16]]*Q$62</f>
        <v>-2.9253798199236365</v>
      </c>
      <c r="AK31" s="80">
        <f>snapshot20250225215948__105[[#This Row],[fcB]]*R$62</f>
        <v>-1.023063063621521</v>
      </c>
      <c r="AL31" s="10">
        <f t="shared" si="8"/>
        <v>-11.091123706206693</v>
      </c>
      <c r="AM31" s="3">
        <f t="shared" si="1"/>
        <v>-1.3255846986067192</v>
      </c>
      <c r="AN31" s="85" t="str">
        <v>48</v>
      </c>
      <c r="AP31">
        <f t="shared" si="2"/>
        <v>3.5113352942670444</v>
      </c>
      <c r="AQ31" s="3">
        <f t="shared" si="3"/>
        <v>-7.9146789820059187</v>
      </c>
      <c r="AR31">
        <f t="shared" si="4"/>
        <v>152.0159673076046</v>
      </c>
      <c r="AS31" s="3">
        <f t="shared" si="5"/>
        <v>-1.3402324880100489</v>
      </c>
      <c r="AT31">
        <f t="shared" si="6"/>
        <v>23108.85431646671</v>
      </c>
      <c r="AU31" s="3">
        <f t="shared" si="7"/>
        <v>-6.3278015703367371E-2</v>
      </c>
    </row>
    <row r="32" spans="1:48">
      <c r="A32" s="25">
        <v>26</v>
      </c>
      <c r="B32" s="3">
        <v>0.69405221939086914</v>
      </c>
      <c r="C32" s="3">
        <v>-0.53693366050720215</v>
      </c>
      <c r="D32" s="3">
        <v>-0.99630403518676758</v>
      </c>
      <c r="E32" s="3">
        <v>-0.85073894262313843</v>
      </c>
      <c r="F32" s="3">
        <v>-0.96135342121124268</v>
      </c>
      <c r="G32" s="3">
        <v>0.94820481538772583</v>
      </c>
      <c r="H32" s="3">
        <v>0.44022989273071289</v>
      </c>
      <c r="I32" s="3">
        <v>-0.25679910182952881</v>
      </c>
      <c r="J32" s="3">
        <v>0.66908019781112671</v>
      </c>
      <c r="K32" s="3">
        <v>0.75962293148040771</v>
      </c>
      <c r="L32" s="3">
        <v>0.39573875069618225</v>
      </c>
      <c r="M32" s="3">
        <v>-0.63756072521209717</v>
      </c>
      <c r="N32" s="3">
        <v>-0.10679607838392258</v>
      </c>
      <c r="O32" s="3">
        <v>0.58995777368545532</v>
      </c>
      <c r="P32" s="3">
        <v>0.8337026834487915</v>
      </c>
      <c r="Q32" s="3">
        <v>5.1929859910160303E-4</v>
      </c>
      <c r="R32" s="3">
        <v>3.3262688666582108E-2</v>
      </c>
      <c r="T32" s="1">
        <v>26</v>
      </c>
      <c r="U32" s="27">
        <f>snapshot20250225215948__104[[#This Row],[fcW.1]]*B$62</f>
        <v>-0.45960135028126836</v>
      </c>
      <c r="V32" s="27">
        <f>snapshot20250225215948__104[[#This Row],[fcW.2]]*C$62</f>
        <v>-0.40056050619601469</v>
      </c>
      <c r="W32" s="27">
        <f>snapshot20250225215948__104[[#This Row],[fcW.3]]*D$62</f>
        <v>6.6088854360523328</v>
      </c>
      <c r="X32" s="27">
        <f>snapshot20250225215948__104[[#This Row],[fcW.4]]*E$62</f>
        <v>1.8080233326287687</v>
      </c>
      <c r="Y32" s="27">
        <f>snapshot20250225215948__104[[#This Row],[fcW.5]]*F$62</f>
        <v>1.6858369231150888E-2</v>
      </c>
      <c r="Z32" s="27">
        <f>snapshot20250225215948__104[[#This Row],[fcW.6]]*G$62</f>
        <v>-1.0857533759215365</v>
      </c>
      <c r="AA32" s="27">
        <f>snapshot20250225215948__104[[#This Row],[fcW.7]]*H$62</f>
        <v>2.3545076799644096</v>
      </c>
      <c r="AB32" s="27">
        <f>snapshot20250225215948__104[[#This Row],[fcW.8]]*I$62</f>
        <v>1.2024047420154425</v>
      </c>
      <c r="AC32" s="27">
        <f>snapshot20250225215948__104[[#This Row],[fcW.9]]*J$62</f>
        <v>0.38825451187230731</v>
      </c>
      <c r="AD32" s="27">
        <f>snapshot20250225215948__104[[#This Row],[fcW.10]]*K$62</f>
        <v>-2.3217619067818944</v>
      </c>
      <c r="AE32" s="27">
        <f>snapshot20250225215948__104[[#This Row],[fcW.11]]*L$62</f>
        <v>2.6179818259917269</v>
      </c>
      <c r="AF32" s="27">
        <f>snapshot20250225215948__104[[#This Row],[fcW.12]]*M$62</f>
        <v>0.38688876092027991</v>
      </c>
      <c r="AG32" s="27">
        <f>snapshot20250225215948__104[[#This Row],[fcW.13]]*N$62</f>
        <v>-0.1506707078926991</v>
      </c>
      <c r="AH32" s="27">
        <f>snapshot20250225215948__104[[#This Row],[fcW.14]]*O$62</f>
        <v>2.4529927967727452</v>
      </c>
      <c r="AI32" s="27">
        <f>snapshot20250225215948__104[[#This Row],[fcW.15]]*P$62</f>
        <v>-3.09980893004332</v>
      </c>
      <c r="AJ32" s="27">
        <f>snapshot20250225215948__104[[#This Row],[fcW.16]]*Q$62</f>
        <v>1.910785587444468E-3</v>
      </c>
      <c r="AK32" s="80">
        <f>snapshot20250225215948__105[[#This Row],[fcB]]*R$62</f>
        <v>3.3262688666582108E-2</v>
      </c>
      <c r="AL32" s="10">
        <f t="shared" si="8"/>
        <v>10.353814152586459</v>
      </c>
      <c r="AM32" s="3">
        <f t="shared" si="1"/>
        <v>0.9800349829242273</v>
      </c>
      <c r="AN32" s="85" t="str">
        <v>49</v>
      </c>
      <c r="AP32">
        <f t="shared" si="2"/>
        <v>3.0191823909839766</v>
      </c>
      <c r="AQ32" s="3">
        <f t="shared" si="3"/>
        <v>5.8515025777935561</v>
      </c>
      <c r="AR32">
        <f t="shared" si="4"/>
        <v>83.091653125535927</v>
      </c>
      <c r="AS32" s="3">
        <f t="shared" si="5"/>
        <v>0.9908644275103472</v>
      </c>
      <c r="AT32">
        <f t="shared" si="6"/>
        <v>6904.2228191343847</v>
      </c>
      <c r="AU32" s="3">
        <f t="shared" si="7"/>
        <v>4.6782879362224319E-2</v>
      </c>
    </row>
    <row r="33" spans="1:47">
      <c r="A33" s="25">
        <v>27</v>
      </c>
      <c r="B33" s="3">
        <v>0.80017763376235962</v>
      </c>
      <c r="C33" s="3">
        <v>-0.33237111568450928</v>
      </c>
      <c r="D33" s="3">
        <v>-6.6519230604171753E-2</v>
      </c>
      <c r="E33" s="3">
        <v>0.38344588875770569</v>
      </c>
      <c r="F33" s="3">
        <v>0.47975921630859375</v>
      </c>
      <c r="G33" s="3">
        <v>0.88801360130310059</v>
      </c>
      <c r="H33" s="3">
        <v>0.76365888118743896</v>
      </c>
      <c r="I33" s="3">
        <v>-0.51775383949279785</v>
      </c>
      <c r="J33" s="3">
        <v>-0.55993545055389404</v>
      </c>
      <c r="K33" s="3">
        <v>-0.40924358367919922</v>
      </c>
      <c r="L33" s="3">
        <v>-0.46003401279449463</v>
      </c>
      <c r="M33" s="3">
        <v>-0.22326815128326416</v>
      </c>
      <c r="N33" s="3">
        <v>0.7608148455619812</v>
      </c>
      <c r="O33" s="3">
        <v>-0.57575088739395142</v>
      </c>
      <c r="P33" s="3">
        <v>-0.47296369075775146</v>
      </c>
      <c r="Q33" s="3">
        <v>1.0218627452850342</v>
      </c>
      <c r="R33" s="3">
        <v>0.13808971643447876</v>
      </c>
      <c r="T33" s="1">
        <v>27</v>
      </c>
      <c r="U33" s="27">
        <f>snapshot20250225215948__104[[#This Row],[fcW.1]]*B$62</f>
        <v>-0.52987759518270183</v>
      </c>
      <c r="V33" s="27">
        <f>snapshot20250225215948__104[[#This Row],[fcW.2]]*C$62</f>
        <v>-0.24795380162562072</v>
      </c>
      <c r="W33" s="27">
        <f>snapshot20250225215948__104[[#This Row],[fcW.3]]*D$62</f>
        <v>0.44124881444940278</v>
      </c>
      <c r="X33" s="27">
        <f>snapshot20250225215948__104[[#This Row],[fcW.4]]*E$62</f>
        <v>-0.8149140458257087</v>
      </c>
      <c r="Y33" s="27">
        <f>snapshot20250225215948__104[[#This Row],[fcW.5]]*F$62</f>
        <v>-8.4130953633967005E-3</v>
      </c>
      <c r="Z33" s="27">
        <f>snapshot20250225215948__104[[#This Row],[fcW.6]]*G$62</f>
        <v>-1.0168306992670475</v>
      </c>
      <c r="AA33" s="27">
        <f>snapshot20250225215948__104[[#This Row],[fcW.7]]*H$62</f>
        <v>4.0843221469485922</v>
      </c>
      <c r="AB33" s="27">
        <f>snapshot20250225215948__104[[#This Row],[fcW.8]]*I$62</f>
        <v>2.42426732557698</v>
      </c>
      <c r="AC33" s="27">
        <f>snapshot20250225215948__104[[#This Row],[fcW.9]]*J$62</f>
        <v>-0.32491989113713288</v>
      </c>
      <c r="AD33" s="27">
        <f>snapshot20250225215948__104[[#This Row],[fcW.10]]*K$62</f>
        <v>1.2508392306292297</v>
      </c>
      <c r="AE33" s="27">
        <f>snapshot20250225215948__104[[#This Row],[fcW.11]]*L$62</f>
        <v>-3.0433226028922498</v>
      </c>
      <c r="AF33" s="27">
        <f>snapshot20250225215948__104[[#This Row],[fcW.12]]*M$62</f>
        <v>0.13548503693386646</v>
      </c>
      <c r="AG33" s="27">
        <f>snapshot20250225215948__104[[#This Row],[fcW.13]]*N$62</f>
        <v>1.0733775349316139</v>
      </c>
      <c r="AH33" s="27">
        <f>snapshot20250225215948__104[[#This Row],[fcW.14]]*O$62</f>
        <v>-2.3939218067933692</v>
      </c>
      <c r="AI33" s="27">
        <f>snapshot20250225215948__104[[#This Row],[fcW.15]]*P$62</f>
        <v>1.7585370675938063</v>
      </c>
      <c r="AJ33" s="27">
        <f>snapshot20250225215948__104[[#This Row],[fcW.16]]*Q$62</f>
        <v>3.7599959048898834</v>
      </c>
      <c r="AK33" s="80">
        <f>snapshot20250225215948__105[[#This Row],[fcB]]*R$62</f>
        <v>0.13808971643447876</v>
      </c>
      <c r="AL33" s="10">
        <f t="shared" si="8"/>
        <v>6.6860092403006259</v>
      </c>
      <c r="AM33" s="3">
        <f t="shared" si="1"/>
        <v>0.58569654979537467</v>
      </c>
      <c r="AN33" s="85" t="str">
        <v>5</v>
      </c>
      <c r="AP33">
        <f t="shared" si="2"/>
        <v>2.3340217217802168</v>
      </c>
      <c r="AQ33" s="3">
        <f t="shared" si="3"/>
        <v>3.4970229947367146</v>
      </c>
      <c r="AR33">
        <f t="shared" si="4"/>
        <v>29.676971123171928</v>
      </c>
      <c r="AS33" s="3">
        <f t="shared" si="5"/>
        <v>0.59216853134787506</v>
      </c>
      <c r="AT33">
        <f t="shared" si="6"/>
        <v>880.72261504558048</v>
      </c>
      <c r="AU33" s="3">
        <f t="shared" si="7"/>
        <v>2.7958768318851464E-2</v>
      </c>
    </row>
    <row r="34" spans="1:47">
      <c r="A34" s="25">
        <v>28</v>
      </c>
      <c r="B34" s="3">
        <v>0.87393957376480103</v>
      </c>
      <c r="C34" s="3">
        <v>0.37763553857803345</v>
      </c>
      <c r="D34" s="3">
        <v>0.43280342221260071</v>
      </c>
      <c r="E34" s="3">
        <v>-1.1192507743835449</v>
      </c>
      <c r="F34" s="3">
        <v>-0.29128736257553101</v>
      </c>
      <c r="G34" s="3">
        <v>0.33179640769958496</v>
      </c>
      <c r="H34" s="3">
        <v>-0.67765635251998901</v>
      </c>
      <c r="I34" s="3">
        <v>0.36095201969146729</v>
      </c>
      <c r="J34" s="3">
        <v>0.48490133881568909</v>
      </c>
      <c r="K34" s="3">
        <v>-0.53354120254516602</v>
      </c>
      <c r="L34" s="3">
        <v>-0.60018926858901978</v>
      </c>
      <c r="M34" s="3">
        <v>-0.56525421142578125</v>
      </c>
      <c r="N34" s="3">
        <v>0.4299907386302948</v>
      </c>
      <c r="O34" s="3">
        <v>-2.2846240550279617E-2</v>
      </c>
      <c r="P34" s="3">
        <v>0.7768481969833374</v>
      </c>
      <c r="Q34" s="3">
        <v>-0.67856359481811523</v>
      </c>
      <c r="R34" s="3">
        <v>1.3966267928481102E-2</v>
      </c>
      <c r="T34" s="1">
        <v>28</v>
      </c>
      <c r="U34" s="27">
        <f>snapshot20250225215948__104[[#This Row],[fcW.1]]*B$62</f>
        <v>-0.5787227487278358</v>
      </c>
      <c r="V34" s="27">
        <f>snapshot20250225215948__104[[#This Row],[fcW.2]]*C$62</f>
        <v>0.28172173513489884</v>
      </c>
      <c r="W34" s="27">
        <f>snapshot20250225215948__104[[#This Row],[fcW.3]]*D$62</f>
        <v>-2.8709591979101674</v>
      </c>
      <c r="X34" s="27">
        <f>snapshot20250225215948__104[[#This Row],[fcW.4]]*E$62</f>
        <v>2.3786750714721876</v>
      </c>
      <c r="Y34" s="27">
        <f>snapshot20250225215948__104[[#This Row],[fcW.5]]*F$62</f>
        <v>5.1080381078577233E-3</v>
      </c>
      <c r="Z34" s="27">
        <f>snapshot20250225215948__104[[#This Row],[fcW.6]]*G$62</f>
        <v>-0.37992748394887149</v>
      </c>
      <c r="AA34" s="27">
        <f>snapshot20250225215948__104[[#This Row],[fcW.7]]*H$62</f>
        <v>-3.6243497152997151</v>
      </c>
      <c r="AB34" s="27">
        <f>snapshot20250225215948__104[[#This Row],[fcW.8]]*I$62</f>
        <v>-1.6900776405564735</v>
      </c>
      <c r="AC34" s="27">
        <f>snapshot20250225215948__104[[#This Row],[fcW.9]]*J$62</f>
        <v>0.28137902335776294</v>
      </c>
      <c r="AD34" s="27">
        <f>snapshot20250225215948__104[[#This Row],[fcW.10]]*K$62</f>
        <v>1.6307507164821811</v>
      </c>
      <c r="AE34" s="27">
        <f>snapshot20250225215948__104[[#This Row],[fcW.11]]*L$62</f>
        <v>-3.970509823860116</v>
      </c>
      <c r="AF34" s="27">
        <f>snapshot20250225215948__104[[#This Row],[fcW.12]]*M$62</f>
        <v>0.34301125024716467</v>
      </c>
      <c r="AG34" s="27">
        <f>snapshot20250225215948__104[[#This Row],[fcW.13]]*N$62</f>
        <v>0.60664220968702076</v>
      </c>
      <c r="AH34" s="27">
        <f>snapshot20250225215948__104[[#This Row],[fcW.14]]*O$62</f>
        <v>-9.4992668972021604E-2</v>
      </c>
      <c r="AI34" s="27">
        <f>snapshot20250225215948__104[[#This Row],[fcW.15]]*P$62</f>
        <v>-2.8884169693870403</v>
      </c>
      <c r="AJ34" s="27">
        <f>snapshot20250225215948__104[[#This Row],[fcW.16]]*Q$62</f>
        <v>-2.4968092334277197</v>
      </c>
      <c r="AK34" s="80">
        <f>snapshot20250225215948__105[[#This Row],[fcB]]*R$62</f>
        <v>1.3966267928481102E-2</v>
      </c>
      <c r="AL34" s="10">
        <f t="shared" si="8"/>
        <v>-13.053511169672404</v>
      </c>
      <c r="AM34" s="3">
        <f t="shared" si="1"/>
        <v>-1.5365677841417948</v>
      </c>
      <c r="AN34" s="85" t="str">
        <v>50</v>
      </c>
      <c r="AP34">
        <f t="shared" si="2"/>
        <v>3.780458042649216</v>
      </c>
      <c r="AQ34" s="3">
        <f t="shared" si="3"/>
        <v>-9.1743973496050319</v>
      </c>
      <c r="AR34">
        <f t="shared" si="4"/>
        <v>204.2573483603806</v>
      </c>
      <c r="AS34" s="3">
        <f t="shared" si="5"/>
        <v>-1.5535469491319358</v>
      </c>
      <c r="AT34">
        <f t="shared" si="6"/>
        <v>41721.06435921388</v>
      </c>
      <c r="AU34" s="3">
        <f t="shared" si="7"/>
        <v>-7.3349489079354444E-2</v>
      </c>
    </row>
    <row r="35" spans="1:47">
      <c r="A35" s="25">
        <v>29</v>
      </c>
      <c r="B35" s="3">
        <v>-0.5034637451171875</v>
      </c>
      <c r="C35" s="3">
        <v>1.0912343263626099</v>
      </c>
      <c r="D35" s="3">
        <v>-9.0715669095516205E-2</v>
      </c>
      <c r="E35" s="3">
        <v>0.51867610216140747</v>
      </c>
      <c r="F35" s="3">
        <v>-0.84813475608825684</v>
      </c>
      <c r="G35" s="3">
        <v>-0.31988459825515747</v>
      </c>
      <c r="H35" s="3">
        <v>-0.97681969404220581</v>
      </c>
      <c r="I35" s="3">
        <v>0.60054546594619751</v>
      </c>
      <c r="J35" s="3">
        <v>0.57818865776062012</v>
      </c>
      <c r="K35" s="3">
        <v>-7.5354777276515961E-2</v>
      </c>
      <c r="L35" s="3">
        <v>0.14023247361183167</v>
      </c>
      <c r="M35" s="3">
        <v>0.18021231889724731</v>
      </c>
      <c r="N35" s="3">
        <v>-0.19715988636016846</v>
      </c>
      <c r="O35" s="3">
        <v>0.61038601398468018</v>
      </c>
      <c r="P35" s="3">
        <v>-0.89590913057327271</v>
      </c>
      <c r="Q35" s="3">
        <v>0.32662352919578552</v>
      </c>
      <c r="R35" s="3">
        <v>5.7551056146621704E-2</v>
      </c>
      <c r="T35" s="1">
        <v>29</v>
      </c>
      <c r="U35" s="27">
        <f>snapshot20250225215948__104[[#This Row],[fcW.1]]*B$62</f>
        <v>0.33339367069037557</v>
      </c>
      <c r="V35" s="27">
        <f>snapshot20250225215948__104[[#This Row],[fcW.2]]*C$62</f>
        <v>0.81407705699317201</v>
      </c>
      <c r="W35" s="27">
        <f>snapshot20250225215948__104[[#This Row],[fcW.3]]*D$62</f>
        <v>0.60175352415862859</v>
      </c>
      <c r="X35" s="27">
        <f>snapshot20250225215948__104[[#This Row],[fcW.4]]*E$62</f>
        <v>-1.1023105300590268</v>
      </c>
      <c r="Y35" s="27">
        <f>snapshot20250225215948__104[[#This Row],[fcW.5]]*F$62</f>
        <v>1.4872957811803667E-2</v>
      </c>
      <c r="Z35" s="27">
        <f>snapshot20250225215948__104[[#This Row],[fcW.6]]*G$62</f>
        <v>0.36628772267816684</v>
      </c>
      <c r="AA35" s="27">
        <f>snapshot20250225215948__104[[#This Row],[fcW.7]]*H$62</f>
        <v>-5.2243827816792923</v>
      </c>
      <c r="AB35" s="27">
        <f>snapshot20250225215948__104[[#This Row],[fcW.8]]*I$62</f>
        <v>-2.8119207228728267</v>
      </c>
      <c r="AC35" s="27">
        <f>snapshot20250225215948__104[[#This Row],[fcW.9]]*J$62</f>
        <v>0.33551188007558302</v>
      </c>
      <c r="AD35" s="27">
        <f>snapshot20250225215948__104[[#This Row],[fcW.10]]*K$62</f>
        <v>0.23031933887735873</v>
      </c>
      <c r="AE35" s="27">
        <f>snapshot20250225215948__104[[#This Row],[fcW.11]]*L$62</f>
        <v>0.92769804999837091</v>
      </c>
      <c r="AF35" s="27">
        <f>snapshot20250225215948__104[[#This Row],[fcW.12]]*M$62</f>
        <v>-0.10935761568050152</v>
      </c>
      <c r="AG35" s="27">
        <f>snapshot20250225215948__104[[#This Row],[fcW.13]]*N$62</f>
        <v>-0.27815833779157528</v>
      </c>
      <c r="AH35" s="27">
        <f>snapshot20250225215948__104[[#This Row],[fcW.14]]*O$62</f>
        <v>2.5379316322960115</v>
      </c>
      <c r="AI35" s="27">
        <f>snapshot20250225215948__104[[#This Row],[fcW.15]]*P$62</f>
        <v>3.3311001374855933</v>
      </c>
      <c r="AJ35" s="27">
        <f>snapshot20250225215948__104[[#This Row],[fcW.16]]*Q$62</f>
        <v>1.2018278754983605</v>
      </c>
      <c r="AK35" s="80">
        <f>snapshot20250225215948__105[[#This Row],[fcB]]*R$62</f>
        <v>5.7551056146621704E-2</v>
      </c>
      <c r="AL35" s="10">
        <f t="shared" si="8"/>
        <v>1.2261949146268238</v>
      </c>
      <c r="AM35" s="3">
        <f t="shared" si="1"/>
        <v>-1.3070335055916152E-3</v>
      </c>
      <c r="AN35" s="85" t="str">
        <v>54</v>
      </c>
      <c r="AP35">
        <f t="shared" si="2"/>
        <v>0.11025845968411387</v>
      </c>
      <c r="AQ35" s="3">
        <f t="shared" si="3"/>
        <v>-7.8039152280171284E-3</v>
      </c>
      <c r="AR35">
        <f t="shared" si="4"/>
        <v>1.4779089674173533E-4</v>
      </c>
      <c r="AS35" s="3">
        <f t="shared" si="5"/>
        <v>-1.3214763032137699E-3</v>
      </c>
      <c r="AT35">
        <f t="shared" si="6"/>
        <v>2.1842149159726276E-8</v>
      </c>
      <c r="AU35" s="3">
        <f t="shared" si="7"/>
        <v>-6.2392457289665263E-5</v>
      </c>
    </row>
    <row r="36" spans="1:47">
      <c r="A36" s="25">
        <v>30</v>
      </c>
      <c r="B36" s="3">
        <v>0.81058406829833984</v>
      </c>
      <c r="C36" s="3">
        <v>-0.70334535837173462</v>
      </c>
      <c r="D36" s="3">
        <v>-0.46502313017845154</v>
      </c>
      <c r="E36" s="3">
        <v>0.64059239625930786</v>
      </c>
      <c r="F36" s="3">
        <v>-0.87464356422424316</v>
      </c>
      <c r="G36" s="3">
        <v>0.22387014329433441</v>
      </c>
      <c r="H36" s="3">
        <v>-0.39035433530807495</v>
      </c>
      <c r="I36" s="3">
        <v>-1.3799455948174E-2</v>
      </c>
      <c r="J36" s="3">
        <v>0.91537737846374512</v>
      </c>
      <c r="K36" s="3">
        <v>0.28806304931640625</v>
      </c>
      <c r="L36" s="3">
        <v>-0.84760016202926636</v>
      </c>
      <c r="M36" s="3">
        <v>0.33815082907676697</v>
      </c>
      <c r="N36" s="3">
        <v>-0.22542142868041992</v>
      </c>
      <c r="O36" s="3">
        <v>-0.865409255027771</v>
      </c>
      <c r="P36" s="3">
        <v>0.69049561023712158</v>
      </c>
      <c r="Q36" s="3">
        <v>-4.9322791397571564E-2</v>
      </c>
      <c r="R36" s="3">
        <v>-0.20254477858543396</v>
      </c>
      <c r="T36" s="1">
        <v>30</v>
      </c>
      <c r="U36" s="27">
        <f>snapshot20250225215948__104[[#This Row],[fcW.1]]*B$62</f>
        <v>-0.53676873569162165</v>
      </c>
      <c r="V36" s="27">
        <f>snapshot20250225215948__104[[#This Row],[fcW.2]]*C$62</f>
        <v>-0.52470611083288632</v>
      </c>
      <c r="W36" s="27">
        <f>snapshot20250225215948__104[[#This Row],[fcW.3]]*D$62</f>
        <v>3.0846854814632132</v>
      </c>
      <c r="X36" s="27">
        <f>snapshot20250225215948__104[[#This Row],[fcW.4]]*E$62</f>
        <v>-1.3614117576071352</v>
      </c>
      <c r="Y36" s="27">
        <f>snapshot20250225215948__104[[#This Row],[fcW.5]]*F$62</f>
        <v>1.5337818356920505E-2</v>
      </c>
      <c r="Z36" s="27">
        <f>snapshot20250225215948__104[[#This Row],[fcW.6]]*G$62</f>
        <v>-0.25634521139873145</v>
      </c>
      <c r="AA36" s="27">
        <f>snapshot20250225215948__104[[#This Row],[fcW.7]]*H$62</f>
        <v>-2.0877552741573373</v>
      </c>
      <c r="AB36" s="27">
        <f>snapshot20250225215948__104[[#This Row],[fcW.8]]*I$62</f>
        <v>6.4612886692774554E-2</v>
      </c>
      <c r="AC36" s="27">
        <f>snapshot20250225215948__104[[#This Row],[fcW.9]]*J$62</f>
        <v>0.53117608086006851</v>
      </c>
      <c r="AD36" s="27">
        <f>snapshot20250225215948__104[[#This Row],[fcW.10]]*K$62</f>
        <v>-0.88045500858015691</v>
      </c>
      <c r="AE36" s="27">
        <f>snapshot20250225215948__104[[#This Row],[fcW.11]]*L$62</f>
        <v>-5.6072391596643039</v>
      </c>
      <c r="AF36" s="27">
        <f>snapshot20250225215948__104[[#This Row],[fcW.12]]*M$62</f>
        <v>-0.20519889336369274</v>
      </c>
      <c r="AG36" s="27">
        <f>snapshot20250225215948__104[[#This Row],[fcW.13]]*N$62</f>
        <v>-0.31803046279811303</v>
      </c>
      <c r="AH36" s="27">
        <f>snapshot20250225215948__104[[#This Row],[fcW.14]]*O$62</f>
        <v>-3.5982959518987787</v>
      </c>
      <c r="AI36" s="27">
        <f>snapshot20250225215948__104[[#This Row],[fcW.15]]*P$62</f>
        <v>-2.5673474504298044</v>
      </c>
      <c r="AJ36" s="27">
        <f>snapshot20250225215948__104[[#This Row],[fcW.16]]*Q$62</f>
        <v>-0.18148571765465177</v>
      </c>
      <c r="AK36" s="80">
        <f>snapshot20250225215948__105[[#This Row],[fcB]]*R$62</f>
        <v>-0.20254477858543396</v>
      </c>
      <c r="AL36" s="10">
        <f t="shared" si="8"/>
        <v>-14.631772245289671</v>
      </c>
      <c r="AM36" s="3">
        <f t="shared" si="1"/>
        <v>-1.7062521088294187</v>
      </c>
      <c r="AN36" s="85" t="str">
        <v>56</v>
      </c>
      <c r="AP36">
        <f t="shared" si="2"/>
        <v>3.9837324317589915</v>
      </c>
      <c r="AQ36" s="3">
        <f t="shared" si="3"/>
        <v>-10.187532881112439</v>
      </c>
      <c r="AR36">
        <f t="shared" si="4"/>
        <v>251.86083856370627</v>
      </c>
      <c r="AS36" s="3">
        <f t="shared" si="5"/>
        <v>-1.7251062956538361</v>
      </c>
      <c r="AT36">
        <f t="shared" si="6"/>
        <v>63433.882002013306</v>
      </c>
      <c r="AU36" s="3">
        <f t="shared" si="7"/>
        <v>-8.1449527781886522E-2</v>
      </c>
    </row>
    <row r="37" spans="1:47">
      <c r="A37" s="25">
        <v>31</v>
      </c>
      <c r="B37" s="3">
        <v>-0.2754594087600708</v>
      </c>
      <c r="C37" s="3">
        <v>-0.39784187078475952</v>
      </c>
      <c r="D37" s="3">
        <v>0.8423612117767334</v>
      </c>
      <c r="E37" s="3">
        <v>-0.5478169322013855</v>
      </c>
      <c r="F37" s="3">
        <v>-0.62737208604812622</v>
      </c>
      <c r="G37" s="3">
        <v>-0.49564385414123535</v>
      </c>
      <c r="H37" s="3">
        <v>0.49949908256530762</v>
      </c>
      <c r="I37" s="3">
        <v>4.0629256516695023E-2</v>
      </c>
      <c r="J37" s="3">
        <v>-0.53767687082290649</v>
      </c>
      <c r="K37" s="3">
        <v>0.54946643114089966</v>
      </c>
      <c r="L37" s="3">
        <v>0.7467498779296875</v>
      </c>
      <c r="M37" s="3">
        <v>-0.13907936215400696</v>
      </c>
      <c r="N37" s="3">
        <v>0.30354803800582886</v>
      </c>
      <c r="O37" s="3">
        <v>0.14179378747940063</v>
      </c>
      <c r="P37" s="3">
        <v>-0.63126486539840698</v>
      </c>
      <c r="Q37" s="3">
        <v>-0.49901211261749268</v>
      </c>
      <c r="R37" s="3">
        <v>-5.8946136385202408E-2</v>
      </c>
      <c r="T37" s="1">
        <v>31</v>
      </c>
      <c r="U37" s="27">
        <f>snapshot20250225215948__104[[#This Row],[fcW.1]]*B$62</f>
        <v>0.18240920881273093</v>
      </c>
      <c r="V37" s="27">
        <f>snapshot20250225215948__104[[#This Row],[fcW.2]]*C$62</f>
        <v>-0.29679595985280038</v>
      </c>
      <c r="W37" s="27">
        <f>snapshot20250225215948__104[[#This Row],[fcW.3]]*D$62</f>
        <v>-5.5877207637355824</v>
      </c>
      <c r="X37" s="27">
        <f>snapshot20250225215948__104[[#This Row],[fcW.4]]*E$62</f>
        <v>1.1642417500899276</v>
      </c>
      <c r="Y37" s="27">
        <f>snapshot20250225215948__104[[#This Row],[fcW.5]]*F$62</f>
        <v>1.1001646260946381E-2</v>
      </c>
      <c r="Z37" s="27">
        <f>snapshot20250225215948__104[[#This Row],[fcW.6]]*G$62</f>
        <v>0.56754298138483605</v>
      </c>
      <c r="AA37" s="27">
        <f>snapshot20250225215948__104[[#This Row],[fcW.7]]*H$62</f>
        <v>2.6715006078757906</v>
      </c>
      <c r="AB37" s="27">
        <f>snapshot20250225215948__104[[#This Row],[fcW.8]]*I$62</f>
        <v>-0.19023746715697595</v>
      </c>
      <c r="AC37" s="27">
        <f>snapshot20250225215948__104[[#This Row],[fcW.9]]*J$62</f>
        <v>-0.31200366071109814</v>
      </c>
      <c r="AD37" s="27">
        <f>snapshot20250225215948__104[[#This Row],[fcW.10]]*K$62</f>
        <v>-1.6794256413403728</v>
      </c>
      <c r="AE37" s="27">
        <f>snapshot20250225215948__104[[#This Row],[fcW.11]]*L$62</f>
        <v>4.9400712099643327</v>
      </c>
      <c r="AF37" s="27">
        <f>snapshot20250225215948__104[[#This Row],[fcW.12]]*M$62</f>
        <v>8.4397046376164797E-2</v>
      </c>
      <c r="AG37" s="27">
        <f>snapshot20250225215948__104[[#This Row],[fcW.13]]*N$62</f>
        <v>0.42825353194488996</v>
      </c>
      <c r="AH37" s="27">
        <f>snapshot20250225215948__104[[#This Row],[fcW.14]]*O$62</f>
        <v>0.58956616020376418</v>
      </c>
      <c r="AI37" s="27">
        <f>snapshot20250225215948__104[[#This Row],[fcW.15]]*P$62</f>
        <v>2.3471202694104902</v>
      </c>
      <c r="AJ37" s="27">
        <f>snapshot20250225215948__104[[#This Row],[fcW.16]]*Q$62</f>
        <v>-1.8361404294163393</v>
      </c>
      <c r="AK37" s="80">
        <f>snapshot20250225215948__105[[#This Row],[fcB]]*R$62</f>
        <v>-5.8946136385202408E-2</v>
      </c>
      <c r="AL37" s="10">
        <f t="shared" si="8"/>
        <v>3.0248343537255016</v>
      </c>
      <c r="AM37" s="3">
        <f t="shared" si="1"/>
        <v>0.19207093373637416</v>
      </c>
      <c r="AN37" s="85" t="str">
        <v>6</v>
      </c>
      <c r="AP37">
        <f t="shared" si="2"/>
        <v>1.3365936222976542</v>
      </c>
      <c r="AQ37" s="3">
        <f t="shared" si="3"/>
        <v>1.1467994341631627</v>
      </c>
      <c r="AR37">
        <f t="shared" si="4"/>
        <v>3.1915197627047083</v>
      </c>
      <c r="AS37" s="3">
        <f t="shared" si="5"/>
        <v>0.19419332892608054</v>
      </c>
      <c r="AT37">
        <f t="shared" si="6"/>
        <v>10.185798395734718</v>
      </c>
      <c r="AU37" s="3">
        <f t="shared" si="7"/>
        <v>9.168684259787601E-3</v>
      </c>
    </row>
    <row r="38" spans="1:47">
      <c r="A38" s="25">
        <v>32</v>
      </c>
      <c r="B38" s="3">
        <v>0.43807286024093628</v>
      </c>
      <c r="C38" s="3">
        <v>4.1149508208036423E-2</v>
      </c>
      <c r="D38" s="3">
        <v>-0.33717986941337585</v>
      </c>
      <c r="E38" s="3">
        <v>-0.17218597233295441</v>
      </c>
      <c r="F38" s="3">
        <v>-0.31424561142921448</v>
      </c>
      <c r="G38" s="3">
        <v>-0.23877225816249847</v>
      </c>
      <c r="H38" s="3">
        <v>-0.92628729343414307</v>
      </c>
      <c r="I38" s="3">
        <v>-0.63677293062210083</v>
      </c>
      <c r="J38" s="3">
        <v>0.79501307010650635</v>
      </c>
      <c r="K38" s="3">
        <v>-0.39977437257766724</v>
      </c>
      <c r="L38" s="3">
        <v>0.67406368255615234</v>
      </c>
      <c r="M38" s="3">
        <v>0.72380465269088745</v>
      </c>
      <c r="N38" s="3">
        <v>0.52190488576889038</v>
      </c>
      <c r="O38" s="3">
        <v>1.3122043609619141</v>
      </c>
      <c r="P38" s="3">
        <v>0.35686177015304565</v>
      </c>
      <c r="Q38" s="3">
        <v>-1.0070195198059082</v>
      </c>
      <c r="R38" s="3">
        <v>6.8494104780256748E-3</v>
      </c>
      <c r="T38" s="1">
        <v>32</v>
      </c>
      <c r="U38" s="27">
        <f>snapshot20250225215948__104[[#This Row],[fcW.1]]*B$62</f>
        <v>-0.29009182949521517</v>
      </c>
      <c r="V38" s="27">
        <f>snapshot20250225215948__104[[#This Row],[fcW.2]]*C$62</f>
        <v>3.0698145878874431E-2</v>
      </c>
      <c r="W38" s="27">
        <f>snapshot20250225215948__104[[#This Row],[fcW.3]]*D$62</f>
        <v>2.2366497069123619</v>
      </c>
      <c r="X38" s="27">
        <f>snapshot20250225215948__104[[#This Row],[fcW.4]]*E$62</f>
        <v>0.36593629365249419</v>
      </c>
      <c r="Y38" s="27">
        <f>snapshot20250225215948__104[[#This Row],[fcW.5]]*F$62</f>
        <v>5.5106357660513134E-3</v>
      </c>
      <c r="Z38" s="27">
        <f>snapshot20250225215948__104[[#This Row],[fcW.6]]*G$62</f>
        <v>0.27340905801067211</v>
      </c>
      <c r="AA38" s="27">
        <f>snapshot20250225215948__104[[#This Row],[fcW.7]]*H$62</f>
        <v>-4.9541173424545626</v>
      </c>
      <c r="AB38" s="27">
        <f>snapshot20250225215948__104[[#This Row],[fcW.8]]*I$62</f>
        <v>2.9815477776684451</v>
      </c>
      <c r="AC38" s="27">
        <f>snapshot20250225215948__104[[#This Row],[fcW.9]]*J$62</f>
        <v>0.46133096223158465</v>
      </c>
      <c r="AD38" s="27">
        <f>snapshot20250225215948__104[[#This Row],[fcW.10]]*K$62</f>
        <v>1.2218969058103006</v>
      </c>
      <c r="AE38" s="27">
        <f>snapshot20250225215948__104[[#This Row],[fcW.11]]*L$62</f>
        <v>4.4592208051110314</v>
      </c>
      <c r="AF38" s="27">
        <f>snapshot20250225215948__104[[#This Row],[fcW.12]]*M$62</f>
        <v>-0.43922386394606233</v>
      </c>
      <c r="AG38" s="27">
        <f>snapshot20250225215948__104[[#This Row],[fcW.13]]*N$62</f>
        <v>0.73631709873061268</v>
      </c>
      <c r="AH38" s="27">
        <f>snapshot20250225215948__104[[#This Row],[fcW.14]]*O$62</f>
        <v>5.4560309040855586</v>
      </c>
      <c r="AI38" s="27">
        <f>snapshot20250225215948__104[[#This Row],[fcW.15]]*P$62</f>
        <v>-1.3268558730498843</v>
      </c>
      <c r="AJ38" s="27">
        <f>snapshot20250225215948__104[[#This Row],[fcW.16]]*Q$62</f>
        <v>-3.7053795023696967</v>
      </c>
      <c r="AK38" s="80">
        <f>snapshot20250225215948__105[[#This Row],[fcB]]*R$62</f>
        <v>6.8494104780256748E-3</v>
      </c>
      <c r="AL38" s="10">
        <f t="shared" si="8"/>
        <v>7.5197292930205926</v>
      </c>
      <c r="AM38" s="3">
        <f t="shared" si="1"/>
        <v>0.67533268560958915</v>
      </c>
      <c r="AN38" s="85" t="str">
        <v>60</v>
      </c>
      <c r="AP38">
        <f t="shared" si="2"/>
        <v>2.506267633446567</v>
      </c>
      <c r="AQ38" s="3">
        <f t="shared" si="3"/>
        <v>4.0322141755814114</v>
      </c>
      <c r="AR38">
        <f t="shared" si="4"/>
        <v>39.455702675170677</v>
      </c>
      <c r="AS38" s="3">
        <f t="shared" si="5"/>
        <v>0.6827951517699119</v>
      </c>
      <c r="AT38">
        <f t="shared" si="6"/>
        <v>1556.7524735914706</v>
      </c>
      <c r="AU38" s="3">
        <f t="shared" si="7"/>
        <v>3.2237632442436097E-2</v>
      </c>
    </row>
    <row r="39" spans="1:47">
      <c r="A39" s="25">
        <v>33</v>
      </c>
      <c r="B39" s="3">
        <v>0.96511095762252808</v>
      </c>
      <c r="C39" s="3">
        <v>0.53738999366760254</v>
      </c>
      <c r="D39" s="3">
        <v>-1.0344352722167969</v>
      </c>
      <c r="E39" s="3">
        <v>0.68049997091293335</v>
      </c>
      <c r="F39" s="3">
        <v>-0.81611424684524536</v>
      </c>
      <c r="G39" s="3">
        <v>-0.24560821056365967</v>
      </c>
      <c r="H39" s="3">
        <v>0.82621359825134277</v>
      </c>
      <c r="I39" s="3">
        <v>0.58350104093551636</v>
      </c>
      <c r="J39" s="3">
        <v>-0.17843404412269592</v>
      </c>
      <c r="K39" s="3">
        <v>0.18384353816509247</v>
      </c>
      <c r="L39" s="3">
        <v>-0.69224691390991211</v>
      </c>
      <c r="M39" s="3">
        <v>-9.578724205493927E-2</v>
      </c>
      <c r="N39" s="3">
        <v>-0.21917185187339783</v>
      </c>
      <c r="O39" s="3">
        <v>0.53890430927276611</v>
      </c>
      <c r="P39" s="3">
        <v>-0.40247130393981934</v>
      </c>
      <c r="Q39" s="3">
        <v>0.29089051485061646</v>
      </c>
      <c r="R39" s="3">
        <v>-2.7191422879695892E-2</v>
      </c>
      <c r="T39" s="1">
        <v>33</v>
      </c>
      <c r="U39" s="27">
        <f>snapshot20250225215948__104[[#This Row],[fcW.1]]*B$62</f>
        <v>-0.63909643525649296</v>
      </c>
      <c r="V39" s="27">
        <f>snapshot20250225215948__104[[#This Row],[fcW.2]]*C$62</f>
        <v>0.4009009375289122</v>
      </c>
      <c r="W39" s="27">
        <f>snapshot20250225215948__104[[#This Row],[fcW.3]]*D$62</f>
        <v>6.8618252698443127</v>
      </c>
      <c r="X39" s="27">
        <f>snapshot20250225215948__104[[#This Row],[fcW.4]]*E$62</f>
        <v>-1.4462248800673609</v>
      </c>
      <c r="Y39" s="27">
        <f>snapshot20250225215948__104[[#This Row],[fcW.5]]*F$62</f>
        <v>1.4311443642427708E-2</v>
      </c>
      <c r="Z39" s="27">
        <f>snapshot20250225215948__104[[#This Row],[fcW.6]]*G$62</f>
        <v>0.28123664786968877</v>
      </c>
      <c r="AA39" s="27">
        <f>snapshot20250225215948__104[[#This Row],[fcW.7]]*H$62</f>
        <v>4.4188872552636154</v>
      </c>
      <c r="AB39" s="27">
        <f>snapshot20250225215948__104[[#This Row],[fcW.8]]*I$62</f>
        <v>-2.732113989470097</v>
      </c>
      <c r="AC39" s="27">
        <f>snapshot20250225215948__104[[#This Row],[fcW.9]]*J$62</f>
        <v>-0.10354188171896152</v>
      </c>
      <c r="AD39" s="27">
        <f>snapshot20250225215948__104[[#This Row],[fcW.10]]*K$62</f>
        <v>-0.56191158274784681</v>
      </c>
      <c r="AE39" s="27">
        <f>snapshot20250225215948__104[[#This Row],[fcW.11]]*L$62</f>
        <v>-4.579510691148732</v>
      </c>
      <c r="AF39" s="27">
        <f>snapshot20250225215948__104[[#This Row],[fcW.12]]*M$62</f>
        <v>5.8126239470409617E-2</v>
      </c>
      <c r="AG39" s="27">
        <f>snapshot20250225215948__104[[#This Row],[fcW.13]]*N$62</f>
        <v>-0.30921339595640052</v>
      </c>
      <c r="AH39" s="27">
        <f>snapshot20250225215948__104[[#This Row],[fcW.14]]*O$62</f>
        <v>2.240716959347488</v>
      </c>
      <c r="AI39" s="27">
        <f>snapshot20250225215948__104[[#This Row],[fcW.15]]*P$62</f>
        <v>1.4964377191134008</v>
      </c>
      <c r="AJ39" s="27">
        <f>snapshot20250225215948__104[[#This Row],[fcW.16]]*Q$62</f>
        <v>1.0703464331743913</v>
      </c>
      <c r="AK39" s="80">
        <f>snapshot20250225215948__105[[#This Row],[fcB]]*R$62</f>
        <v>-2.7191422879695892E-2</v>
      </c>
      <c r="AL39" s="10">
        <f t="shared" si="8"/>
        <v>6.4439846260090583</v>
      </c>
      <c r="AM39" s="3">
        <f t="shared" si="1"/>
        <v>0.55967564370555967</v>
      </c>
      <c r="AN39" s="85" t="str">
        <v>63</v>
      </c>
      <c r="AP39">
        <f t="shared" si="2"/>
        <v>2.281585585388004</v>
      </c>
      <c r="AQ39" s="3">
        <f t="shared" si="3"/>
        <v>3.3416597661642418</v>
      </c>
      <c r="AR39">
        <f t="shared" si="4"/>
        <v>27.098612676132738</v>
      </c>
      <c r="AS39" s="3">
        <f t="shared" si="5"/>
        <v>0.56586009270515114</v>
      </c>
      <c r="AT39">
        <f t="shared" si="6"/>
        <v>734.33480897106199</v>
      </c>
      <c r="AU39" s="3">
        <f t="shared" si="7"/>
        <v>2.6716636219787711E-2</v>
      </c>
    </row>
    <row r="40" spans="1:47">
      <c r="A40" s="25">
        <v>34</v>
      </c>
      <c r="B40" s="3">
        <v>0.1532532125711441</v>
      </c>
      <c r="C40" s="3">
        <v>-0.96145749092102051</v>
      </c>
      <c r="D40" s="3">
        <v>-0.94582855701446533</v>
      </c>
      <c r="E40" s="3">
        <v>0.41511869430541992</v>
      </c>
      <c r="F40" s="3">
        <v>-0.44678324460983276</v>
      </c>
      <c r="G40" s="3">
        <v>0.77439689636230469</v>
      </c>
      <c r="H40" s="3">
        <v>-0.70931750535964966</v>
      </c>
      <c r="I40" s="3">
        <v>0.46830779314041138</v>
      </c>
      <c r="J40" s="3">
        <v>-0.33424580097198486</v>
      </c>
      <c r="K40" s="3">
        <v>-0.58104151487350464</v>
      </c>
      <c r="L40" s="3">
        <v>-0.50790596008300781</v>
      </c>
      <c r="M40" s="3">
        <v>-1.2032665014266968</v>
      </c>
      <c r="N40" s="3">
        <v>-0.52346813678741455</v>
      </c>
      <c r="O40" s="3">
        <v>0.69627523422241211</v>
      </c>
      <c r="P40" s="3">
        <v>0.6605716347694397</v>
      </c>
      <c r="Q40" s="3">
        <v>0.69608336687088013</v>
      </c>
      <c r="R40" s="3">
        <v>0.17618124186992645</v>
      </c>
      <c r="T40" s="1">
        <v>34</v>
      </c>
      <c r="U40" s="27">
        <f>snapshot20250225215948__104[[#This Row],[fcW.1]]*B$62</f>
        <v>-0.10148427087295719</v>
      </c>
      <c r="V40" s="27">
        <f>snapshot20250225215948__104[[#This Row],[fcW.2]]*C$62</f>
        <v>-0.7172616052520856</v>
      </c>
      <c r="W40" s="27">
        <f>snapshot20250225215948__104[[#This Row],[fcW.3]]*D$62</f>
        <v>6.2740612852014612</v>
      </c>
      <c r="X40" s="27">
        <f>snapshot20250225215948__104[[#This Row],[fcW.4]]*E$62</f>
        <v>-0.88222631821741537</v>
      </c>
      <c r="Y40" s="27">
        <f>snapshot20250225215948__104[[#This Row],[fcW.5]]*F$62</f>
        <v>7.8348261292234128E-3</v>
      </c>
      <c r="Z40" s="27">
        <f>snapshot20250225215948__104[[#This Row],[fcW.6]]*G$62</f>
        <v>-0.88673251905467654</v>
      </c>
      <c r="AA40" s="27">
        <f>snapshot20250225215948__104[[#This Row],[fcW.7]]*H$62</f>
        <v>-3.7936849393461833</v>
      </c>
      <c r="AB40" s="27">
        <f>snapshot20250225215948__104[[#This Row],[fcW.8]]*I$62</f>
        <v>-2.1927471988146507</v>
      </c>
      <c r="AC40" s="27">
        <f>snapshot20250225215948__104[[#This Row],[fcW.9]]*J$62</f>
        <v>-0.19395648044328995</v>
      </c>
      <c r="AD40" s="27">
        <f>snapshot20250225215948__104[[#This Row],[fcW.10]]*K$62</f>
        <v>1.775933821354027</v>
      </c>
      <c r="AE40" s="27">
        <f>snapshot20250225215948__104[[#This Row],[fcW.11]]*L$62</f>
        <v>-3.3600160976679954</v>
      </c>
      <c r="AF40" s="27">
        <f>snapshot20250225215948__104[[#This Row],[fcW.12]]*M$62</f>
        <v>0.73017403266016279</v>
      </c>
      <c r="AG40" s="27">
        <f>snapshot20250225215948__104[[#This Row],[fcW.13]]*N$62</f>
        <v>-0.7385225742606063</v>
      </c>
      <c r="AH40" s="27">
        <f>snapshot20250225215948__104[[#This Row],[fcW.14]]*O$62</f>
        <v>2.8950514940234617</v>
      </c>
      <c r="AI40" s="27">
        <f>snapshot20250225215948__104[[#This Row],[fcW.15]]*P$62</f>
        <v>-2.4560864358995387</v>
      </c>
      <c r="AJ40" s="27">
        <f>snapshot20250225215948__104[[#This Row],[fcW.16]]*Q$62</f>
        <v>2.5612741250943847</v>
      </c>
      <c r="AK40" s="80">
        <f>snapshot20250225215948__105[[#This Row],[fcB]]*R$62</f>
        <v>0.17618124186992645</v>
      </c>
      <c r="AL40" s="10">
        <f t="shared" si="8"/>
        <v>-0.90220761349675094</v>
      </c>
      <c r="AM40" s="3">
        <f t="shared" si="1"/>
        <v>-0.23013897470190448</v>
      </c>
      <c r="AN40" s="85" t="str">
        <v>64</v>
      </c>
      <c r="AP40">
        <f t="shared" si="2"/>
        <v>1.4630650894801256</v>
      </c>
      <c r="AQ40" s="3">
        <f t="shared" si="3"/>
        <v>-1.3740925856552599</v>
      </c>
      <c r="AR40">
        <f t="shared" si="4"/>
        <v>4.5819947849085674</v>
      </c>
      <c r="AS40" s="3">
        <f t="shared" si="5"/>
        <v>-0.23268202399816965</v>
      </c>
      <c r="AT40">
        <f t="shared" si="6"/>
        <v>20.99467620892931</v>
      </c>
      <c r="AU40" s="3">
        <f t="shared" si="7"/>
        <v>-1.0985897521637372E-2</v>
      </c>
    </row>
    <row r="41" spans="1:47">
      <c r="A41" s="25">
        <v>35</v>
      </c>
      <c r="B41" s="3">
        <v>1.0370416641235352</v>
      </c>
      <c r="C41" s="3">
        <v>-0.14203403890132904</v>
      </c>
      <c r="D41" s="3">
        <v>-0.95610195398330688</v>
      </c>
      <c r="E41" s="3">
        <v>0.67394143342971802</v>
      </c>
      <c r="F41" s="3">
        <v>-0.4554421603679657</v>
      </c>
      <c r="G41" s="3">
        <v>0.17826217412948608</v>
      </c>
      <c r="H41" s="3">
        <v>0.42537441849708557</v>
      </c>
      <c r="I41" s="3">
        <v>-0.66812604665756226</v>
      </c>
      <c r="J41" s="3">
        <v>-8.462148904800415E-2</v>
      </c>
      <c r="K41" s="3">
        <v>0.52731096744537354</v>
      </c>
      <c r="L41" s="3">
        <v>0.74876940250396729</v>
      </c>
      <c r="M41" s="3">
        <v>-5.1729936152696609E-2</v>
      </c>
      <c r="N41" s="3">
        <v>0.71432936191558838</v>
      </c>
      <c r="O41" s="3">
        <v>-0.56867659091949463</v>
      </c>
      <c r="P41" s="3">
        <v>-0.14475484192371368</v>
      </c>
      <c r="Q41" s="3">
        <v>-0.71661674976348877</v>
      </c>
      <c r="R41" s="3">
        <v>-0.19888167083263397</v>
      </c>
      <c r="T41" s="1">
        <v>35</v>
      </c>
      <c r="U41" s="27">
        <f>snapshot20250225215948__104[[#This Row],[fcW.1]]*B$62</f>
        <v>-0.68672894605454637</v>
      </c>
      <c r="V41" s="27">
        <f>snapshot20250225215948__104[[#This Row],[fcW.2]]*C$62</f>
        <v>-0.10595950804357825</v>
      </c>
      <c r="W41" s="27">
        <f>snapshot20250225215948__104[[#This Row],[fcW.3]]*D$62</f>
        <v>6.3422088598456146</v>
      </c>
      <c r="X41" s="27">
        <f>snapshot20250225215948__104[[#This Row],[fcW.4]]*E$62</f>
        <v>-1.4322864223296545</v>
      </c>
      <c r="Y41" s="27">
        <f>snapshot20250225215948__104[[#This Row],[fcW.5]]*F$62</f>
        <v>7.9866695572190366E-3</v>
      </c>
      <c r="Z41" s="27">
        <f>snapshot20250225215948__104[[#This Row],[fcW.6]]*G$62</f>
        <v>-0.20412125547059073</v>
      </c>
      <c r="AA41" s="27">
        <f>snapshot20250225215948__104[[#This Row],[fcW.7]]*H$62</f>
        <v>2.2750552648736777</v>
      </c>
      <c r="AB41" s="27">
        <f>snapshot20250225215948__104[[#This Row],[fcW.8]]*I$62</f>
        <v>3.1283517778748986</v>
      </c>
      <c r="AC41" s="27">
        <f>snapshot20250225215948__104[[#This Row],[fcW.9]]*J$62</f>
        <v>-4.9104240465826982E-2</v>
      </c>
      <c r="AD41" s="27">
        <f>snapshot20250225215948__104[[#This Row],[fcW.10]]*K$62</f>
        <v>-1.6117082127273208</v>
      </c>
      <c r="AE41" s="27">
        <f>snapshot20250225215948__104[[#This Row],[fcW.11]]*L$62</f>
        <v>4.9534312325128118</v>
      </c>
      <c r="AF41" s="27">
        <f>snapshot20250225215948__104[[#This Row],[fcW.12]]*M$62</f>
        <v>3.1391097520858141E-2</v>
      </c>
      <c r="AG41" s="27">
        <f>snapshot20250225215948__104[[#This Row],[fcW.13]]*N$62</f>
        <v>1.0077945956165792</v>
      </c>
      <c r="AH41" s="27">
        <f>snapshot20250225215948__104[[#This Row],[fcW.14]]*O$62</f>
        <v>-2.36450750111235</v>
      </c>
      <c r="AI41" s="27">
        <f>snapshot20250225215948__104[[#This Row],[fcW.15]]*P$62</f>
        <v>0.53821627370316372</v>
      </c>
      <c r="AJ41" s="27">
        <f>snapshot20250225215948__104[[#This Row],[fcW.16]]*Q$62</f>
        <v>-2.6368277510054741</v>
      </c>
      <c r="AK41" s="80">
        <f>snapshot20250225215948__105[[#This Row],[fcB]]*R$62</f>
        <v>-0.19888167083263397</v>
      </c>
      <c r="AL41" s="10">
        <f t="shared" si="8"/>
        <v>8.9943102634628502</v>
      </c>
      <c r="AM41" s="3">
        <f t="shared" si="1"/>
        <v>0.83387000242762932</v>
      </c>
      <c r="AN41" s="85" t="str">
        <v>7</v>
      </c>
      <c r="AP41">
        <f t="shared" si="2"/>
        <v>2.7849521397869861</v>
      </c>
      <c r="AQ41" s="3">
        <f t="shared" si="3"/>
        <v>4.9787941795616986</v>
      </c>
      <c r="AR41">
        <f t="shared" si="4"/>
        <v>60.154891026793422</v>
      </c>
      <c r="AS41" s="3">
        <f t="shared" si="5"/>
        <v>0.84308431532529027</v>
      </c>
      <c r="AT41">
        <f t="shared" si="6"/>
        <v>3618.6109144453917</v>
      </c>
      <c r="AU41" s="3">
        <f t="shared" si="7"/>
        <v>3.9805558380119226E-2</v>
      </c>
    </row>
    <row r="42" spans="1:47">
      <c r="A42" s="25">
        <v>36</v>
      </c>
      <c r="B42" s="3">
        <v>0.44499954581260681</v>
      </c>
      <c r="C42" s="3">
        <v>0.1318250298500061</v>
      </c>
      <c r="D42" s="3">
        <v>-0.42946657538414001</v>
      </c>
      <c r="E42" s="3">
        <v>-1.0136822462081909</v>
      </c>
      <c r="F42" s="3">
        <v>-6.9914944469928741E-2</v>
      </c>
      <c r="G42" s="3">
        <v>0.69480431079864502</v>
      </c>
      <c r="H42" s="3">
        <v>0.99199843406677246</v>
      </c>
      <c r="I42" s="3">
        <v>-0.95809429883956909</v>
      </c>
      <c r="J42" s="3">
        <v>0.76253485679626465</v>
      </c>
      <c r="K42" s="3">
        <v>-0.15790015459060669</v>
      </c>
      <c r="L42" s="3">
        <v>-0.52162265777587891</v>
      </c>
      <c r="M42" s="3">
        <v>0.671295166015625</v>
      </c>
      <c r="N42" s="3">
        <v>0.55611139535903931</v>
      </c>
      <c r="O42" s="3">
        <v>-0.49794411659240723</v>
      </c>
      <c r="P42" s="3">
        <v>0.4039655327796936</v>
      </c>
      <c r="Q42" s="3">
        <v>-0.74878644943237305</v>
      </c>
      <c r="R42" s="3">
        <v>8.2075618207454681E-2</v>
      </c>
      <c r="T42" s="1">
        <v>36</v>
      </c>
      <c r="U42" s="27">
        <f>snapshot20250225215948__104[[#This Row],[fcW.1]]*B$62</f>
        <v>-0.29467868038736783</v>
      </c>
      <c r="V42" s="27">
        <f>snapshot20250225215948__104[[#This Row],[fcW.2]]*C$62</f>
        <v>9.8343435269346288E-2</v>
      </c>
      <c r="W42" s="27">
        <f>snapshot20250225215948__104[[#This Row],[fcW.3]]*D$62</f>
        <v>2.8488245506256993</v>
      </c>
      <c r="X42" s="27">
        <f>snapshot20250225215948__104[[#This Row],[fcW.4]]*E$62</f>
        <v>2.1543167488781907</v>
      </c>
      <c r="Y42" s="27">
        <f>snapshot20250225215948__104[[#This Row],[fcW.5]]*F$62</f>
        <v>1.2260339669509315E-3</v>
      </c>
      <c r="Z42" s="27">
        <f>snapshot20250225215948__104[[#This Row],[fcW.6]]*G$62</f>
        <v>-0.79559406766563723</v>
      </c>
      <c r="AA42" s="27">
        <f>snapshot20250225215948__104[[#This Row],[fcW.7]]*H$62</f>
        <v>5.3055641383980339</v>
      </c>
      <c r="AB42" s="27">
        <f>snapshot20250225215948__104[[#This Row],[fcW.8]]*I$62</f>
        <v>4.4860636973232211</v>
      </c>
      <c r="AC42" s="27">
        <f>snapshot20250225215948__104[[#This Row],[fcW.9]]*J$62</f>
        <v>0.44248447283239878</v>
      </c>
      <c r="AD42" s="27">
        <f>snapshot20250225215948__104[[#This Row],[fcW.10]]*K$62</f>
        <v>0.48261650459784528</v>
      </c>
      <c r="AE42" s="27">
        <f>snapshot20250225215948__104[[#This Row],[fcW.11]]*L$62</f>
        <v>-3.4507579449331072</v>
      </c>
      <c r="AF42" s="27">
        <f>snapshot20250225215948__104[[#This Row],[fcW.12]]*M$62</f>
        <v>-0.40735971448862213</v>
      </c>
      <c r="AG42" s="27">
        <f>snapshot20250225215948__104[[#This Row],[fcW.13]]*N$62</f>
        <v>0.78457653945612549</v>
      </c>
      <c r="AH42" s="27">
        <f>snapshot20250225215948__104[[#This Row],[fcW.14]]*O$62</f>
        <v>-2.0704080625400465</v>
      </c>
      <c r="AI42" s="27">
        <f>snapshot20250225215948__104[[#This Row],[fcW.15]]*P$62</f>
        <v>-1.5019934453852775</v>
      </c>
      <c r="AJ42" s="27">
        <f>snapshot20250225215948__104[[#This Row],[fcW.16]]*Q$62</f>
        <v>-2.7551977958815135</v>
      </c>
      <c r="AK42" s="80">
        <f>snapshot20250225215948__105[[#This Row],[fcB]]*R$62</f>
        <v>8.2075618207454681E-2</v>
      </c>
      <c r="AL42" s="10">
        <f t="shared" si="8"/>
        <v>5.4101020282736938</v>
      </c>
      <c r="AM42" s="3">
        <f t="shared" si="1"/>
        <v>0.44851933812766387</v>
      </c>
      <c r="AN42" s="85" t="str">
        <v>70</v>
      </c>
      <c r="AP42">
        <f t="shared" si="2"/>
        <v>2.0424862755267061</v>
      </c>
      <c r="AQ42" s="3">
        <f t="shared" si="3"/>
        <v>2.6779779385152849</v>
      </c>
      <c r="AR42">
        <f t="shared" si="4"/>
        <v>17.403499612012777</v>
      </c>
      <c r="AS42" s="3">
        <f t="shared" si="5"/>
        <v>0.45347550336940218</v>
      </c>
      <c r="AT42">
        <f t="shared" si="6"/>
        <v>302.88179874532887</v>
      </c>
      <c r="AU42" s="3">
        <f t="shared" si="7"/>
        <v>2.1410486822258188E-2</v>
      </c>
    </row>
    <row r="43" spans="1:47">
      <c r="A43" s="25">
        <v>37</v>
      </c>
      <c r="B43" s="3">
        <v>0.31434455513954163</v>
      </c>
      <c r="C43" s="3">
        <v>0.23109190165996552</v>
      </c>
      <c r="D43" s="3">
        <v>-0.22851133346557617</v>
      </c>
      <c r="E43" s="3">
        <v>-0.33075863122940063</v>
      </c>
      <c r="F43" s="3">
        <v>-0.55410796403884888</v>
      </c>
      <c r="G43" s="3">
        <v>-0.28786709904670715</v>
      </c>
      <c r="H43" s="3">
        <v>-0.86705946922302246</v>
      </c>
      <c r="I43" s="3">
        <v>0.19115138053894043</v>
      </c>
      <c r="J43" s="3">
        <v>-0.78847312927246094</v>
      </c>
      <c r="K43" s="3">
        <v>0.96238267421722412</v>
      </c>
      <c r="L43" s="3">
        <v>-0.75190854072570801</v>
      </c>
      <c r="M43" s="3">
        <v>-0.50505602359771729</v>
      </c>
      <c r="N43" s="3">
        <v>0.13493312895298004</v>
      </c>
      <c r="O43" s="3">
        <v>7.7682845294475555E-3</v>
      </c>
      <c r="P43" s="3">
        <v>1.1109974384307861</v>
      </c>
      <c r="Q43" s="3">
        <v>0.84971809387207031</v>
      </c>
      <c r="R43" s="3">
        <v>-9.2861048877239241E-2</v>
      </c>
      <c r="T43" s="1">
        <v>37</v>
      </c>
      <c r="U43" s="27">
        <f>snapshot20250225215948__104[[#This Row],[fcW.1]]*B$62</f>
        <v>-0.20815895109808019</v>
      </c>
      <c r="V43" s="27">
        <f>snapshot20250225215948__104[[#This Row],[fcW.2]]*C$62</f>
        <v>0.17239799981858986</v>
      </c>
      <c r="W43" s="27">
        <f>snapshot20250225215948__104[[#This Row],[fcW.3]]*D$62</f>
        <v>1.5158075952492158</v>
      </c>
      <c r="X43" s="27">
        <f>snapshot20250225215948__104[[#This Row],[fcW.4]]*E$62</f>
        <v>0.70294104662377299</v>
      </c>
      <c r="Y43" s="27">
        <f>snapshot20250225215948__104[[#This Row],[fcW.5]]*F$62</f>
        <v>9.7168808531608412E-3</v>
      </c>
      <c r="Z43" s="27">
        <f>snapshot20250225215948__104[[#This Row],[fcW.6]]*G$62</f>
        <v>0.32962569851419415</v>
      </c>
      <c r="AA43" s="27">
        <f>snapshot20250225215948__104[[#This Row],[fcW.7]]*H$62</f>
        <v>-4.6373456527638579</v>
      </c>
      <c r="AB43" s="27">
        <f>snapshot20250225215948__104[[#This Row],[fcW.8]]*I$62</f>
        <v>-0.89502387183346188</v>
      </c>
      <c r="AC43" s="27">
        <f>snapshot20250225215948__104[[#This Row],[fcW.9]]*J$62</f>
        <v>-0.45753595896515581</v>
      </c>
      <c r="AD43" s="27">
        <f>snapshot20250225215948__104[[#This Row],[fcW.10]]*K$62</f>
        <v>-2.941490231725675</v>
      </c>
      <c r="AE43" s="27">
        <f>snapshot20250225215948__104[[#This Row],[fcW.11]]*L$62</f>
        <v>-4.9741979802708611</v>
      </c>
      <c r="AF43" s="27">
        <f>snapshot20250225215948__104[[#This Row],[fcW.12]]*M$62</f>
        <v>0.30648139296855315</v>
      </c>
      <c r="AG43" s="27">
        <f>snapshot20250225215948__104[[#This Row],[fcW.13]]*N$62</f>
        <v>0.19036719667211083</v>
      </c>
      <c r="AH43" s="27">
        <f>snapshot20250225215948__104[[#This Row],[fcW.14]]*O$62</f>
        <v>3.2299847283944347E-2</v>
      </c>
      <c r="AI43" s="27">
        <f>snapshot20250225215948__104[[#This Row],[fcW.15]]*P$62</f>
        <v>-4.1308248723113747</v>
      </c>
      <c r="AJ43" s="27">
        <f>snapshot20250225215948__104[[#This Row],[fcW.16]]*Q$62</f>
        <v>3.1265809111953091</v>
      </c>
      <c r="AK43" s="80">
        <f>snapshot20250225215948__105[[#This Row],[fcB]]*R$62</f>
        <v>-9.2861048877239241E-2</v>
      </c>
      <c r="AL43" s="10">
        <f t="shared" si="8"/>
        <v>-11.951219998666854</v>
      </c>
      <c r="AM43" s="3">
        <f t="shared" si="1"/>
        <v>-1.4180566354789832</v>
      </c>
      <c r="AN43" s="85" t="str">
        <v>72</v>
      </c>
      <c r="AP43">
        <f t="shared" si="2"/>
        <v>3.6317450132444034</v>
      </c>
      <c r="AQ43" s="3">
        <f t="shared" si="3"/>
        <v>-8.4668019025235957</v>
      </c>
      <c r="AR43">
        <f t="shared" si="4"/>
        <v>173.96480535485102</v>
      </c>
      <c r="AS43" s="3">
        <f t="shared" si="5"/>
        <v>-1.4337262452597257</v>
      </c>
      <c r="AT43">
        <f t="shared" si="6"/>
        <v>30263.753502151205</v>
      </c>
      <c r="AU43" s="3">
        <f t="shared" si="7"/>
        <v>-6.7692249422023135E-2</v>
      </c>
    </row>
    <row r="44" spans="1:47">
      <c r="A44" s="25">
        <v>38</v>
      </c>
      <c r="B44" s="3">
        <v>-0.69511044025421143</v>
      </c>
      <c r="C44" s="3">
        <v>-0.81426769495010376</v>
      </c>
      <c r="D44" s="3">
        <v>0.31847715377807617</v>
      </c>
      <c r="E44" s="3">
        <v>0.72609603404998779</v>
      </c>
      <c r="F44" s="3">
        <v>0.44047337770462036</v>
      </c>
      <c r="G44" s="3">
        <v>8.990352600812912E-2</v>
      </c>
      <c r="H44" s="3">
        <v>-0.69276469945907593</v>
      </c>
      <c r="I44" s="3">
        <v>0.42735150456428528</v>
      </c>
      <c r="J44" s="3">
        <v>-0.26794421672821045</v>
      </c>
      <c r="K44" s="3">
        <v>0.31872829794883728</v>
      </c>
      <c r="L44" s="3">
        <v>-0.76687526702880859</v>
      </c>
      <c r="M44" s="3">
        <v>0.46462753415107727</v>
      </c>
      <c r="N44" s="3">
        <v>-0.77816259860992432</v>
      </c>
      <c r="O44" s="3">
        <v>0.39569991827011108</v>
      </c>
      <c r="P44" s="3">
        <v>0.77871876955032349</v>
      </c>
      <c r="Q44" s="3">
        <v>-0.49031507968902588</v>
      </c>
      <c r="R44" s="3">
        <v>-0.22833393514156344</v>
      </c>
      <c r="T44" s="1">
        <v>38</v>
      </c>
      <c r="U44" s="27">
        <f>snapshot20250225215948__104[[#This Row],[fcW.1]]*B$62</f>
        <v>0.46030210409214845</v>
      </c>
      <c r="V44" s="27">
        <f>snapshot20250225215948__104[[#This Row],[fcW.2]]*C$62</f>
        <v>-0.60745582566042278</v>
      </c>
      <c r="W44" s="27">
        <f>snapshot20250225215948__104[[#This Row],[fcW.3]]*D$62</f>
        <v>-2.1125870707978853</v>
      </c>
      <c r="X44" s="27">
        <f>snapshot20250225215948__104[[#This Row],[fcW.4]]*E$62</f>
        <v>-1.5431273984516967</v>
      </c>
      <c r="Y44" s="27">
        <f>snapshot20250225215948__104[[#This Row],[fcW.5]]*F$62</f>
        <v>-7.7241758067296672E-3</v>
      </c>
      <c r="Z44" s="27">
        <f>snapshot20250225215948__104[[#This Row],[fcW.6]]*G$62</f>
        <v>-0.10294511827664719</v>
      </c>
      <c r="AA44" s="27">
        <f>snapshot20250225215948__104[[#This Row],[fcW.7]]*H$62</f>
        <v>-3.7051545844988332</v>
      </c>
      <c r="AB44" s="27">
        <f>snapshot20250225215948__104[[#This Row],[fcW.8]]*I$62</f>
        <v>-2.0009784766951397</v>
      </c>
      <c r="AC44" s="27">
        <f>snapshot20250225215948__104[[#This Row],[fcW.9]]*J$62</f>
        <v>-0.15548293226305532</v>
      </c>
      <c r="AD44" s="27">
        <f>snapshot20250225215948__104[[#This Row],[fcW.10]]*K$62</f>
        <v>-0.9741823082524026</v>
      </c>
      <c r="AE44" s="27">
        <f>snapshot20250225215948__104[[#This Row],[fcW.11]]*L$62</f>
        <v>-5.0732093037441874</v>
      </c>
      <c r="AF44" s="27">
        <f>snapshot20250225215948__104[[#This Row],[fcW.12]]*M$62</f>
        <v>-0.28194831310751595</v>
      </c>
      <c r="AG44" s="27">
        <f>snapshot20250225215948__104[[#This Row],[fcW.13]]*N$62</f>
        <v>-1.097852199840984</v>
      </c>
      <c r="AH44" s="27">
        <f>snapshot20250225215948__104[[#This Row],[fcW.14]]*O$62</f>
        <v>1.6452856331335712</v>
      </c>
      <c r="AI44" s="27">
        <f>snapshot20250225215948__104[[#This Row],[fcW.15]]*P$62</f>
        <v>-2.8953719878397233</v>
      </c>
      <c r="AJ44" s="27">
        <f>snapshot20250225215948__104[[#This Row],[fcW.16]]*Q$62</f>
        <v>-1.8041392547511388</v>
      </c>
      <c r="AK44" s="80">
        <f>snapshot20250225215948__105[[#This Row],[fcB]]*R$62</f>
        <v>-0.22833393514156344</v>
      </c>
      <c r="AL44" s="10">
        <f t="shared" si="8"/>
        <v>-20.484905147902204</v>
      </c>
      <c r="AM44" s="3">
        <f t="shared" si="1"/>
        <v>-2.3355427371231423</v>
      </c>
      <c r="AN44" s="85" t="str">
        <v>8</v>
      </c>
      <c r="AP44">
        <f t="shared" si="2"/>
        <v>4.6608214930912064</v>
      </c>
      <c r="AQ44" s="3">
        <f t="shared" si="3"/>
        <v>-13.94484338308536</v>
      </c>
      <c r="AR44">
        <f t="shared" si="4"/>
        <v>471.89989427361007</v>
      </c>
      <c r="AS44" s="3">
        <f t="shared" si="5"/>
        <v>-2.3613506226485361</v>
      </c>
      <c r="AT44">
        <f t="shared" si="6"/>
        <v>222689.51021544437</v>
      </c>
      <c r="AU44" s="3">
        <f t="shared" si="7"/>
        <v>-0.11148929989226621</v>
      </c>
    </row>
    <row r="45" spans="1:47">
      <c r="A45" s="25">
        <v>39</v>
      </c>
      <c r="B45" s="3">
        <v>0.99470657110214233</v>
      </c>
      <c r="C45" s="3">
        <v>0.26103264093399048</v>
      </c>
      <c r="D45" s="3">
        <v>-0.61059987545013428</v>
      </c>
      <c r="E45" s="3">
        <v>0.55684494972229004</v>
      </c>
      <c r="F45" s="3">
        <v>0.1373165100812912</v>
      </c>
      <c r="G45" s="3">
        <v>0.68852561712265015</v>
      </c>
      <c r="H45" s="3">
        <v>-0.21821963787078857</v>
      </c>
      <c r="I45" s="3">
        <v>0.19191502034664154</v>
      </c>
      <c r="J45" s="3">
        <v>-1.019067645072937</v>
      </c>
      <c r="K45" s="3">
        <v>0.56838434934616089</v>
      </c>
      <c r="L45" s="3">
        <v>0.31981736421585083</v>
      </c>
      <c r="M45" s="3">
        <v>-0.71269190311431885</v>
      </c>
      <c r="N45" s="3">
        <v>-0.87862354516983032</v>
      </c>
      <c r="O45" s="3">
        <v>0.22915668785572052</v>
      </c>
      <c r="P45" s="3">
        <v>0.76455247402191162</v>
      </c>
      <c r="Q45" s="3">
        <v>-0.78901791572570801</v>
      </c>
      <c r="R45" s="3">
        <v>0.10015731304883956</v>
      </c>
      <c r="T45" s="1">
        <v>39</v>
      </c>
      <c r="U45" s="27">
        <f>snapshot20250225215948__104[[#This Row],[fcW.1]]*B$62</f>
        <v>-0.65869464924905263</v>
      </c>
      <c r="V45" s="27">
        <f>snapshot20250225215948__104[[#This Row],[fcW.2]]*C$62</f>
        <v>0.1947342371633623</v>
      </c>
      <c r="W45" s="27">
        <f>snapshot20250225215948__104[[#This Row],[fcW.3]]*D$62</f>
        <v>4.0503545921715407</v>
      </c>
      <c r="X45" s="27">
        <f>snapshot20250225215948__104[[#This Row],[fcW.4]]*E$62</f>
        <v>-1.1834284423963213</v>
      </c>
      <c r="Y45" s="27">
        <f>snapshot20250225215948__104[[#This Row],[fcW.5]]*F$62</f>
        <v>-2.4079931244919235E-3</v>
      </c>
      <c r="Z45" s="27">
        <f>snapshot20250225215948__104[[#This Row],[fcW.6]]*G$62</f>
        <v>-0.78840457364023397</v>
      </c>
      <c r="AA45" s="27">
        <f>snapshot20250225215948__104[[#This Row],[fcW.7]]*H$62</f>
        <v>-1.1671170490008356</v>
      </c>
      <c r="AB45" s="27">
        <f>snapshot20250225215948__104[[#This Row],[fcW.8]]*I$62</f>
        <v>-0.89859944557741178</v>
      </c>
      <c r="AC45" s="27">
        <f>snapshot20250225215948__104[[#This Row],[fcW.9]]*J$62</f>
        <v>-0.59134557022765788</v>
      </c>
      <c r="AD45" s="27">
        <f>snapshot20250225215948__104[[#This Row],[fcW.10]]*K$62</f>
        <v>-1.7372476211994998</v>
      </c>
      <c r="AE45" s="27">
        <f>snapshot20250225215948__104[[#This Row],[fcW.11]]*L$62</f>
        <v>2.1157292422860818</v>
      </c>
      <c r="AF45" s="27">
        <f>snapshot20250225215948__104[[#This Row],[fcW.12]]*M$62</f>
        <v>0.43248035271006874</v>
      </c>
      <c r="AG45" s="27">
        <f>snapshot20250225215948__104[[#This Row],[fcW.13]]*N$62</f>
        <v>-1.2395851376304894</v>
      </c>
      <c r="AH45" s="27">
        <f>snapshot20250225215948__104[[#This Row],[fcW.14]]*O$62</f>
        <v>0.95281345498819592</v>
      </c>
      <c r="AI45" s="27">
        <f>snapshot20250225215948__104[[#This Row],[fcW.15]]*P$62</f>
        <v>-2.8426999618808417</v>
      </c>
      <c r="AJ45" s="27">
        <f>snapshot20250225215948__104[[#This Row],[fcW.16]]*Q$62</f>
        <v>-2.9032315207713077</v>
      </c>
      <c r="AK45" s="80">
        <f>snapshot20250225215948__105[[#This Row],[fcB]]*R$62</f>
        <v>0.10015731304883956</v>
      </c>
      <c r="AL45" s="10">
        <f t="shared" si="8"/>
        <v>-6.1664927723300549</v>
      </c>
      <c r="AM45" s="3">
        <f t="shared" si="1"/>
        <v>-0.79612053880424904</v>
      </c>
      <c r="AN45" s="85" t="str">
        <v>80</v>
      </c>
      <c r="AP45">
        <f t="shared" si="2"/>
        <v>2.7211844139802053</v>
      </c>
      <c r="AQ45" s="3">
        <f t="shared" si="3"/>
        <v>-4.7534031603111009</v>
      </c>
      <c r="AR45">
        <f t="shared" si="4"/>
        <v>54.831723770647542</v>
      </c>
      <c r="AS45" s="3">
        <f t="shared" si="5"/>
        <v>-0.80491771789384392</v>
      </c>
      <c r="AT45">
        <f t="shared" si="6"/>
        <v>3006.517931660595</v>
      </c>
      <c r="AU45" s="3">
        <f t="shared" si="7"/>
        <v>-3.8003552703330223E-2</v>
      </c>
    </row>
    <row r="46" spans="1:47">
      <c r="A46" s="25">
        <v>40</v>
      </c>
      <c r="B46" s="3">
        <v>0.16670840978622437</v>
      </c>
      <c r="C46" s="3">
        <v>0.6449894905090332</v>
      </c>
      <c r="D46" s="3">
        <v>0.16750597953796387</v>
      </c>
      <c r="E46" s="3">
        <v>0.53248447179794312</v>
      </c>
      <c r="F46" s="3">
        <v>0.46260616183280945</v>
      </c>
      <c r="G46" s="3">
        <v>0.16138747334480286</v>
      </c>
      <c r="H46" s="3">
        <v>-0.67081010341644287</v>
      </c>
      <c r="I46" s="3">
        <v>0.65534776449203491</v>
      </c>
      <c r="J46" s="3">
        <v>-0.66155892610549927</v>
      </c>
      <c r="K46" s="3">
        <v>0.69944095611572266</v>
      </c>
      <c r="L46" s="3">
        <v>-0.9049522876739502</v>
      </c>
      <c r="M46" s="3">
        <v>-1.0868513584136963</v>
      </c>
      <c r="N46" s="3">
        <v>-0.27427458763122559</v>
      </c>
      <c r="O46" s="3">
        <v>0.69790232181549072</v>
      </c>
      <c r="P46" s="3">
        <v>-0.60883557796478271</v>
      </c>
      <c r="Q46" s="3">
        <v>0.42352089285850525</v>
      </c>
      <c r="R46" s="3">
        <v>0.10046935826539992</v>
      </c>
      <c r="T46" s="1">
        <v>40</v>
      </c>
      <c r="U46" s="27">
        <f>snapshot20250225215948__104[[#This Row],[fcW.1]]*B$62</f>
        <v>-0.11039430189883451</v>
      </c>
      <c r="V46" s="27">
        <f>snapshot20250225215948__104[[#This Row],[fcW.2]]*C$62</f>
        <v>0.48117176443241905</v>
      </c>
      <c r="W46" s="27">
        <f>snapshot20250225215948__104[[#This Row],[fcW.3]]*D$62</f>
        <v>-1.1111345427930597</v>
      </c>
      <c r="X46" s="27">
        <f>snapshot20250225215948__104[[#This Row],[fcW.4]]*E$62</f>
        <v>-1.1316566117270883</v>
      </c>
      <c r="Y46" s="27">
        <f>snapshot20250225215948__104[[#This Row],[fcW.5]]*F$62</f>
        <v>-8.1122980505515668E-3</v>
      </c>
      <c r="Z46" s="27">
        <f>snapshot20250225215948__104[[#This Row],[fcW.6]]*G$62</f>
        <v>-0.1847986755307876</v>
      </c>
      <c r="AA46" s="27">
        <f>snapshot20250225215948__104[[#This Row],[fcW.7]]*H$62</f>
        <v>-3.5877335146295142</v>
      </c>
      <c r="AB46" s="27">
        <f>snapshot20250225215948__104[[#This Row],[fcW.8]]*I$62</f>
        <v>-3.0685203105481906</v>
      </c>
      <c r="AC46" s="27">
        <f>snapshot20250225215948__104[[#This Row],[fcW.9]]*J$62</f>
        <v>-0.38389006096749712</v>
      </c>
      <c r="AD46" s="27">
        <f>snapshot20250225215948__104[[#This Row],[fcW.10]]*K$62</f>
        <v>-2.1378177259443047</v>
      </c>
      <c r="AE46" s="27">
        <f>snapshot20250225215948__104[[#This Row],[fcW.11]]*L$62</f>
        <v>-5.986648106490053</v>
      </c>
      <c r="AF46" s="27">
        <f>snapshot20250225215948__104[[#This Row],[fcW.12]]*M$62</f>
        <v>0.65953023568274771</v>
      </c>
      <c r="AG46" s="27">
        <f>snapshot20250225215948__104[[#This Row],[fcW.13]]*N$62</f>
        <v>-0.38695378052005425</v>
      </c>
      <c r="AH46" s="27">
        <f>snapshot20250225215948__104[[#This Row],[fcW.14]]*O$62</f>
        <v>2.901816781851787</v>
      </c>
      <c r="AI46" s="27">
        <f>snapshot20250225215948__104[[#This Row],[fcW.15]]*P$62</f>
        <v>2.2637254251074284</v>
      </c>
      <c r="AJ46" s="27">
        <f>snapshot20250225215948__104[[#This Row],[fcW.16]]*Q$62</f>
        <v>1.5583666496610551</v>
      </c>
      <c r="AK46" s="80">
        <f>snapshot20250225215948__105[[#This Row],[fcB]]*R$62</f>
        <v>0.10046935826539992</v>
      </c>
      <c r="AL46" s="10">
        <f t="shared" si="8"/>
        <v>-10.1325797140991</v>
      </c>
      <c r="AM46" s="3">
        <f t="shared" si="1"/>
        <v>-1.2225283079391978</v>
      </c>
      <c r="AN46" s="85" t="str">
        <v>81</v>
      </c>
      <c r="AP46">
        <f t="shared" si="2"/>
        <v>3.3720811906977919</v>
      </c>
      <c r="AQ46" s="3">
        <f t="shared" si="3"/>
        <v>-7.2993593799956233</v>
      </c>
      <c r="AR46">
        <f t="shared" si="4"/>
        <v>129.29808446619703</v>
      </c>
      <c r="AS46" s="3">
        <f t="shared" si="5"/>
        <v>-1.2360373181240045</v>
      </c>
      <c r="AT46">
        <f t="shared" si="6"/>
        <v>16717.99464662782</v>
      </c>
      <c r="AU46" s="3">
        <f t="shared" si="7"/>
        <v>-5.8358523260639249E-2</v>
      </c>
    </row>
    <row r="47" spans="1:47">
      <c r="A47" s="25">
        <v>41</v>
      </c>
      <c r="B47" s="3">
        <v>-0.42680159211158752</v>
      </c>
      <c r="C47" s="3">
        <v>-0.90219682455062866</v>
      </c>
      <c r="D47" s="3">
        <v>-0.80202174186706543</v>
      </c>
      <c r="E47" s="3">
        <v>-0.23732434213161469</v>
      </c>
      <c r="F47" s="3">
        <v>-0.65562707185745239</v>
      </c>
      <c r="G47" s="3">
        <v>-5.0065930932760239E-2</v>
      </c>
      <c r="H47" s="3">
        <v>0.34913423657417297</v>
      </c>
      <c r="I47" s="3">
        <v>0.8448028564453125</v>
      </c>
      <c r="J47" s="3">
        <v>-0.28963360190391541</v>
      </c>
      <c r="K47" s="3">
        <v>1.2252955436706543</v>
      </c>
      <c r="L47" s="3">
        <v>-0.8773040771484375</v>
      </c>
      <c r="M47" s="3">
        <v>-0.56467646360397339</v>
      </c>
      <c r="N47" s="3">
        <v>0.56024742126464844</v>
      </c>
      <c r="O47" s="3">
        <v>4.1870135813951492E-2</v>
      </c>
      <c r="P47" s="3">
        <v>-0.39040312170982361</v>
      </c>
      <c r="Q47" s="3">
        <v>0.31173411011695862</v>
      </c>
      <c r="R47" s="3">
        <v>-0.12991321086883545</v>
      </c>
      <c r="T47" s="1">
        <v>41</v>
      </c>
      <c r="U47" s="27">
        <f>snapshot20250225215948__104[[#This Row],[fcW.1]]*B$62</f>
        <v>0.2826279962174002</v>
      </c>
      <c r="V47" s="27">
        <f>snapshot20250225215948__104[[#This Row],[fcW.2]]*C$62</f>
        <v>-0.67305226569156285</v>
      </c>
      <c r="W47" s="27">
        <f>snapshot20250225215948__104[[#This Row],[fcW.3]]*D$62</f>
        <v>5.32013283297497</v>
      </c>
      <c r="X47" s="27">
        <f>snapshot20250225215948__104[[#This Row],[fcW.4]]*E$62</f>
        <v>0.50437087862899221</v>
      </c>
      <c r="Y47" s="27">
        <f>snapshot20250225215948__104[[#This Row],[fcW.5]]*F$62</f>
        <v>1.1497127915127629E-2</v>
      </c>
      <c r="Z47" s="27">
        <f>snapshot20250225215948__104[[#This Row],[fcW.6]]*G$62</f>
        <v>5.732859889207706E-2</v>
      </c>
      <c r="AA47" s="27">
        <f>snapshot20250225215948__104[[#This Row],[fcW.7]]*H$62</f>
        <v>1.8672953720915084</v>
      </c>
      <c r="AB47" s="27">
        <f>snapshot20250225215948__104[[#This Row],[fcW.8]]*I$62</f>
        <v>-3.9556016879387332</v>
      </c>
      <c r="AC47" s="27">
        <f>snapshot20250225215948__104[[#This Row],[fcW.9]]*J$62</f>
        <v>-0.16806886991560102</v>
      </c>
      <c r="AD47" s="27">
        <f>snapshot20250225215948__104[[#This Row],[fcW.10]]*K$62</f>
        <v>-3.7450745625858071</v>
      </c>
      <c r="AE47" s="27">
        <f>snapshot20250225215948__104[[#This Row],[fcW.11]]*L$62</f>
        <v>-5.8037433175361022</v>
      </c>
      <c r="AF47" s="27">
        <f>snapshot20250225215948__104[[#This Row],[fcW.12]]*M$62</f>
        <v>0.34266065754271396</v>
      </c>
      <c r="AG47" s="27">
        <f>snapshot20250225215948__104[[#This Row],[fcW.13]]*N$62</f>
        <v>0.7904117532625764</v>
      </c>
      <c r="AH47" s="27">
        <f>snapshot20250225215948__104[[#This Row],[fcW.14]]*O$62</f>
        <v>0.17409236072932802</v>
      </c>
      <c r="AI47" s="27">
        <f>snapshot20250225215948__104[[#This Row],[fcW.15]]*P$62</f>
        <v>1.4515667359816442</v>
      </c>
      <c r="AJ47" s="27">
        <f>snapshot20250225215948__104[[#This Row],[fcW.16]]*Q$62</f>
        <v>1.1470415012803998</v>
      </c>
      <c r="AK47" s="80">
        <f>snapshot20250225215948__105[[#This Row],[fcB]]*R$62</f>
        <v>-0.12991321086883545</v>
      </c>
      <c r="AL47" s="10">
        <f t="shared" si="8"/>
        <v>-2.5264280990199026</v>
      </c>
      <c r="AM47" s="3">
        <f t="shared" si="1"/>
        <v>-0.40476455502422842</v>
      </c>
      <c r="AN47" s="85" t="str">
        <v>9</v>
      </c>
      <c r="AP47">
        <f t="shared" si="2"/>
        <v>1.9403040848224382</v>
      </c>
      <c r="AQ47" s="3">
        <f t="shared" si="3"/>
        <v>-2.4167309110299957</v>
      </c>
      <c r="AR47">
        <f t="shared" si="4"/>
        <v>14.173568008512866</v>
      </c>
      <c r="AS47" s="3">
        <f t="shared" si="5"/>
        <v>-0.40923722732208989</v>
      </c>
      <c r="AT47">
        <f t="shared" si="6"/>
        <v>200.89003009193939</v>
      </c>
      <c r="AU47" s="3">
        <f t="shared" si="7"/>
        <v>-1.9321811647275606E-2</v>
      </c>
    </row>
    <row r="48" spans="1:47">
      <c r="A48" s="25">
        <v>42</v>
      </c>
      <c r="B48" s="3">
        <v>7.5403869152069092E-2</v>
      </c>
      <c r="C48" s="3">
        <v>0.42299026250839233</v>
      </c>
      <c r="D48" s="3">
        <v>-0.89384794235229492</v>
      </c>
      <c r="E48" s="3">
        <v>-0.46301394701004028</v>
      </c>
      <c r="F48" s="3">
        <v>0.78814733028411865</v>
      </c>
      <c r="G48" s="3">
        <v>0.87046003341674805</v>
      </c>
      <c r="H48" s="3">
        <v>-0.32747441530227661</v>
      </c>
      <c r="I48" s="3">
        <v>0.33699372410774231</v>
      </c>
      <c r="J48" s="3">
        <v>-0.97295063734054565</v>
      </c>
      <c r="K48" s="3">
        <v>9.0360827744007111E-2</v>
      </c>
      <c r="L48" s="3">
        <v>-0.90202713012695313</v>
      </c>
      <c r="M48" s="3">
        <v>0.66073870658874512</v>
      </c>
      <c r="N48" s="3">
        <v>0.69895017147064209</v>
      </c>
      <c r="O48" s="3">
        <v>0.22103942930698395</v>
      </c>
      <c r="P48" s="3">
        <v>0.26544937491416931</v>
      </c>
      <c r="Q48" s="3">
        <v>-0.5344054102897644</v>
      </c>
      <c r="R48" s="3">
        <v>9.7003482282161727E-2</v>
      </c>
      <c r="T48" s="1">
        <v>42</v>
      </c>
      <c r="U48" s="27">
        <f>snapshot20250225215948__104[[#This Row],[fcW.1]]*B$62</f>
        <v>-4.9932438958466878E-2</v>
      </c>
      <c r="V48" s="27">
        <f>snapshot20250225215948__104[[#This Row],[fcW.2]]*C$62</f>
        <v>0.31555703456232481</v>
      </c>
      <c r="W48" s="27">
        <f>snapshot20250225215948__104[[#This Row],[fcW.3]]*D$62</f>
        <v>5.9292529585610225</v>
      </c>
      <c r="X48" s="27">
        <f>snapshot20250225215948__104[[#This Row],[fcW.4]]*E$62</f>
        <v>0.98401516327145566</v>
      </c>
      <c r="Y48" s="27">
        <f>snapshot20250225215948__104[[#This Row],[fcW.5]]*F$62</f>
        <v>-1.3821013593247427E-2</v>
      </c>
      <c r="Z48" s="27">
        <f>snapshot20250225215948__104[[#This Row],[fcW.6]]*G$62</f>
        <v>-0.99673077435337587</v>
      </c>
      <c r="AA48" s="27">
        <f>snapshot20250225215948__104[[#This Row],[fcW.7]]*H$62</f>
        <v>-1.7514508636348054</v>
      </c>
      <c r="AB48" s="27">
        <f>snapshot20250225215948__104[[#This Row],[fcW.8]]*I$62</f>
        <v>-1.5778982442297609</v>
      </c>
      <c r="AC48" s="27">
        <f>snapshot20250225215948__104[[#This Row],[fcW.9]]*J$62</f>
        <v>-0.56458474785580015</v>
      </c>
      <c r="AD48" s="27">
        <f>snapshot20250225215948__104[[#This Row],[fcW.10]]*K$62</f>
        <v>-0.27618482674351352</v>
      </c>
      <c r="AE48" s="27">
        <f>snapshot20250225215948__104[[#This Row],[fcW.11]]*L$62</f>
        <v>-5.9672969328111325</v>
      </c>
      <c r="AF48" s="27">
        <f>snapshot20250225215948__104[[#This Row],[fcW.12]]*M$62</f>
        <v>-0.4009537748724199</v>
      </c>
      <c r="AG48" s="27">
        <f>snapshot20250225215948__104[[#This Row],[fcW.13]]*N$62</f>
        <v>0.98609723044904385</v>
      </c>
      <c r="AH48" s="27">
        <f>snapshot20250225215948__104[[#This Row],[fcW.14]]*O$62</f>
        <v>0.91906260427017661</v>
      </c>
      <c r="AI48" s="27">
        <f>snapshot20250225215948__104[[#This Row],[fcW.15]]*P$62</f>
        <v>-0.98697336492848253</v>
      </c>
      <c r="AJ48" s="27">
        <f>snapshot20250225215948__104[[#This Row],[fcW.16]]*Q$62</f>
        <v>-1.966371866977134</v>
      </c>
      <c r="AK48" s="80">
        <f>snapshot20250225215948__105[[#This Row],[fcB]]*R$62</f>
        <v>9.7003482282161727E-2</v>
      </c>
      <c r="AL48" s="10">
        <f t="shared" si="8"/>
        <v>-5.3212103755619546</v>
      </c>
      <c r="AM48" s="3">
        <f t="shared" si="1"/>
        <v>-0.7052412952609497</v>
      </c>
      <c r="AN48" s="85" t="str">
        <v>90</v>
      </c>
      <c r="AP48">
        <f t="shared" si="2"/>
        <v>2.5611642309935325</v>
      </c>
      <c r="AQ48" s="3">
        <f t="shared" si="3"/>
        <v>-4.2107897463747745</v>
      </c>
      <c r="AR48">
        <f t="shared" si="4"/>
        <v>43.027856493396449</v>
      </c>
      <c r="AS48" s="3">
        <f t="shared" si="5"/>
        <v>-0.71303425332871528</v>
      </c>
      <c r="AT48">
        <f t="shared" si="6"/>
        <v>1851.3964344163189</v>
      </c>
      <c r="AU48" s="3">
        <f t="shared" si="7"/>
        <v>-3.3665347678719287E-2</v>
      </c>
    </row>
    <row r="49" spans="1:47">
      <c r="A49" s="25">
        <v>43</v>
      </c>
      <c r="B49" s="3">
        <v>-0.19217270612716675</v>
      </c>
      <c r="C49" s="3">
        <v>-0.19954018294811249</v>
      </c>
      <c r="D49" s="3">
        <v>-0.2309139221906662</v>
      </c>
      <c r="E49" s="3">
        <v>-9.2078506946563721E-2</v>
      </c>
      <c r="F49" s="3">
        <v>5.6332699954509735E-2</v>
      </c>
      <c r="G49" s="3">
        <v>0.31156951189041138</v>
      </c>
      <c r="H49" s="3">
        <v>0.17004649341106415</v>
      </c>
      <c r="I49" s="3">
        <v>0.17234112322330475</v>
      </c>
      <c r="J49" s="3">
        <v>0.12280678749084473</v>
      </c>
      <c r="K49" s="3">
        <v>-0.21593409776687622</v>
      </c>
      <c r="L49" s="3">
        <v>9.5199726521968842E-2</v>
      </c>
      <c r="M49" s="3">
        <v>-0.52819502353668213</v>
      </c>
      <c r="N49" s="3">
        <v>-0.11837027221918106</v>
      </c>
      <c r="O49" s="3">
        <v>0.29774901270866394</v>
      </c>
      <c r="P49" s="3">
        <v>7.7470391988754272E-2</v>
      </c>
      <c r="Q49" s="3">
        <v>-9.3064360320568085E-2</v>
      </c>
      <c r="R49" s="3">
        <v>0.13955245912075043</v>
      </c>
      <c r="T49" s="1">
        <v>43</v>
      </c>
      <c r="U49" s="27">
        <f>snapshot20250225215948__104[[#This Row],[fcW.1]]*B$62</f>
        <v>0.12725675785716417</v>
      </c>
      <c r="V49" s="27">
        <f>snapshot20250225215948__104[[#This Row],[fcW.2]]*C$62</f>
        <v>-0.14885994782416739</v>
      </c>
      <c r="W49" s="27">
        <f>snapshot20250225215948__104[[#This Row],[fcW.3]]*D$62</f>
        <v>1.5317449327218022</v>
      </c>
      <c r="X49" s="27">
        <f>snapshot20250225215948__104[[#This Row],[fcW.4]]*E$62</f>
        <v>0.19568880728521554</v>
      </c>
      <c r="Y49" s="27">
        <f>snapshot20250225215948__104[[#This Row],[fcW.5]]*F$62</f>
        <v>-9.8785465851281853E-4</v>
      </c>
      <c r="Z49" s="27">
        <f>snapshot20250225215948__104[[#This Row],[fcW.6]]*G$62</f>
        <v>-0.35676643260972252</v>
      </c>
      <c r="AA49" s="27">
        <f>snapshot20250225215948__104[[#This Row],[fcW.7]]*H$62</f>
        <v>0.90946975954737452</v>
      </c>
      <c r="AB49" s="27">
        <f>snapshot20250225215948__104[[#This Row],[fcW.8]]*I$62</f>
        <v>-0.80694902097255339</v>
      </c>
      <c r="AC49" s="27">
        <f>snapshot20250225215948__104[[#This Row],[fcW.9]]*J$62</f>
        <v>7.126244281006755E-2</v>
      </c>
      <c r="AD49" s="27">
        <f>snapshot20250225215948__104[[#This Row],[fcW.10]]*K$62</f>
        <v>0.65999529739496998</v>
      </c>
      <c r="AE49" s="27">
        <f>snapshot20250225215948__104[[#This Row],[fcW.11]]*L$62</f>
        <v>0.62978708411913265</v>
      </c>
      <c r="AF49" s="27">
        <f>snapshot20250225215948__104[[#This Row],[fcW.12]]*M$62</f>
        <v>0.32052275195022883</v>
      </c>
      <c r="AG49" s="27">
        <f>snapshot20250225215948__104[[#This Row],[fcW.13]]*N$62</f>
        <v>-0.16699988406503541</v>
      </c>
      <c r="AH49" s="27">
        <f>snapshot20250225215948__104[[#This Row],[fcW.14]]*O$62</f>
        <v>1.2380143393278855</v>
      </c>
      <c r="AI49" s="27">
        <f>snapshot20250225215948__104[[#This Row],[fcW.15]]*P$62</f>
        <v>-0.28804442838937711</v>
      </c>
      <c r="AJ49" s="27">
        <f>snapshot20250225215948__104[[#This Row],[fcW.16]]*Q$62</f>
        <v>-0.34243504356245702</v>
      </c>
      <c r="AK49" s="80">
        <f>snapshot20250225215948__105[[#This Row],[fcB]]*R$62</f>
        <v>0.13955245912075043</v>
      </c>
      <c r="AL49" s="10">
        <f t="shared" si="8"/>
        <v>3.7122520200527651</v>
      </c>
      <c r="AM49" s="3">
        <f t="shared" si="1"/>
        <v>0.26597759233115947</v>
      </c>
      <c r="AN49" s="85" t="str">
        <v>=</v>
      </c>
      <c r="AP49">
        <f t="shared" si="2"/>
        <v>1.5728636868762746</v>
      </c>
      <c r="AQ49" s="3">
        <f t="shared" si="3"/>
        <v>1.5880745017052476</v>
      </c>
      <c r="AR49">
        <f t="shared" si="4"/>
        <v>6.1201820882049827</v>
      </c>
      <c r="AS49" s="3">
        <f t="shared" si="5"/>
        <v>0.26891666047412044</v>
      </c>
      <c r="AT49">
        <f t="shared" si="6"/>
        <v>37.456628792785104</v>
      </c>
      <c r="AU49" s="3">
        <f t="shared" si="7"/>
        <v>1.2696687191670969E-2</v>
      </c>
    </row>
    <row r="50" spans="1:47">
      <c r="A50" s="25">
        <v>44</v>
      </c>
      <c r="B50" s="3">
        <v>-0.13382682204246521</v>
      </c>
      <c r="C50" s="3">
        <v>-0.23048397898674011</v>
      </c>
      <c r="D50" s="3">
        <v>-0.21212773025035858</v>
      </c>
      <c r="E50" s="3">
        <v>-0.16028325259685516</v>
      </c>
      <c r="F50" s="3">
        <v>0.17975737154483795</v>
      </c>
      <c r="G50" s="3">
        <v>0.29487624764442444</v>
      </c>
      <c r="H50" s="3">
        <v>0.13441617786884308</v>
      </c>
      <c r="I50" s="3">
        <v>0.16346409916877747</v>
      </c>
      <c r="J50" s="3">
        <v>0.18612408638000488</v>
      </c>
      <c r="K50" s="3">
        <v>-6.7919917404651642E-2</v>
      </c>
      <c r="L50" s="3">
        <v>0.14848732948303223</v>
      </c>
      <c r="M50" s="3">
        <v>-0.36330327391624451</v>
      </c>
      <c r="N50" s="3">
        <v>-0.13926349580287933</v>
      </c>
      <c r="O50" s="3">
        <v>0.41187578439712524</v>
      </c>
      <c r="P50" s="3">
        <v>8.8424861431121826E-2</v>
      </c>
      <c r="Q50" s="3">
        <v>4.8311747610569E-2</v>
      </c>
      <c r="R50" s="3">
        <v>0.16137216985225675</v>
      </c>
      <c r="T50" s="1">
        <v>44</v>
      </c>
      <c r="U50" s="27">
        <f>snapshot20250225215948__104[[#This Row],[fcW.1]]*B$62</f>
        <v>8.8620115887748721E-2</v>
      </c>
      <c r="V50" s="27">
        <f>snapshot20250225215948__104[[#This Row],[fcW.2]]*C$62</f>
        <v>-0.17194448045181152</v>
      </c>
      <c r="W50" s="27">
        <f>snapshot20250225215948__104[[#This Row],[fcW.3]]*D$62</f>
        <v>1.4071285646972478</v>
      </c>
      <c r="X50" s="27">
        <f>snapshot20250225215948__104[[#This Row],[fcW.4]]*E$62</f>
        <v>0.3406401729197896</v>
      </c>
      <c r="Y50" s="27">
        <f>snapshot20250225215948__104[[#This Row],[fcW.5]]*F$62</f>
        <v>-3.15223941025344E-3</v>
      </c>
      <c r="Z50" s="27">
        <f>snapshot20250225215948__104[[#This Row],[fcW.6]]*G$62</f>
        <v>-0.33765160876987599</v>
      </c>
      <c r="AA50" s="27">
        <f>snapshot20250225215948__104[[#This Row],[fcW.7]]*H$62</f>
        <v>0.71890602689546401</v>
      </c>
      <c r="AB50" s="27">
        <f>snapshot20250225215948__104[[#This Row],[fcW.8]]*I$62</f>
        <v>-0.76538432801956036</v>
      </c>
      <c r="AC50" s="27">
        <f>snapshot20250225215948__104[[#This Row],[fcW.9]]*J$62</f>
        <v>0.10800426696464133</v>
      </c>
      <c r="AD50" s="27">
        <f>snapshot20250225215948__104[[#This Row],[fcW.10]]*K$62</f>
        <v>0.20759494007713489</v>
      </c>
      <c r="AE50" s="27">
        <f>snapshot20250225215948__104[[#This Row],[fcW.11]]*L$62</f>
        <v>0.98230746747130238</v>
      </c>
      <c r="AF50" s="27">
        <f>snapshot20250225215948__104[[#This Row],[fcW.12]]*M$62</f>
        <v>0.22046206412256261</v>
      </c>
      <c r="AG50" s="27">
        <f>snapshot20250225215948__104[[#This Row],[fcW.13]]*N$62</f>
        <v>-0.19647659177895987</v>
      </c>
      <c r="AH50" s="27">
        <f>snapshot20250225215948__104[[#This Row],[fcW.14]]*O$62</f>
        <v>1.7125434689668888</v>
      </c>
      <c r="AI50" s="27">
        <f>snapshot20250225215948__104[[#This Row],[fcW.15]]*P$62</f>
        <v>-0.3287744906471452</v>
      </c>
      <c r="AJ50" s="27">
        <f>snapshot20250225215948__104[[#This Row],[fcW.16]]*Q$62</f>
        <v>0.17776553065660869</v>
      </c>
      <c r="AK50" s="80">
        <f>snapshot20250225215948__105[[#This Row],[fcB]]*R$62</f>
        <v>0.16137216985225675</v>
      </c>
      <c r="AL50" s="10">
        <f t="shared" si="8"/>
        <v>4.321961049434039</v>
      </c>
      <c r="AM50" s="3">
        <f t="shared" si="1"/>
        <v>0.33152952572471733</v>
      </c>
      <c r="AN50" s="85" t="str">
        <v>equals</v>
      </c>
      <c r="AP50">
        <f t="shared" si="2"/>
        <v>1.7560208446585428</v>
      </c>
      <c r="AQ50" s="3">
        <f t="shared" si="3"/>
        <v>1.9794659458016997</v>
      </c>
      <c r="AR50">
        <f t="shared" si="4"/>
        <v>9.5086457407261271</v>
      </c>
      <c r="AS50" s="3">
        <f t="shared" si="5"/>
        <v>0.33519294661280208</v>
      </c>
      <c r="AT50">
        <f t="shared" si="6"/>
        <v>90.414343822629121</v>
      </c>
      <c r="AU50" s="3">
        <f t="shared" si="7"/>
        <v>1.5825869563060344E-2</v>
      </c>
    </row>
    <row r="51" spans="1:47">
      <c r="A51" s="25">
        <v>45</v>
      </c>
      <c r="B51" s="3">
        <v>-0.11035770177841187</v>
      </c>
      <c r="C51" s="3">
        <v>-0.22959737479686737</v>
      </c>
      <c r="D51" s="3">
        <v>-0.24152988195419312</v>
      </c>
      <c r="E51" s="3">
        <v>-0.10245151072740555</v>
      </c>
      <c r="F51" s="3">
        <v>0.15031395852565765</v>
      </c>
      <c r="G51" s="3">
        <v>0.21253407001495361</v>
      </c>
      <c r="H51" s="3">
        <v>0.13633766770362854</v>
      </c>
      <c r="I51" s="3">
        <v>0.19032716751098633</v>
      </c>
      <c r="J51" s="3">
        <v>0.17433629930019379</v>
      </c>
      <c r="K51" s="3">
        <v>-0.11901757121086121</v>
      </c>
      <c r="L51" s="3">
        <v>0.12407578527927399</v>
      </c>
      <c r="M51" s="3">
        <v>-0.44027057290077209</v>
      </c>
      <c r="N51" s="3">
        <v>-0.1052742525935173</v>
      </c>
      <c r="O51" s="3">
        <v>0.34805235266685486</v>
      </c>
      <c r="P51" s="3">
        <v>8.117174357175827E-2</v>
      </c>
      <c r="Q51" s="3">
        <v>-4.7274868935346603E-2</v>
      </c>
      <c r="R51" s="3">
        <v>0.20193050801754001</v>
      </c>
      <c r="T51" s="1">
        <v>45</v>
      </c>
      <c r="U51" s="27">
        <f>snapshot20250225215948__104[[#This Row],[fcW.1]]*B$62</f>
        <v>7.3078865443021293E-2</v>
      </c>
      <c r="V51" s="27">
        <f>snapshot20250225215948__104[[#This Row],[fcW.2]]*C$62</f>
        <v>-0.17128306052377898</v>
      </c>
      <c r="W51" s="27">
        <f>snapshot20250225215948__104[[#This Row],[fcW.3]]*D$62</f>
        <v>1.602164864181518</v>
      </c>
      <c r="X51" s="27">
        <f>snapshot20250225215948__104[[#This Row],[fcW.4]]*E$62</f>
        <v>0.21773391645511092</v>
      </c>
      <c r="Y51" s="27">
        <f>snapshot20250225215948__104[[#This Row],[fcW.5]]*F$62</f>
        <v>-2.6359174030178229E-3</v>
      </c>
      <c r="Z51" s="27">
        <f>snapshot20250225215948__104[[#This Row],[fcW.6]]*G$62</f>
        <v>-0.24336470377733879</v>
      </c>
      <c r="AA51" s="27">
        <f>snapshot20250225215948__104[[#This Row],[fcW.7]]*H$62</f>
        <v>0.72918284509359432</v>
      </c>
      <c r="AB51" s="27">
        <f>snapshot20250225215948__104[[#This Row],[fcW.8]]*I$62</f>
        <v>-0.89116467744305161</v>
      </c>
      <c r="AC51" s="27">
        <f>snapshot20250225215948__104[[#This Row],[fcW.9]]*J$62</f>
        <v>0.10116403834376876</v>
      </c>
      <c r="AD51" s="27">
        <f>snapshot20250225215948__104[[#This Row],[fcW.10]]*K$62</f>
        <v>0.36377319802147939</v>
      </c>
      <c r="AE51" s="27">
        <f>snapshot20250225215948__104[[#This Row],[fcW.11]]*L$62</f>
        <v>0.82081461655032406</v>
      </c>
      <c r="AF51" s="27">
        <f>snapshot20250225215948__104[[#This Row],[fcW.12]]*M$62</f>
        <v>0.26716786289270866</v>
      </c>
      <c r="AG51" s="27">
        <f>snapshot20250225215948__104[[#This Row],[fcW.13]]*N$62</f>
        <v>-0.14852367616082748</v>
      </c>
      <c r="AH51" s="27">
        <f>snapshot20250225215948__104[[#This Row],[fcW.14]]*O$62</f>
        <v>1.4471712249134667</v>
      </c>
      <c r="AI51" s="27">
        <f>snapshot20250225215948__104[[#This Row],[fcW.15]]*P$62</f>
        <v>-0.30180650798682213</v>
      </c>
      <c r="AJ51" s="27">
        <f>snapshot20250225215948__104[[#This Row],[fcW.16]]*Q$62</f>
        <v>-0.17395028287436726</v>
      </c>
      <c r="AK51" s="80">
        <f>snapshot20250225215948__105[[#This Row],[fcB]]*R$62</f>
        <v>0.20193050801754001</v>
      </c>
      <c r="AL51" s="10">
        <f t="shared" si="8"/>
        <v>3.8914531137433284</v>
      </c>
      <c r="AM51" s="3">
        <f t="shared" si="1"/>
        <v>0.28524412372823787</v>
      </c>
      <c r="AN51" s="85" t="str">
        <v>times</v>
      </c>
      <c r="AP51">
        <f t="shared" si="2"/>
        <v>1.6288343289557079</v>
      </c>
      <c r="AQ51" s="3">
        <f t="shared" si="3"/>
        <v>1.7031093321954376</v>
      </c>
      <c r="AR51">
        <f t="shared" si="4"/>
        <v>7.0389463551612934</v>
      </c>
      <c r="AS51" s="3">
        <f t="shared" si="5"/>
        <v>0.28839608818384765</v>
      </c>
      <c r="AT51">
        <f t="shared" si="6"/>
        <v>49.546765790838457</v>
      </c>
      <c r="AU51" s="3">
        <f t="shared" si="7"/>
        <v>1.3616392946855951E-2</v>
      </c>
    </row>
    <row r="52" spans="1:47">
      <c r="AL52" s="5">
        <f>AVERAGEA(AL6:AL51)</f>
        <v>1.2383518425587372</v>
      </c>
      <c r="AM52" s="5">
        <f>AVERAGEA(AM6:AM51)</f>
        <v>6.9992321117672915E-17</v>
      </c>
      <c r="AN52" s="1" t="s">
        <v>160</v>
      </c>
      <c r="AQ52" s="3">
        <f>AVERAGEA(AQ6:AQ51)</f>
        <v>5.5993856894138332E-16</v>
      </c>
      <c r="AS52" s="3">
        <f>AVERAGEA(AS6:AS51)</f>
        <v>1.0136818920490559E-16</v>
      </c>
      <c r="AU52" s="3">
        <f>AVERAGEA(AU6:AU51)</f>
        <v>2.9037762532655251E-18</v>
      </c>
    </row>
    <row r="53" spans="1:47">
      <c r="U53" t="s">
        <v>1309</v>
      </c>
      <c r="W53">
        <v>0.1</v>
      </c>
      <c r="AL53" s="3">
        <f>_xlfn.STDEV.S(AL6:AL51)</f>
        <v>9.3011601308649361</v>
      </c>
      <c r="AM53" s="3">
        <f>_xlfn.STDEV.S(AM6:AM51)</f>
        <v>1.0000000000000002</v>
      </c>
      <c r="AN53" s="1" t="s">
        <v>161</v>
      </c>
      <c r="AP53">
        <f>SQRT(SUM(AP6:AP51)/46)</f>
        <v>1.5577985635041653</v>
      </c>
      <c r="AR53">
        <f>SQRT(SUM(AR6:AR51)/46)</f>
        <v>9.1995050553296132</v>
      </c>
      <c r="AT53">
        <f>SQRT(SUM(AT6:AT51)/46)</f>
        <v>194.84611538015264</v>
      </c>
    </row>
    <row r="55" spans="1:47">
      <c r="B55" t="s">
        <v>146</v>
      </c>
      <c r="T55" s="1">
        <v>11</v>
      </c>
      <c r="U55" s="74" t="str">
        <f t="shared" ref="U55:AK55" si="9">IF(ABS(U17)&gt;$AL$17*$W$53,U17,"")</f>
        <v/>
      </c>
      <c r="V55" s="74" t="str">
        <f t="shared" si="9"/>
        <v/>
      </c>
      <c r="W55" s="74">
        <f t="shared" si="9"/>
        <v>8.7166749466953544</v>
      </c>
      <c r="X55" s="74" t="str">
        <f t="shared" si="9"/>
        <v/>
      </c>
      <c r="Y55" s="74" t="str">
        <f t="shared" si="9"/>
        <v/>
      </c>
      <c r="Z55" s="74" t="str">
        <f t="shared" si="9"/>
        <v/>
      </c>
      <c r="AA55" s="74">
        <f t="shared" si="9"/>
        <v>4.5011292165359462</v>
      </c>
      <c r="AB55" s="74">
        <f t="shared" si="9"/>
        <v>4.8725521917129662</v>
      </c>
      <c r="AC55" s="74" t="str">
        <f t="shared" si="9"/>
        <v/>
      </c>
      <c r="AD55" s="74" t="str">
        <f t="shared" si="9"/>
        <v/>
      </c>
      <c r="AE55" s="74">
        <f t="shared" si="9"/>
        <v>6.0127944300591203</v>
      </c>
      <c r="AF55" s="74" t="str">
        <f t="shared" si="9"/>
        <v/>
      </c>
      <c r="AG55" s="74" t="str">
        <f t="shared" si="9"/>
        <v/>
      </c>
      <c r="AH55" s="74" t="str">
        <f t="shared" si="9"/>
        <v/>
      </c>
      <c r="AI55" s="74" t="str">
        <f t="shared" si="9"/>
        <v/>
      </c>
      <c r="AJ55" s="74" t="str">
        <f t="shared" si="9"/>
        <v/>
      </c>
      <c r="AK55" s="74" t="str">
        <f t="shared" si="9"/>
        <v/>
      </c>
      <c r="AL55" s="84">
        <f t="shared" ref="AL55" si="10">SUM(U55:AK55)</f>
        <v>24.103150785003386</v>
      </c>
    </row>
    <row r="57" spans="1:47">
      <c r="A57" t="s">
        <v>170</v>
      </c>
      <c r="B57" s="1" cm="1">
        <f t="array" ref="B57:Q57">pipeline!V11:AK11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T57" s="1">
        <v>11</v>
      </c>
      <c r="U57" t="s">
        <v>1310</v>
      </c>
      <c r="V57" t="s">
        <v>1310</v>
      </c>
      <c r="W57">
        <v>8.7166749466953544</v>
      </c>
      <c r="X57" t="s">
        <v>1310</v>
      </c>
      <c r="Y57" t="s">
        <v>1310</v>
      </c>
      <c r="Z57" t="s">
        <v>1310</v>
      </c>
      <c r="AA57">
        <v>4.5011292165359462</v>
      </c>
      <c r="AB57">
        <v>4.8725521917129662</v>
      </c>
      <c r="AC57" t="s">
        <v>1310</v>
      </c>
      <c r="AD57" t="s">
        <v>1310</v>
      </c>
      <c r="AE57">
        <v>6.0127944300591203</v>
      </c>
      <c r="AF57" t="s">
        <v>1310</v>
      </c>
      <c r="AG57" t="s">
        <v>1310</v>
      </c>
      <c r="AH57" t="s">
        <v>1310</v>
      </c>
      <c r="AI57" t="s">
        <v>1310</v>
      </c>
      <c r="AJ57" t="s">
        <v>1310</v>
      </c>
      <c r="AK57" t="s">
        <v>1310</v>
      </c>
      <c r="AL57">
        <v>24.103150785003386</v>
      </c>
      <c r="AN57" t="s">
        <v>1312</v>
      </c>
    </row>
    <row r="58" spans="1:47">
      <c r="A58" s="1" cm="1">
        <f t="array" ref="A58:A62">pipeline!U12:U16</f>
        <v>0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7"/>
      <c r="T58" s="1">
        <v>11</v>
      </c>
      <c r="U58" t="s">
        <v>1310</v>
      </c>
      <c r="V58" t="s">
        <v>1310</v>
      </c>
      <c r="W58">
        <v>8.7166749466953544</v>
      </c>
      <c r="X58" t="s">
        <v>1310</v>
      </c>
      <c r="Y58" t="s">
        <v>1310</v>
      </c>
      <c r="Z58" t="s">
        <v>1310</v>
      </c>
      <c r="AA58">
        <v>4.5011292165359444</v>
      </c>
      <c r="AB58">
        <v>4.8725521917129662</v>
      </c>
      <c r="AC58" t="s">
        <v>1310</v>
      </c>
      <c r="AD58" t="s">
        <v>1310</v>
      </c>
      <c r="AE58">
        <v>6.0127944300591203</v>
      </c>
      <c r="AF58" t="s">
        <v>1310</v>
      </c>
      <c r="AG58" t="s">
        <v>1310</v>
      </c>
      <c r="AH58" t="s">
        <v>1310</v>
      </c>
      <c r="AI58" t="s">
        <v>1310</v>
      </c>
      <c r="AJ58" t="s">
        <v>1310</v>
      </c>
      <c r="AK58" t="s">
        <v>1310</v>
      </c>
      <c r="AL58">
        <v>24.103150785003386</v>
      </c>
      <c r="AN58" t="s">
        <v>1311</v>
      </c>
    </row>
    <row r="59" spans="1:47">
      <c r="A59" s="1">
        <v>1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7"/>
    </row>
    <row r="60" spans="1:47">
      <c r="A60" s="1">
        <v>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7"/>
    </row>
    <row r="61" spans="1:47">
      <c r="A61" s="1">
        <v>3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7"/>
    </row>
    <row r="62" spans="1:47">
      <c r="A62" s="31">
        <v>4</v>
      </c>
      <c r="B62" s="5" cm="1">
        <f t="array" ref="B62:Q62">_xlfn.ANCHORARRAY(pipeline!V16)</f>
        <v>-0.6621999576409896</v>
      </c>
      <c r="C62" s="5">
        <v>0.74601489095996387</v>
      </c>
      <c r="D62" s="79">
        <v>-6.6334022573876537</v>
      </c>
      <c r="E62" s="5">
        <v>-2.1252387096022352</v>
      </c>
      <c r="F62" s="5">
        <v>-1.7536078677402991E-2</v>
      </c>
      <c r="G62" s="5">
        <v>-1.1450620776246179</v>
      </c>
      <c r="H62" s="79">
        <v>5.3483593886811631</v>
      </c>
      <c r="I62" s="79">
        <v>-4.682277832940537</v>
      </c>
      <c r="J62" s="5">
        <v>0.58028097848728577</v>
      </c>
      <c r="K62" s="5">
        <v>-3.0564663210694261</v>
      </c>
      <c r="L62" s="79">
        <v>6.6154295514052697</v>
      </c>
      <c r="M62" s="5">
        <v>-0.60682652745206933</v>
      </c>
      <c r="N62" s="5">
        <v>1.4108262229540962</v>
      </c>
      <c r="O62" s="5">
        <v>4.1579124916838444</v>
      </c>
      <c r="P62" s="5">
        <v>-3.7181227691630903</v>
      </c>
      <c r="Q62" s="5">
        <v>3.6795508224943516</v>
      </c>
      <c r="R62" s="32">
        <v>1</v>
      </c>
    </row>
    <row r="64" spans="1:47">
      <c r="B64" t="s">
        <v>1235</v>
      </c>
    </row>
    <row r="66" spans="1:49">
      <c r="A66" t="s">
        <v>171</v>
      </c>
      <c r="B66" s="1" cm="1">
        <f t="array" ref="B66:AU66">TRANSPOSE(A6:A51)</f>
        <v>0</v>
      </c>
      <c r="C66" s="1">
        <v>1</v>
      </c>
      <c r="D66" s="1">
        <v>2</v>
      </c>
      <c r="E66" s="1">
        <v>3</v>
      </c>
      <c r="F66" s="1">
        <v>4</v>
      </c>
      <c r="G66" s="1">
        <v>5</v>
      </c>
      <c r="H66" s="1">
        <v>6</v>
      </c>
      <c r="I66" s="1">
        <v>7</v>
      </c>
      <c r="J66" s="1">
        <v>8</v>
      </c>
      <c r="K66" s="1">
        <v>9</v>
      </c>
      <c r="L66" s="1">
        <v>10</v>
      </c>
      <c r="M66" s="1">
        <v>11</v>
      </c>
      <c r="N66" s="1">
        <v>12</v>
      </c>
      <c r="O66" s="1">
        <v>13</v>
      </c>
      <c r="P66" s="1">
        <v>14</v>
      </c>
      <c r="Q66" s="1">
        <v>15</v>
      </c>
      <c r="R66" s="1">
        <v>16</v>
      </c>
      <c r="S66" s="1">
        <v>17</v>
      </c>
      <c r="T66" s="1">
        <v>18</v>
      </c>
      <c r="U66" s="1">
        <v>19</v>
      </c>
      <c r="V66" s="1">
        <v>20</v>
      </c>
      <c r="W66" s="1">
        <v>21</v>
      </c>
      <c r="X66" s="1">
        <v>22</v>
      </c>
      <c r="Y66" s="1">
        <v>23</v>
      </c>
      <c r="Z66" s="1">
        <v>24</v>
      </c>
      <c r="AA66" s="1">
        <v>25</v>
      </c>
      <c r="AB66" s="1">
        <v>26</v>
      </c>
      <c r="AC66" s="1">
        <v>27</v>
      </c>
      <c r="AD66" s="1">
        <v>28</v>
      </c>
      <c r="AE66" s="1">
        <v>29</v>
      </c>
      <c r="AF66" s="1">
        <v>30</v>
      </c>
      <c r="AG66" s="1">
        <v>31</v>
      </c>
      <c r="AH66" s="1">
        <v>32</v>
      </c>
      <c r="AI66" s="1">
        <v>33</v>
      </c>
      <c r="AJ66" s="1">
        <v>34</v>
      </c>
      <c r="AK66" s="1">
        <v>35</v>
      </c>
      <c r="AL66" s="1">
        <v>36</v>
      </c>
      <c r="AM66" s="1">
        <v>37</v>
      </c>
      <c r="AN66" s="1">
        <v>38</v>
      </c>
      <c r="AO66" s="1">
        <v>39</v>
      </c>
      <c r="AP66" s="1">
        <v>40</v>
      </c>
      <c r="AQ66" s="1">
        <v>41</v>
      </c>
      <c r="AR66" s="1">
        <v>42</v>
      </c>
      <c r="AS66" s="1">
        <v>43</v>
      </c>
      <c r="AT66" s="1">
        <v>44</v>
      </c>
      <c r="AU66" s="1">
        <v>45</v>
      </c>
      <c r="AV66" s="9" t="s">
        <v>154</v>
      </c>
    </row>
    <row r="67" spans="1:49">
      <c r="A67" s="1" cm="1">
        <f t="array" ref="A67:A71">_xlfn.ANCHORARRAY(A58)</f>
        <v>0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73"/>
      <c r="N67" s="3"/>
      <c r="O67" s="3"/>
      <c r="P67" s="3"/>
      <c r="Q67" s="3"/>
      <c r="AV67" s="50"/>
    </row>
    <row r="68" spans="1:49">
      <c r="A68" s="1">
        <v>1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73"/>
      <c r="N68" s="3"/>
      <c r="O68" s="3"/>
      <c r="P68" s="3"/>
      <c r="Q68" s="3"/>
      <c r="AV68" s="50"/>
    </row>
    <row r="69" spans="1:49">
      <c r="A69" s="1">
        <v>2</v>
      </c>
      <c r="M69" s="74"/>
      <c r="AV69" s="50"/>
    </row>
    <row r="70" spans="1:49">
      <c r="A70" s="1">
        <v>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73"/>
      <c r="N70" s="3"/>
      <c r="O70" s="3"/>
      <c r="P70" s="3"/>
      <c r="Q70" s="3"/>
      <c r="AV70" s="50"/>
    </row>
    <row r="71" spans="1:49">
      <c r="A71" s="31">
        <v>4</v>
      </c>
      <c r="B71" s="51" cm="1">
        <f t="array" ref="B71:AU71">EXP(MMULT(B62:R62,TRANSPOSE(B6:R51)))</f>
        <v>55.901226614615283</v>
      </c>
      <c r="C71" s="51">
        <v>0.64759576771010074</v>
      </c>
      <c r="D71" s="51">
        <v>1.4115703413455289E-3</v>
      </c>
      <c r="E71" s="51">
        <v>13161.904434475284</v>
      </c>
      <c r="F71" s="51">
        <v>1.227788051869738E-4</v>
      </c>
      <c r="G71" s="51">
        <v>20694.30128737212</v>
      </c>
      <c r="H71" s="51">
        <v>60351.092945191704</v>
      </c>
      <c r="I71" s="51">
        <v>5.1329273755372919E-2</v>
      </c>
      <c r="J71" s="51">
        <v>7.7858826942558339E-4</v>
      </c>
      <c r="K71" s="51">
        <v>0.33998893289458265</v>
      </c>
      <c r="L71" s="51">
        <v>9.4269936345189917E-2</v>
      </c>
      <c r="M71" s="77">
        <v>1220170541905742.5</v>
      </c>
      <c r="N71" s="51">
        <v>1.5201156501047283E-3</v>
      </c>
      <c r="O71" s="51">
        <v>2.9954956759335166E-2</v>
      </c>
      <c r="P71" s="51">
        <v>17055.065819190004</v>
      </c>
      <c r="Q71" s="51">
        <v>395.20251880874338</v>
      </c>
      <c r="R71" s="51">
        <v>5750.0887901982051</v>
      </c>
      <c r="S71" s="51">
        <v>40.516022662057537</v>
      </c>
      <c r="T71" s="51">
        <v>34686.077931448533</v>
      </c>
      <c r="U71" s="51">
        <v>6.2103348472589666</v>
      </c>
      <c r="V71" s="51">
        <v>1.6100761698458148</v>
      </c>
      <c r="W71" s="51">
        <v>1.1907405944838751</v>
      </c>
      <c r="X71" s="51">
        <v>5.9101031224303968</v>
      </c>
      <c r="Y71" s="51">
        <v>23643.023114878721</v>
      </c>
      <c r="Z71" s="51">
        <v>9468.6366135172975</v>
      </c>
      <c r="AA71" s="51">
        <v>1.5247062350718508E-5</v>
      </c>
      <c r="AB71" s="51">
        <v>31376.489599640681</v>
      </c>
      <c r="AC71" s="51">
        <v>801.11879168682958</v>
      </c>
      <c r="AD71" s="51">
        <v>2.1425557417235464E-6</v>
      </c>
      <c r="AE71" s="51">
        <v>3.4082362018734123</v>
      </c>
      <c r="AF71" s="51">
        <v>4.4208120709296863E-7</v>
      </c>
      <c r="AG71" s="51">
        <v>20.590593673559255</v>
      </c>
      <c r="AH71" s="51">
        <v>1844.0680243937395</v>
      </c>
      <c r="AI71" s="51">
        <v>628.9077760567161</v>
      </c>
      <c r="AJ71" s="51">
        <v>0.40567310106402299</v>
      </c>
      <c r="AK71" s="51">
        <v>8057.1104274660565</v>
      </c>
      <c r="AL71" s="51">
        <v>223.65440558939659</v>
      </c>
      <c r="AM71" s="51">
        <v>6.4513574065723144E-6</v>
      </c>
      <c r="AN71" s="51">
        <v>1.2691668848683389E-9</v>
      </c>
      <c r="AO71" s="51">
        <v>2.0985833181068865E-3</v>
      </c>
      <c r="AP71" s="51">
        <v>3.9762761908096438E-5</v>
      </c>
      <c r="AQ71" s="51">
        <v>7.9944063187982112E-2</v>
      </c>
      <c r="AR71" s="51">
        <v>4.8868352382183651E-3</v>
      </c>
      <c r="AS71" s="51">
        <v>40.945913793298644</v>
      </c>
      <c r="AT71" s="51">
        <v>75.336221580548653</v>
      </c>
      <c r="AU71" s="51">
        <v>48.982011268794942</v>
      </c>
      <c r="AV71" s="52">
        <f>SUM(_xlfn.ANCHORARRAY(B71))</f>
        <v>1220170542134181.3</v>
      </c>
    </row>
    <row r="72" spans="1:49">
      <c r="A72" s="28">
        <v>4</v>
      </c>
      <c r="B72" s="75" cm="1">
        <f t="array" ref="B72:AU72">EXP(TRANSPOSE(AM6:AM51))</f>
        <v>1.3491168909434323</v>
      </c>
      <c r="C72" s="75">
        <v>0.8353931055638566</v>
      </c>
      <c r="D72" s="75">
        <v>0.43224788445594897</v>
      </c>
      <c r="E72" s="75">
        <v>2.4269481553629171</v>
      </c>
      <c r="F72" s="75">
        <v>0.33243468860015052</v>
      </c>
      <c r="G72" s="75">
        <v>2.5479467067246548</v>
      </c>
      <c r="H72" s="75">
        <v>2.8586849564220578</v>
      </c>
      <c r="I72" s="75">
        <v>0.63609960712217894</v>
      </c>
      <c r="J72" s="75">
        <v>0.40546369048235059</v>
      </c>
      <c r="K72" s="75">
        <v>0.77947896716442033</v>
      </c>
      <c r="L72" s="75">
        <v>0.6790621961002411</v>
      </c>
      <c r="M72" s="78">
        <v>36.658244948504787</v>
      </c>
      <c r="N72" s="75">
        <v>0.4357044806521137</v>
      </c>
      <c r="O72" s="75">
        <v>0.60031350187794685</v>
      </c>
      <c r="P72" s="75">
        <v>2.4955110169935333</v>
      </c>
      <c r="Q72" s="75">
        <v>1.6648355669184667</v>
      </c>
      <c r="R72" s="75">
        <v>2.2202092362931936</v>
      </c>
      <c r="S72" s="75">
        <v>1.3032261460982451</v>
      </c>
      <c r="T72" s="75">
        <v>2.6934324451634866</v>
      </c>
      <c r="U72" s="75">
        <v>1.0652432619161174</v>
      </c>
      <c r="V72" s="75">
        <v>0.92133384435422727</v>
      </c>
      <c r="W72" s="75">
        <v>0.89192762292349692</v>
      </c>
      <c r="X72" s="75">
        <v>1.0595833136899031</v>
      </c>
      <c r="Y72" s="75">
        <v>2.584700548325269</v>
      </c>
      <c r="Z72" s="75">
        <v>2.342516773897406</v>
      </c>
      <c r="AA72" s="75">
        <v>0.26564758989558723</v>
      </c>
      <c r="AB72" s="75">
        <v>2.664549454030642</v>
      </c>
      <c r="AC72" s="75">
        <v>1.7962417217930833</v>
      </c>
      <c r="AD72" s="75">
        <v>0.21511816780489068</v>
      </c>
      <c r="AE72" s="75">
        <v>0.9986938202906801</v>
      </c>
      <c r="AF72" s="75">
        <v>0.18154492979548034</v>
      </c>
      <c r="AG72" s="75">
        <v>1.211756468330313</v>
      </c>
      <c r="AH72" s="75">
        <v>1.9646864901790699</v>
      </c>
      <c r="AI72" s="75">
        <v>1.7501047507326764</v>
      </c>
      <c r="AJ72" s="75">
        <v>0.79442319010521578</v>
      </c>
      <c r="AK72" s="75">
        <v>2.3022110849557809</v>
      </c>
      <c r="AL72" s="75">
        <v>1.5659917637371352</v>
      </c>
      <c r="AM72" s="75">
        <v>0.24218421207403826</v>
      </c>
      <c r="AN72" s="75">
        <v>9.6757954139525995E-2</v>
      </c>
      <c r="AO72" s="75">
        <v>0.45107550402405555</v>
      </c>
      <c r="AP72" s="75">
        <v>0.29448467696030528</v>
      </c>
      <c r="AQ72" s="75">
        <v>0.66713386568570665</v>
      </c>
      <c r="AR72" s="75">
        <v>0.49398936258196346</v>
      </c>
      <c r="AS72" s="75">
        <v>1.3047058229433619</v>
      </c>
      <c r="AT72" s="75">
        <v>1.3930972778778414</v>
      </c>
      <c r="AU72" s="75">
        <v>1.3300866942131839</v>
      </c>
      <c r="AV72" s="76">
        <f>SUM(_xlfn.ANCHORARRAY(B72))</f>
        <v>92.204144358700958</v>
      </c>
      <c r="AW72" t="s">
        <v>1300</v>
      </c>
    </row>
    <row r="74" spans="1:49">
      <c r="B74" t="s">
        <v>1234</v>
      </c>
    </row>
    <row r="76" spans="1:49">
      <c r="A76" t="s">
        <v>171</v>
      </c>
      <c r="B76" s="1" cm="1">
        <f t="array" ref="B76:AU76">_xlfn.ANCHORARRAY(B66)</f>
        <v>0</v>
      </c>
      <c r="C76" s="1">
        <v>1</v>
      </c>
      <c r="D76" s="1">
        <v>2</v>
      </c>
      <c r="E76" s="1">
        <v>3</v>
      </c>
      <c r="F76" s="1">
        <v>4</v>
      </c>
      <c r="G76" s="1">
        <v>5</v>
      </c>
      <c r="H76" s="1">
        <v>6</v>
      </c>
      <c r="I76" s="1">
        <v>7</v>
      </c>
      <c r="J76" s="1">
        <v>8</v>
      </c>
      <c r="K76" s="1">
        <v>9</v>
      </c>
      <c r="L76" s="1">
        <v>10</v>
      </c>
      <c r="M76" s="1">
        <v>11</v>
      </c>
      <c r="N76" s="1">
        <v>12</v>
      </c>
      <c r="O76" s="1">
        <v>13</v>
      </c>
      <c r="P76" s="1">
        <v>14</v>
      </c>
      <c r="Q76" s="1">
        <v>15</v>
      </c>
      <c r="R76" s="1">
        <v>16</v>
      </c>
      <c r="S76" s="1">
        <v>17</v>
      </c>
      <c r="T76" s="1">
        <v>18</v>
      </c>
      <c r="U76" s="1">
        <v>19</v>
      </c>
      <c r="V76" s="1">
        <v>20</v>
      </c>
      <c r="W76" s="1">
        <v>21</v>
      </c>
      <c r="X76" s="1">
        <v>22</v>
      </c>
      <c r="Y76" s="1">
        <v>23</v>
      </c>
      <c r="Z76" s="1">
        <v>24</v>
      </c>
      <c r="AA76" s="1">
        <v>25</v>
      </c>
      <c r="AB76" s="1">
        <v>26</v>
      </c>
      <c r="AC76" s="1">
        <v>27</v>
      </c>
      <c r="AD76" s="1">
        <v>28</v>
      </c>
      <c r="AE76" s="1">
        <v>29</v>
      </c>
      <c r="AF76" s="1">
        <v>30</v>
      </c>
      <c r="AG76" s="1">
        <v>31</v>
      </c>
      <c r="AH76" s="1">
        <v>32</v>
      </c>
      <c r="AI76" s="1">
        <v>33</v>
      </c>
      <c r="AJ76" s="1">
        <v>34</v>
      </c>
      <c r="AK76" s="1">
        <v>35</v>
      </c>
      <c r="AL76" s="1">
        <v>36</v>
      </c>
      <c r="AM76" s="1">
        <v>37</v>
      </c>
      <c r="AN76" s="1">
        <v>38</v>
      </c>
      <c r="AO76" s="1">
        <v>39</v>
      </c>
      <c r="AP76" s="1">
        <v>40</v>
      </c>
      <c r="AQ76" s="1">
        <v>41</v>
      </c>
      <c r="AR76" s="1">
        <v>42</v>
      </c>
      <c r="AS76" s="1">
        <v>43</v>
      </c>
      <c r="AT76" s="1">
        <v>44</v>
      </c>
      <c r="AU76" s="1">
        <v>45</v>
      </c>
      <c r="AV76" s="9" t="s">
        <v>154</v>
      </c>
    </row>
    <row r="77" spans="1:49">
      <c r="A77" s="1" cm="1">
        <f t="array" ref="A77:A81">_xlfn.ANCHORARRAY(A67)</f>
        <v>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73"/>
      <c r="N77" s="3"/>
      <c r="O77" s="3"/>
      <c r="P77" s="3"/>
      <c r="Q77" s="3"/>
      <c r="R77" s="7"/>
      <c r="AV77" s="50"/>
    </row>
    <row r="78" spans="1:49">
      <c r="A78" s="1">
        <v>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73"/>
      <c r="N78" s="3"/>
      <c r="O78" s="3"/>
      <c r="P78" s="3"/>
      <c r="Q78" s="3"/>
      <c r="R78" s="7"/>
      <c r="AV78" s="50"/>
    </row>
    <row r="79" spans="1:49">
      <c r="A79" s="1">
        <v>2</v>
      </c>
      <c r="M79" s="74"/>
      <c r="AV79" s="50"/>
    </row>
    <row r="80" spans="1:49">
      <c r="A80" s="1">
        <v>3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73"/>
      <c r="N80" s="3"/>
      <c r="O80" s="3"/>
      <c r="P80" s="3"/>
      <c r="Q80" s="3"/>
      <c r="R80" s="7"/>
      <c r="AV80" s="50"/>
    </row>
    <row r="81" spans="1:49">
      <c r="A81" s="31">
        <v>4</v>
      </c>
      <c r="B81" s="5">
        <f>B71/$AV71</f>
        <v>4.5814273238263335E-14</v>
      </c>
      <c r="C81" s="5">
        <f t="shared" ref="C81:AU81" si="11">C71/$AV71</f>
        <v>5.3074201133998946E-16</v>
      </c>
      <c r="D81" s="5">
        <f t="shared" si="11"/>
        <v>1.1568631536347151E-18</v>
      </c>
      <c r="E81" s="5">
        <f t="shared" si="11"/>
        <v>1.0786938366381148E-11</v>
      </c>
      <c r="F81" s="5">
        <f t="shared" si="11"/>
        <v>1.0062429877402491E-19</v>
      </c>
      <c r="G81" s="5">
        <f t="shared" si="11"/>
        <v>1.6960171199655451E-11</v>
      </c>
      <c r="H81" s="5">
        <f t="shared" si="11"/>
        <v>4.946119485857489E-11</v>
      </c>
      <c r="I81" s="5">
        <f t="shared" si="11"/>
        <v>4.2067294679638544E-17</v>
      </c>
      <c r="J81" s="5">
        <f t="shared" si="11"/>
        <v>6.3809790725136408E-19</v>
      </c>
      <c r="K81" s="5">
        <f t="shared" si="11"/>
        <v>2.7864050241691075E-16</v>
      </c>
      <c r="L81" s="5">
        <f t="shared" si="11"/>
        <v>7.7259639607676349E-17</v>
      </c>
      <c r="M81" s="79">
        <f t="shared" si="11"/>
        <v>0.99999999981278132</v>
      </c>
      <c r="N81" s="5">
        <f t="shared" si="11"/>
        <v>1.2458222827162487E-18</v>
      </c>
      <c r="O81" s="5">
        <f t="shared" si="11"/>
        <v>2.4549811460733529E-17</v>
      </c>
      <c r="P81" s="5">
        <f t="shared" si="11"/>
        <v>1.3977608236107106E-11</v>
      </c>
      <c r="Q81" s="5">
        <f t="shared" si="11"/>
        <v>3.2389121451621083E-13</v>
      </c>
      <c r="R81" s="5">
        <f t="shared" si="11"/>
        <v>4.7125287749864986E-12</v>
      </c>
      <c r="S81" s="5">
        <f t="shared" si="11"/>
        <v>3.3205212929654567E-14</v>
      </c>
      <c r="T81" s="5">
        <f t="shared" si="11"/>
        <v>2.8427237614489245E-11</v>
      </c>
      <c r="U81" s="5">
        <f t="shared" si="11"/>
        <v>5.0897269134170107E-15</v>
      </c>
      <c r="V81" s="5">
        <f t="shared" si="11"/>
        <v>1.3195501073396312E-15</v>
      </c>
      <c r="W81" s="5">
        <f t="shared" si="11"/>
        <v>9.7588046372695531E-16</v>
      </c>
      <c r="X81" s="5">
        <f t="shared" si="11"/>
        <v>4.8436697316861359E-15</v>
      </c>
      <c r="Y81" s="5">
        <f t="shared" si="11"/>
        <v>1.9376818484344884E-11</v>
      </c>
      <c r="Z81" s="5">
        <f t="shared" si="11"/>
        <v>7.7600927792895683E-12</v>
      </c>
      <c r="AA81" s="5">
        <f t="shared" si="11"/>
        <v>1.249584531359863E-20</v>
      </c>
      <c r="AB81" s="5">
        <f t="shared" si="11"/>
        <v>2.57148394557703E-11</v>
      </c>
      <c r="AC81" s="5">
        <f t="shared" si="11"/>
        <v>6.5656296724358322E-13</v>
      </c>
      <c r="AD81" s="5">
        <f t="shared" si="11"/>
        <v>1.7559477693798736E-21</v>
      </c>
      <c r="AE81" s="5">
        <f t="shared" si="11"/>
        <v>2.7932457670319753E-15</v>
      </c>
      <c r="AF81" s="5">
        <f t="shared" si="11"/>
        <v>3.6231099819844143E-22</v>
      </c>
      <c r="AG81" s="5">
        <f t="shared" si="11"/>
        <v>1.6875176840070708E-14</v>
      </c>
      <c r="AH81" s="5">
        <f t="shared" si="11"/>
        <v>1.5113199021903191E-12</v>
      </c>
      <c r="AI81" s="5">
        <f t="shared" si="11"/>
        <v>5.1542612638123788E-13</v>
      </c>
      <c r="AJ81" s="5">
        <f t="shared" si="11"/>
        <v>3.3247245942724242E-16</v>
      </c>
      <c r="AK81" s="5">
        <f t="shared" si="11"/>
        <v>6.6032658134603797E-12</v>
      </c>
      <c r="AL81" s="5">
        <f t="shared" si="11"/>
        <v>1.8329766034033747E-13</v>
      </c>
      <c r="AM81" s="5">
        <f t="shared" si="11"/>
        <v>5.2872587755547239E-21</v>
      </c>
      <c r="AN81" s="5">
        <f t="shared" si="11"/>
        <v>1.0401553234095119E-24</v>
      </c>
      <c r="AO81" s="5">
        <f t="shared" si="11"/>
        <v>1.7199098368956582E-18</v>
      </c>
      <c r="AP81" s="5">
        <f t="shared" si="11"/>
        <v>3.2587872379338064E-20</v>
      </c>
      <c r="AQ81" s="5">
        <f t="shared" si="11"/>
        <v>6.5518761867626472E-17</v>
      </c>
      <c r="AR81" s="5">
        <f t="shared" si="11"/>
        <v>4.0050427948136475E-18</v>
      </c>
      <c r="AS81" s="5">
        <f t="shared" si="11"/>
        <v>3.3557533458954668E-14</v>
      </c>
      <c r="AT81" s="5">
        <f t="shared" si="11"/>
        <v>6.1742370413876114E-14</v>
      </c>
      <c r="AU81" s="5">
        <f t="shared" si="11"/>
        <v>4.0143577948637632E-14</v>
      </c>
      <c r="AV81" s="52">
        <f>SUM(B81:AU81)</f>
        <v>1.0000000000000004</v>
      </c>
    </row>
    <row r="82" spans="1:49">
      <c r="A82" s="28">
        <v>4</v>
      </c>
      <c r="B82" s="3" t="str">
        <f>IF(B81=MAX($B81:$AU81),B81,"")</f>
        <v/>
      </c>
      <c r="C82" s="3" t="str">
        <f t="shared" ref="C82:AU82" si="12">IF(C81=MAX($B81:$AU81),C81,"")</f>
        <v/>
      </c>
      <c r="D82" s="3" t="str">
        <f t="shared" si="12"/>
        <v/>
      </c>
      <c r="E82" s="3" t="str">
        <f t="shared" si="12"/>
        <v/>
      </c>
      <c r="F82" s="3" t="str">
        <f t="shared" si="12"/>
        <v/>
      </c>
      <c r="G82" s="3" t="str">
        <f t="shared" si="12"/>
        <v/>
      </c>
      <c r="H82" s="3" t="str">
        <f t="shared" si="12"/>
        <v/>
      </c>
      <c r="I82" s="3" t="str">
        <f t="shared" si="12"/>
        <v/>
      </c>
      <c r="J82" s="3" t="str">
        <f t="shared" si="12"/>
        <v/>
      </c>
      <c r="K82" s="3" t="str">
        <f t="shared" si="12"/>
        <v/>
      </c>
      <c r="L82" s="3" t="str">
        <f t="shared" si="12"/>
        <v/>
      </c>
      <c r="M82" s="73">
        <f t="shared" si="12"/>
        <v>0.99999999981278132</v>
      </c>
      <c r="N82" s="3" t="str">
        <f t="shared" si="12"/>
        <v/>
      </c>
      <c r="O82" s="3" t="str">
        <f t="shared" si="12"/>
        <v/>
      </c>
      <c r="P82" s="3" t="str">
        <f t="shared" si="12"/>
        <v/>
      </c>
      <c r="Q82" s="3" t="str">
        <f t="shared" si="12"/>
        <v/>
      </c>
      <c r="R82" s="3" t="str">
        <f t="shared" si="12"/>
        <v/>
      </c>
      <c r="S82" s="3" t="str">
        <f t="shared" si="12"/>
        <v/>
      </c>
      <c r="T82" s="3" t="str">
        <f t="shared" si="12"/>
        <v/>
      </c>
      <c r="U82" s="3" t="str">
        <f t="shared" si="12"/>
        <v/>
      </c>
      <c r="V82" s="3" t="str">
        <f t="shared" si="12"/>
        <v/>
      </c>
      <c r="W82" s="3" t="str">
        <f t="shared" si="12"/>
        <v/>
      </c>
      <c r="X82" s="3" t="str">
        <f t="shared" si="12"/>
        <v/>
      </c>
      <c r="Y82" s="3" t="str">
        <f t="shared" si="12"/>
        <v/>
      </c>
      <c r="Z82" s="3" t="str">
        <f t="shared" si="12"/>
        <v/>
      </c>
      <c r="AA82" s="3" t="str">
        <f t="shared" si="12"/>
        <v/>
      </c>
      <c r="AB82" s="3" t="str">
        <f t="shared" si="12"/>
        <v/>
      </c>
      <c r="AC82" s="3" t="str">
        <f t="shared" si="12"/>
        <v/>
      </c>
      <c r="AD82" s="3" t="str">
        <f t="shared" si="12"/>
        <v/>
      </c>
      <c r="AE82" s="3" t="str">
        <f t="shared" si="12"/>
        <v/>
      </c>
      <c r="AF82" s="3" t="str">
        <f t="shared" si="12"/>
        <v/>
      </c>
      <c r="AG82" s="3" t="str">
        <f t="shared" si="12"/>
        <v/>
      </c>
      <c r="AH82" s="3" t="str">
        <f t="shared" si="12"/>
        <v/>
      </c>
      <c r="AI82" s="3" t="str">
        <f t="shared" si="12"/>
        <v/>
      </c>
      <c r="AJ82" s="3" t="str">
        <f t="shared" si="12"/>
        <v/>
      </c>
      <c r="AK82" s="3" t="str">
        <f t="shared" si="12"/>
        <v/>
      </c>
      <c r="AL82" s="3" t="str">
        <f t="shared" si="12"/>
        <v/>
      </c>
      <c r="AM82" s="3" t="str">
        <f t="shared" si="12"/>
        <v/>
      </c>
      <c r="AN82" s="3" t="str">
        <f t="shared" si="12"/>
        <v/>
      </c>
      <c r="AO82" s="3" t="str">
        <f t="shared" si="12"/>
        <v/>
      </c>
      <c r="AP82" s="3" t="str">
        <f t="shared" si="12"/>
        <v/>
      </c>
      <c r="AQ82" s="3" t="str">
        <f t="shared" si="12"/>
        <v/>
      </c>
      <c r="AR82" s="3" t="str">
        <f t="shared" si="12"/>
        <v/>
      </c>
      <c r="AS82" s="3" t="str">
        <f t="shared" si="12"/>
        <v/>
      </c>
      <c r="AT82" s="3" t="str">
        <f t="shared" si="12"/>
        <v/>
      </c>
      <c r="AU82" s="3" t="str">
        <f t="shared" si="12"/>
        <v/>
      </c>
      <c r="AV82" s="76"/>
      <c r="AW82" t="s">
        <v>1306</v>
      </c>
    </row>
    <row r="83" spans="1:49">
      <c r="A83" s="31">
        <v>4</v>
      </c>
      <c r="B83" s="5">
        <f>B72/$AV$72</f>
        <v>1.4631846543632301E-2</v>
      </c>
      <c r="C83" s="5">
        <f t="shared" ref="C83:AU83" si="13">C72/$AV$72</f>
        <v>9.0602554947414749E-3</v>
      </c>
      <c r="D83" s="5">
        <f t="shared" si="13"/>
        <v>4.6879442075225914E-3</v>
      </c>
      <c r="E83" s="5">
        <f t="shared" si="13"/>
        <v>2.6321464964973618E-2</v>
      </c>
      <c r="F83" s="5">
        <f t="shared" si="13"/>
        <v>3.6054202434424513E-3</v>
      </c>
      <c r="G83" s="5">
        <f t="shared" si="13"/>
        <v>2.7633754691246855E-2</v>
      </c>
      <c r="H83" s="5">
        <f t="shared" si="13"/>
        <v>3.1003866217780205E-2</v>
      </c>
      <c r="I83" s="5">
        <f t="shared" si="13"/>
        <v>6.8988179603680973E-3</v>
      </c>
      <c r="J83" s="5">
        <f t="shared" si="13"/>
        <v>4.3974562456214426E-3</v>
      </c>
      <c r="K83" s="5">
        <f t="shared" si="13"/>
        <v>8.4538387356214734E-3</v>
      </c>
      <c r="L83" s="5">
        <f t="shared" si="13"/>
        <v>7.36476869693071E-3</v>
      </c>
      <c r="M83" s="79">
        <f t="shared" si="13"/>
        <v>0.39757697664753056</v>
      </c>
      <c r="N83" s="5">
        <f t="shared" si="13"/>
        <v>4.7254327197820576E-3</v>
      </c>
      <c r="O83" s="5">
        <f t="shared" si="13"/>
        <v>6.5106997744326179E-3</v>
      </c>
      <c r="P83" s="5">
        <f t="shared" si="13"/>
        <v>2.706506344536173E-2</v>
      </c>
      <c r="Q83" s="5">
        <f t="shared" si="13"/>
        <v>1.8055973280786293E-2</v>
      </c>
      <c r="R83" s="5">
        <f t="shared" si="13"/>
        <v>2.407927812502585E-2</v>
      </c>
      <c r="S83" s="5">
        <f t="shared" si="13"/>
        <v>1.4134138494125774E-2</v>
      </c>
      <c r="T83" s="5">
        <f t="shared" si="13"/>
        <v>2.9211620192312077E-2</v>
      </c>
      <c r="U83" s="5">
        <f t="shared" si="13"/>
        <v>1.1553095246695323E-2</v>
      </c>
      <c r="V83" s="5">
        <f t="shared" si="13"/>
        <v>9.9923257328864788E-3</v>
      </c>
      <c r="W83" s="5">
        <f t="shared" si="13"/>
        <v>9.6734005735538177E-3</v>
      </c>
      <c r="X83" s="5">
        <f t="shared" si="13"/>
        <v>1.1491710281132436E-2</v>
      </c>
      <c r="Y83" s="5">
        <f t="shared" si="13"/>
        <v>2.8032368461335441E-2</v>
      </c>
      <c r="Z83" s="5">
        <f t="shared" si="13"/>
        <v>2.5405764460915487E-2</v>
      </c>
      <c r="AA83" s="5">
        <f t="shared" si="13"/>
        <v>2.8810807989513008E-3</v>
      </c>
      <c r="AB83" s="5">
        <f t="shared" si="13"/>
        <v>2.889836972690478E-2</v>
      </c>
      <c r="AC83" s="5">
        <f t="shared" si="13"/>
        <v>1.9481138665580804E-2</v>
      </c>
      <c r="AD83" s="5">
        <f t="shared" si="13"/>
        <v>2.3330639777754286E-3</v>
      </c>
      <c r="AE83" s="5">
        <f t="shared" si="13"/>
        <v>1.0831333311933035E-2</v>
      </c>
      <c r="AF83" s="5">
        <f t="shared" si="13"/>
        <v>1.9689454422918097E-3</v>
      </c>
      <c r="AG83" s="5">
        <f t="shared" si="13"/>
        <v>1.3142104151156457E-2</v>
      </c>
      <c r="AH83" s="5">
        <f t="shared" si="13"/>
        <v>2.1308006314074861E-2</v>
      </c>
      <c r="AI83" s="5">
        <f t="shared" si="13"/>
        <v>1.8980760169784339E-2</v>
      </c>
      <c r="AJ83" s="5">
        <f t="shared" si="13"/>
        <v>8.6159162978041246E-3</v>
      </c>
      <c r="AK83" s="5">
        <f t="shared" si="13"/>
        <v>2.4968629132325219E-2</v>
      </c>
      <c r="AL83" s="5">
        <f t="shared" si="13"/>
        <v>1.6983962864456196E-2</v>
      </c>
      <c r="AM83" s="5">
        <f t="shared" si="13"/>
        <v>2.626608746911323E-3</v>
      </c>
      <c r="AN83" s="5">
        <f t="shared" si="13"/>
        <v>1.0493883416249643E-3</v>
      </c>
      <c r="AO83" s="5">
        <f t="shared" si="13"/>
        <v>4.8921391458201765E-3</v>
      </c>
      <c r="AP83" s="5">
        <f t="shared" si="13"/>
        <v>3.1938334118114492E-3</v>
      </c>
      <c r="AQ83" s="5">
        <f t="shared" si="13"/>
        <v>7.2353999955832972E-3</v>
      </c>
      <c r="AR83" s="5">
        <f t="shared" si="13"/>
        <v>5.3575613766361852E-3</v>
      </c>
      <c r="AS83" s="5">
        <f t="shared" si="13"/>
        <v>1.4150186328584934E-2</v>
      </c>
      <c r="AT83" s="5">
        <f t="shared" si="13"/>
        <v>1.5108835807404573E-2</v>
      </c>
      <c r="AU83" s="5">
        <f t="shared" si="13"/>
        <v>1.4425454554827379E-2</v>
      </c>
      <c r="AV83" s="52">
        <f>SUM(B83:AU83)</f>
        <v>0.99999999999999978</v>
      </c>
      <c r="AW83" t="s">
        <v>1300</v>
      </c>
    </row>
    <row r="84" spans="1:49">
      <c r="A84" s="28">
        <v>4</v>
      </c>
      <c r="B84" s="3" t="str">
        <f>IF(B83=MAX($B83:$AU83),B83,"")</f>
        <v/>
      </c>
      <c r="C84" s="3" t="str">
        <f t="shared" ref="C84:AU84" si="14">IF(C83=MAX($B83:$AU83),C83,"")</f>
        <v/>
      </c>
      <c r="D84" s="3" t="str">
        <f t="shared" si="14"/>
        <v/>
      </c>
      <c r="E84" s="3" t="str">
        <f t="shared" si="14"/>
        <v/>
      </c>
      <c r="F84" s="3" t="str">
        <f t="shared" si="14"/>
        <v/>
      </c>
      <c r="G84" s="3" t="str">
        <f t="shared" si="14"/>
        <v/>
      </c>
      <c r="H84" s="3" t="str">
        <f t="shared" si="14"/>
        <v/>
      </c>
      <c r="I84" s="3" t="str">
        <f t="shared" si="14"/>
        <v/>
      </c>
      <c r="J84" s="3" t="str">
        <f t="shared" si="14"/>
        <v/>
      </c>
      <c r="K84" s="3" t="str">
        <f t="shared" si="14"/>
        <v/>
      </c>
      <c r="L84" s="3" t="str">
        <f t="shared" si="14"/>
        <v/>
      </c>
      <c r="M84" s="73">
        <f t="shared" si="14"/>
        <v>0.39757697664753056</v>
      </c>
      <c r="N84" s="3" t="str">
        <f t="shared" si="14"/>
        <v/>
      </c>
      <c r="O84" s="3" t="str">
        <f t="shared" si="14"/>
        <v/>
      </c>
      <c r="P84" s="3" t="str">
        <f t="shared" si="14"/>
        <v/>
      </c>
      <c r="Q84" s="3" t="str">
        <f t="shared" si="14"/>
        <v/>
      </c>
      <c r="R84" s="3" t="str">
        <f t="shared" si="14"/>
        <v/>
      </c>
      <c r="S84" s="3" t="str">
        <f t="shared" si="14"/>
        <v/>
      </c>
      <c r="T84" s="3" t="str">
        <f t="shared" si="14"/>
        <v/>
      </c>
      <c r="U84" s="3" t="str">
        <f t="shared" si="14"/>
        <v/>
      </c>
      <c r="V84" s="3" t="str">
        <f t="shared" si="14"/>
        <v/>
      </c>
      <c r="W84" s="3" t="str">
        <f t="shared" si="14"/>
        <v/>
      </c>
      <c r="X84" s="3" t="str">
        <f t="shared" si="14"/>
        <v/>
      </c>
      <c r="Y84" s="3" t="str">
        <f t="shared" si="14"/>
        <v/>
      </c>
      <c r="Z84" s="3" t="str">
        <f t="shared" si="14"/>
        <v/>
      </c>
      <c r="AA84" s="3" t="str">
        <f t="shared" si="14"/>
        <v/>
      </c>
      <c r="AB84" s="3" t="str">
        <f t="shared" si="14"/>
        <v/>
      </c>
      <c r="AC84" s="3" t="str">
        <f t="shared" si="14"/>
        <v/>
      </c>
      <c r="AD84" s="3" t="str">
        <f t="shared" si="14"/>
        <v/>
      </c>
      <c r="AE84" s="3" t="str">
        <f t="shared" si="14"/>
        <v/>
      </c>
      <c r="AF84" s="3" t="str">
        <f t="shared" si="14"/>
        <v/>
      </c>
      <c r="AG84" s="3" t="str">
        <f t="shared" si="14"/>
        <v/>
      </c>
      <c r="AH84" s="3" t="str">
        <f t="shared" si="14"/>
        <v/>
      </c>
      <c r="AI84" s="3" t="str">
        <f t="shared" si="14"/>
        <v/>
      </c>
      <c r="AJ84" s="3" t="str">
        <f t="shared" si="14"/>
        <v/>
      </c>
      <c r="AK84" s="3" t="str">
        <f t="shared" si="14"/>
        <v/>
      </c>
      <c r="AL84" s="3" t="str">
        <f t="shared" si="14"/>
        <v/>
      </c>
      <c r="AM84" s="3" t="str">
        <f t="shared" si="14"/>
        <v/>
      </c>
      <c r="AN84" s="3" t="str">
        <f t="shared" si="14"/>
        <v/>
      </c>
      <c r="AO84" s="3" t="str">
        <f t="shared" si="14"/>
        <v/>
      </c>
      <c r="AP84" s="3" t="str">
        <f t="shared" si="14"/>
        <v/>
      </c>
      <c r="AQ84" s="3" t="str">
        <f t="shared" si="14"/>
        <v/>
      </c>
      <c r="AR84" s="3" t="str">
        <f t="shared" si="14"/>
        <v/>
      </c>
      <c r="AS84" s="3" t="str">
        <f t="shared" si="14"/>
        <v/>
      </c>
      <c r="AT84" s="3" t="str">
        <f t="shared" si="14"/>
        <v/>
      </c>
      <c r="AU84" s="3" t="str">
        <f t="shared" si="14"/>
        <v/>
      </c>
      <c r="AV84" s="83"/>
      <c r="AW84" t="s">
        <v>1306</v>
      </c>
    </row>
    <row r="86" spans="1:49">
      <c r="B86" t="s">
        <v>1233</v>
      </c>
      <c r="D86" s="11">
        <v>2.3662924899783913</v>
      </c>
      <c r="E86" s="11" t="s">
        <v>1236</v>
      </c>
      <c r="F86" t="s">
        <v>1237</v>
      </c>
      <c r="I86" t="s">
        <v>1238</v>
      </c>
      <c r="K86" s="11" t="s">
        <v>1299</v>
      </c>
    </row>
    <row r="88" spans="1:49">
      <c r="A88" t="s">
        <v>171</v>
      </c>
      <c r="B88" s="1" cm="1">
        <f t="array" ref="B88:AU88">_xlfn.ANCHORARRAY(B76)</f>
        <v>0</v>
      </c>
      <c r="C88" s="1">
        <v>1</v>
      </c>
      <c r="D88" s="1">
        <v>2</v>
      </c>
      <c r="E88" s="1">
        <v>3</v>
      </c>
      <c r="F88" s="1">
        <v>4</v>
      </c>
      <c r="G88" s="1">
        <v>5</v>
      </c>
      <c r="H88" s="1">
        <v>6</v>
      </c>
      <c r="I88" s="1">
        <v>7</v>
      </c>
      <c r="J88" s="1">
        <v>8</v>
      </c>
      <c r="K88" s="1">
        <v>9</v>
      </c>
      <c r="L88" s="1">
        <v>10</v>
      </c>
      <c r="M88" s="1">
        <v>11</v>
      </c>
      <c r="N88" s="1">
        <v>12</v>
      </c>
      <c r="O88" s="1">
        <v>13</v>
      </c>
      <c r="P88" s="1">
        <v>14</v>
      </c>
      <c r="Q88" s="1">
        <v>15</v>
      </c>
      <c r="R88" s="1">
        <v>16</v>
      </c>
      <c r="S88" s="1">
        <v>17</v>
      </c>
      <c r="T88" s="1">
        <v>18</v>
      </c>
      <c r="U88" s="1">
        <v>19</v>
      </c>
      <c r="V88" s="1">
        <v>20</v>
      </c>
      <c r="W88" s="1">
        <v>21</v>
      </c>
      <c r="X88" s="1">
        <v>22</v>
      </c>
      <c r="Y88" s="1">
        <v>23</v>
      </c>
      <c r="Z88" s="1">
        <v>24</v>
      </c>
      <c r="AA88" s="1">
        <v>25</v>
      </c>
      <c r="AB88" s="1">
        <v>26</v>
      </c>
      <c r="AC88" s="1">
        <v>27</v>
      </c>
      <c r="AD88" s="1">
        <v>28</v>
      </c>
      <c r="AE88" s="1">
        <v>29</v>
      </c>
      <c r="AF88" s="1">
        <v>30</v>
      </c>
      <c r="AG88" s="1">
        <v>31</v>
      </c>
      <c r="AH88" s="1">
        <v>32</v>
      </c>
      <c r="AI88" s="1">
        <v>33</v>
      </c>
      <c r="AJ88" s="1">
        <v>34</v>
      </c>
      <c r="AK88" s="1">
        <v>35</v>
      </c>
      <c r="AL88" s="1">
        <v>36</v>
      </c>
      <c r="AM88" s="1">
        <v>37</v>
      </c>
      <c r="AN88" s="1">
        <v>38</v>
      </c>
      <c r="AO88" s="1">
        <v>39</v>
      </c>
      <c r="AP88" s="1">
        <v>40</v>
      </c>
      <c r="AQ88" s="1">
        <v>41</v>
      </c>
      <c r="AR88" s="1">
        <v>42</v>
      </c>
      <c r="AS88" s="1">
        <v>43</v>
      </c>
      <c r="AT88" s="1">
        <v>44</v>
      </c>
      <c r="AU88" s="1">
        <v>45</v>
      </c>
    </row>
    <row r="89" spans="1:49">
      <c r="A89" s="1" cm="1">
        <f t="array" ref="A89:A93">_xlfn.ANCHORARRAY(A77)</f>
        <v>0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73"/>
      <c r="N89" s="3"/>
      <c r="O89" s="3"/>
      <c r="P89" s="3"/>
      <c r="Q89" s="3"/>
      <c r="R89" s="7"/>
    </row>
    <row r="90" spans="1:49">
      <c r="A90" s="1">
        <v>1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73"/>
      <c r="N90" s="3"/>
      <c r="O90" s="3"/>
      <c r="P90" s="3"/>
      <c r="Q90" s="3"/>
      <c r="R90" s="7"/>
    </row>
    <row r="91" spans="1:49">
      <c r="A91" s="1">
        <v>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73"/>
      <c r="N91" s="3"/>
      <c r="O91" s="3"/>
      <c r="P91" s="3"/>
      <c r="Q91" s="3"/>
      <c r="R91" s="7"/>
    </row>
    <row r="92" spans="1:49">
      <c r="A92" s="1">
        <v>3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73"/>
      <c r="N92" s="3"/>
      <c r="O92" s="3"/>
      <c r="P92" s="3"/>
      <c r="Q92" s="3"/>
      <c r="R92" s="7"/>
    </row>
    <row r="93" spans="1:49">
      <c r="A93" s="31">
        <v>4</v>
      </c>
      <c r="B93" s="5" cm="1">
        <f t="array" ref="B93:AU93">LOG(B81:AU81)*D86</f>
        <v>-31.563973626887481</v>
      </c>
      <c r="C93" s="5">
        <v>-36.145393538083965</v>
      </c>
      <c r="D93" s="5">
        <v>-42.443521124498282</v>
      </c>
      <c r="E93" s="5">
        <v>-25.951370632558092</v>
      </c>
      <c r="F93" s="5">
        <v>-44.953161535954145</v>
      </c>
      <c r="G93" s="5">
        <v>-25.486318355266373</v>
      </c>
      <c r="H93" s="5">
        <v>-24.386384272161209</v>
      </c>
      <c r="I93" s="5">
        <v>-38.750536947014901</v>
      </c>
      <c r="J93" s="5">
        <v>-43.054958488323862</v>
      </c>
      <c r="K93" s="5">
        <v>-36.807574986120471</v>
      </c>
      <c r="L93" s="5">
        <v>-38.125816576310029</v>
      </c>
      <c r="M93" s="79">
        <v>-1.9239860871464341E-10</v>
      </c>
      <c r="N93" s="5">
        <v>-42.367387780363146</v>
      </c>
      <c r="O93" s="5">
        <v>-39.304004295177556</v>
      </c>
      <c r="P93" s="5">
        <v>-25.685080696075868</v>
      </c>
      <c r="Q93" s="5">
        <v>-29.554048651542573</v>
      </c>
      <c r="R93" s="5">
        <v>-26.802393960079154</v>
      </c>
      <c r="S93" s="5">
        <v>-31.894768378418739</v>
      </c>
      <c r="T93" s="5">
        <v>-24.955548472183096</v>
      </c>
      <c r="U93" s="5">
        <v>-33.822141506285199</v>
      </c>
      <c r="V93" s="5">
        <v>-35.209424479196407</v>
      </c>
      <c r="W93" s="5">
        <v>-35.519478038926287</v>
      </c>
      <c r="X93" s="5">
        <v>-33.873064021884495</v>
      </c>
      <c r="Y93" s="5">
        <v>-25.349423036241028</v>
      </c>
      <c r="Z93" s="5">
        <v>-26.289824484789161</v>
      </c>
      <c r="AA93" s="5">
        <v>-47.096873991345596</v>
      </c>
      <c r="AB93" s="5">
        <v>-25.058602503479793</v>
      </c>
      <c r="AC93" s="5">
        <v>-28.827887402029365</v>
      </c>
      <c r="AD93" s="5">
        <v>-49.113556341698448</v>
      </c>
      <c r="AE93" s="5">
        <v>-34.438762619986733</v>
      </c>
      <c r="AF93" s="5">
        <v>-50.735484383281587</v>
      </c>
      <c r="AG93" s="5">
        <v>-32.590358836835357</v>
      </c>
      <c r="AH93" s="5">
        <v>-27.97110017384038</v>
      </c>
      <c r="AI93" s="5">
        <v>-29.07660829791746</v>
      </c>
      <c r="AJ93" s="5">
        <v>-36.626053301783422</v>
      </c>
      <c r="AK93" s="5">
        <v>-26.45572083483604</v>
      </c>
      <c r="AL93" s="5">
        <v>-30.139096122573445</v>
      </c>
      <c r="AM93" s="5">
        <v>-47.980767231034875</v>
      </c>
      <c r="AN93" s="5">
        <v>-56.750560426481378</v>
      </c>
      <c r="AO93" s="5">
        <v>-42.035989496694839</v>
      </c>
      <c r="AP93" s="5">
        <v>-46.111809223602847</v>
      </c>
      <c r="AQ93" s="5">
        <v>-38.295212347699483</v>
      </c>
      <c r="AR93" s="5">
        <v>-41.167320020170749</v>
      </c>
      <c r="AS93" s="5">
        <v>-31.883921855957677</v>
      </c>
      <c r="AT93" s="5">
        <v>-31.25734353679514</v>
      </c>
      <c r="AU93" s="5">
        <v>-31.6997626674499</v>
      </c>
      <c r="AW93" t="s">
        <v>1307</v>
      </c>
    </row>
    <row r="94" spans="1:49">
      <c r="A94" s="31"/>
      <c r="B94" s="5">
        <v>-11.124000000000001</v>
      </c>
      <c r="C94" s="5">
        <v>-18.957999999999998</v>
      </c>
      <c r="D94" s="5">
        <v>-6.3968999999999996</v>
      </c>
      <c r="E94" s="5">
        <v>-14.708</v>
      </c>
      <c r="F94" s="5">
        <v>-7.8513000000000002</v>
      </c>
      <c r="G94" s="5">
        <v>-13.409000000000001</v>
      </c>
      <c r="H94" s="5">
        <v>-8.3688000000000002</v>
      </c>
      <c r="I94" s="5">
        <v>-15.936999999999999</v>
      </c>
      <c r="J94" s="5">
        <v>-15.840999999999999</v>
      </c>
      <c r="K94" s="5">
        <v>-11.073</v>
      </c>
      <c r="L94" s="5">
        <v>-5.6172000000000001E-3</v>
      </c>
      <c r="M94" s="79">
        <v>-6.3829000000000002</v>
      </c>
      <c r="N94" s="5">
        <v>-9.2597000000000005</v>
      </c>
      <c r="O94" s="5">
        <v>-24.606000000000002</v>
      </c>
      <c r="P94" s="5">
        <v>-15.718999999999999</v>
      </c>
      <c r="Q94" s="5">
        <v>-20.033999999999999</v>
      </c>
      <c r="R94" s="5">
        <v>-16.771000000000001</v>
      </c>
      <c r="S94" s="5">
        <v>-17.132999999999999</v>
      </c>
      <c r="T94" s="5">
        <v>-23.123000000000001</v>
      </c>
      <c r="U94" s="5">
        <v>-20.986999999999998</v>
      </c>
      <c r="V94" s="5">
        <v>-20.462</v>
      </c>
      <c r="W94" s="5">
        <v>-13.852</v>
      </c>
      <c r="X94" s="5">
        <v>-8.0458999999999996</v>
      </c>
      <c r="Y94" s="5">
        <v>-15.372</v>
      </c>
      <c r="Z94" s="5">
        <v>-13.173999999999999</v>
      </c>
      <c r="AA94" s="5">
        <v>-15.97</v>
      </c>
      <c r="AB94" s="5">
        <v>-15.872</v>
      </c>
      <c r="AC94" s="5">
        <v>-15.815</v>
      </c>
      <c r="AD94" s="5">
        <v>-12.807</v>
      </c>
      <c r="AE94" s="5">
        <v>-18.548999999999999</v>
      </c>
      <c r="AF94" s="5">
        <v>-6.9695</v>
      </c>
      <c r="AG94" s="5">
        <v>-22.332000000000001</v>
      </c>
      <c r="AH94" s="5">
        <v>-8.4588999999999999</v>
      </c>
      <c r="AI94" s="5">
        <v>-23.88</v>
      </c>
      <c r="AJ94" s="5">
        <v>-21.04</v>
      </c>
      <c r="AK94" s="5">
        <v>-14.71</v>
      </c>
      <c r="AL94" s="5">
        <v>-18.561</v>
      </c>
      <c r="AM94" s="5">
        <v>-18.773</v>
      </c>
      <c r="AN94" s="5">
        <v>-21.643999999999998</v>
      </c>
      <c r="AO94" s="5">
        <v>-24.495999999999999</v>
      </c>
      <c r="AP94" s="5">
        <v>-17.091999999999999</v>
      </c>
      <c r="AQ94" s="5">
        <v>-16.640999999999998</v>
      </c>
      <c r="AR94" s="5">
        <v>-17.498999999999999</v>
      </c>
      <c r="AS94" s="5">
        <v>-20.472000000000001</v>
      </c>
      <c r="AT94" s="5">
        <v>-13.154999999999999</v>
      </c>
      <c r="AU94" s="5">
        <v>-11.167999999999999</v>
      </c>
      <c r="AW94" t="s">
        <v>1308</v>
      </c>
    </row>
    <row r="95" spans="1:49">
      <c r="B95">
        <f>B94/B93</f>
        <v>0.35242710982764613</v>
      </c>
      <c r="C95">
        <f>C94/C93</f>
        <v>0.52449283696483295</v>
      </c>
      <c r="D95">
        <f t="shared" ref="D95:AB95" si="15">D94/D93</f>
        <v>0.15071558227311463</v>
      </c>
      <c r="E95">
        <f t="shared" si="15"/>
        <v>0.56675233875884867</v>
      </c>
      <c r="F95">
        <f t="shared" si="15"/>
        <v>0.17465512394985666</v>
      </c>
      <c r="G95">
        <f t="shared" si="15"/>
        <v>0.52612542200428203</v>
      </c>
      <c r="H95">
        <f t="shared" si="15"/>
        <v>0.34317510569016912</v>
      </c>
      <c r="I95">
        <f t="shared" si="15"/>
        <v>0.41127172048715793</v>
      </c>
      <c r="J95">
        <f t="shared" si="15"/>
        <v>0.36792510215277396</v>
      </c>
      <c r="K95">
        <f t="shared" si="15"/>
        <v>0.30083481468625539</v>
      </c>
      <c r="L95">
        <f t="shared" si="15"/>
        <v>1.4733323780113656E-4</v>
      </c>
      <c r="M95" s="74">
        <f t="shared" si="15"/>
        <v>33175395823.505241</v>
      </c>
      <c r="N95">
        <f t="shared" si="15"/>
        <v>0.21855725559487474</v>
      </c>
      <c r="O95">
        <f t="shared" si="15"/>
        <v>0.62604308240977524</v>
      </c>
      <c r="P95">
        <f t="shared" si="15"/>
        <v>0.61198951196604678</v>
      </c>
      <c r="Q95">
        <f t="shared" si="15"/>
        <v>0.67787666712642858</v>
      </c>
      <c r="R95">
        <f t="shared" si="15"/>
        <v>0.62572768779458954</v>
      </c>
      <c r="S95">
        <f t="shared" si="15"/>
        <v>0.53717273619058048</v>
      </c>
      <c r="T95">
        <f t="shared" si="15"/>
        <v>0.92656749362869106</v>
      </c>
      <c r="U95">
        <f t="shared" si="15"/>
        <v>0.62051067925725412</v>
      </c>
      <c r="V95">
        <f t="shared" si="15"/>
        <v>0.58115122023905941</v>
      </c>
      <c r="W95">
        <f t="shared" si="15"/>
        <v>0.38998320822224364</v>
      </c>
      <c r="X95">
        <f t="shared" si="15"/>
        <v>0.23753091821872846</v>
      </c>
      <c r="Y95">
        <f t="shared" si="15"/>
        <v>0.60640433425341811</v>
      </c>
      <c r="Z95">
        <f t="shared" si="15"/>
        <v>0.50110642646634052</v>
      </c>
      <c r="AA95">
        <f t="shared" si="15"/>
        <v>0.33908832256965948</v>
      </c>
      <c r="AB95">
        <f t="shared" si="15"/>
        <v>0.63339525808735408</v>
      </c>
      <c r="AC95">
        <f t="shared" ref="AC95:AU95" si="16">AC94/AC93</f>
        <v>0.54860072746387545</v>
      </c>
      <c r="AD95">
        <f t="shared" si="16"/>
        <v>0.26076303476982354</v>
      </c>
      <c r="AE95">
        <f t="shared" si="16"/>
        <v>0.53860820159766665</v>
      </c>
      <c r="AF95">
        <f t="shared" si="16"/>
        <v>0.13736933991501613</v>
      </c>
      <c r="AG95">
        <f t="shared" si="16"/>
        <v>0.68523332657384506</v>
      </c>
      <c r="AH95">
        <f t="shared" si="16"/>
        <v>0.30241570576158744</v>
      </c>
      <c r="AI95">
        <f t="shared" si="16"/>
        <v>0.82127873221411263</v>
      </c>
      <c r="AJ95">
        <f t="shared" si="16"/>
        <v>0.57445446897155872</v>
      </c>
      <c r="AK95">
        <f t="shared" si="16"/>
        <v>0.55602340574407438</v>
      </c>
      <c r="AL95">
        <f t="shared" si="16"/>
        <v>0.61584461340558472</v>
      </c>
      <c r="AM95">
        <f t="shared" si="16"/>
        <v>0.39126093815059432</v>
      </c>
      <c r="AN95">
        <f t="shared" si="16"/>
        <v>0.38138830413911312</v>
      </c>
      <c r="AO95">
        <f t="shared" si="16"/>
        <v>0.58273875061097458</v>
      </c>
      <c r="AP95">
        <f t="shared" si="16"/>
        <v>0.37066426773927724</v>
      </c>
      <c r="AQ95">
        <f t="shared" si="16"/>
        <v>0.43454518149446109</v>
      </c>
      <c r="AR95">
        <f t="shared" si="16"/>
        <v>0.42507017681563958</v>
      </c>
      <c r="AS95">
        <f t="shared" si="16"/>
        <v>0.64207910471260621</v>
      </c>
      <c r="AT95">
        <f t="shared" si="16"/>
        <v>0.42086110051272768</v>
      </c>
      <c r="AU95">
        <f t="shared" si="16"/>
        <v>0.35230547676836643</v>
      </c>
      <c r="AV95">
        <f>AVERAGE(B95:AU95)</f>
        <v>721204257.48692095</v>
      </c>
      <c r="AW95">
        <f>STDEV(B95:AU95)</f>
        <v>4891445256.3621607</v>
      </c>
    </row>
  </sheetData>
  <pageMargins left="0.7" right="0.7" top="0.75" bottom="0.75" header="0.3" footer="0.3"/>
  <pageSetup paperSize="9" orientation="portrait" r:id="rId1"/>
  <ignoredErrors>
    <ignoredError sqref="B83:AU83" formula="1"/>
  </ignoredErrors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05084B-539F-41C6-B3B9-B1406B8A92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pipeline</vt:lpstr>
      <vt:lpstr>emb</vt:lpstr>
      <vt:lpstr>enc0</vt:lpstr>
      <vt:lpstr>enc1</vt:lpstr>
      <vt:lpstr>enc2</vt:lpstr>
      <vt:lpstr>enc3</vt:lpstr>
      <vt:lpstr>dec0</vt:lpstr>
      <vt:lpstr>dec1</vt:lpstr>
      <vt:lpstr>dec2</vt:lpstr>
      <vt:lpstr>dec3</vt:lpstr>
      <vt:lpstr>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Николай Варанкин</dc:creator>
  <cp:lastModifiedBy>Николай Варанкин</cp:lastModifiedBy>
  <dcterms:created xsi:type="dcterms:W3CDTF">2015-06-05T18:19:34Z</dcterms:created>
  <dcterms:modified xsi:type="dcterms:W3CDTF">2025-03-12T20:58:37Z</dcterms:modified>
</cp:coreProperties>
</file>