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92318A4D-7300-486B-A7B7-872AA62B7CF8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5" i="1" l="1"/>
  <c r="I13" i="1" l="1"/>
  <c r="J13" i="1" s="1"/>
  <c r="F13" i="1"/>
  <c r="G51" i="1"/>
  <c r="F17" i="1"/>
  <c r="F14" i="1"/>
  <c r="F15" i="1"/>
  <c r="F16" i="1"/>
  <c r="F12" i="1"/>
  <c r="I14" i="1"/>
  <c r="J14" i="1"/>
  <c r="I15" i="1"/>
  <c r="J15" i="1"/>
  <c r="I16" i="1"/>
  <c r="J16" i="1"/>
  <c r="I17" i="1"/>
  <c r="J17" i="1" s="1"/>
  <c r="I12" i="1"/>
  <c r="J12" i="1"/>
</calcChain>
</file>

<file path=xl/sharedStrings.xml><?xml version="1.0" encoding="utf-8"?>
<sst xmlns="http://schemas.openxmlformats.org/spreadsheetml/2006/main" count="47" uniqueCount="39">
  <si>
    <t>Material</t>
  </si>
  <si>
    <t>Conductivity [W/mK]</t>
  </si>
  <si>
    <t>Conductivity [W/mmK]</t>
  </si>
  <si>
    <t>Specific Heat Capacity [J/gK]</t>
  </si>
  <si>
    <t>Density [g/mm^3]</t>
  </si>
  <si>
    <t>Density [g/cm^3]</t>
  </si>
  <si>
    <t>Volumetric Heat Capacity [J/mm^3K]</t>
  </si>
  <si>
    <t>Silicon</t>
  </si>
  <si>
    <t>Copper</t>
  </si>
  <si>
    <t>Aluminum</t>
  </si>
  <si>
    <t>Thermal Pad</t>
  </si>
  <si>
    <t>Water</t>
  </si>
  <si>
    <t>Comments</t>
  </si>
  <si>
    <t>Desired h [W/mm^2K]</t>
  </si>
  <si>
    <t>MeshSize [mm]</t>
  </si>
  <si>
    <t>sampleIntervalSteps [steps]</t>
  </si>
  <si>
    <t>Parameters</t>
  </si>
  <si>
    <t>timeStep [sec/step]</t>
  </si>
  <si>
    <t>Desired dT/dt [C/sec]</t>
  </si>
  <si>
    <t>deltaTConvergenceThreshold</t>
  </si>
  <si>
    <t>Values</t>
  </si>
  <si>
    <t>input</t>
  </si>
  <si>
    <t>output</t>
  </si>
  <si>
    <t>Equivalent k [W/mm^k]</t>
  </si>
  <si>
    <t>PARAMETER CALCULATORS</t>
  </si>
  <si>
    <t>MATERIAL PROPERTIES</t>
  </si>
  <si>
    <t>Convective heat transfer can be approximated as conduction into a solid of infinite heat capacity. 
Given a heat transfer coefficient (calculated/obtained seperately), this calculator outputs an equivalent material conductivity for use in the above approximation.
This assumes that the fluid "block" in the stackup is one element thick.</t>
  </si>
  <si>
    <t>The following calculator resolves:
    - the numerical solver parameters (timeStep and sampleIntervalSteps)
    - the temperature rate of change considered to be "steady state"
This provides data abstraction for helping the engineer select physically reasonable parameters whilst keeping computational requirements as low as possible.</t>
  </si>
  <si>
    <t>Colored blocks indicate values that should be defined by user in the source code</t>
  </si>
  <si>
    <t>pure</t>
  </si>
  <si>
    <t>assume alumina-like density and heat capacity</t>
  </si>
  <si>
    <t>published numbers vary widely</t>
  </si>
  <si>
    <t>real values for water are not used in this algorithm, see below</t>
  </si>
  <si>
    <t>Solder</t>
  </si>
  <si>
    <t>mesh size</t>
  </si>
  <si>
    <t>elements</t>
  </si>
  <si>
    <t>nodes</t>
  </si>
  <si>
    <t>Rth</t>
  </si>
  <si>
    <t>ground tru.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</si>
</sst>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000"/>
    <numFmt numFmtId="166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b/>
      <u/>
      <sz val="20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249977111117893"/>
        <bgColor indexed="64"/>
      </patternFill>
    </fill>
  </fills>
  <borders count="13">
    <border>
      <left/>
      <right/>
      <top/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/>
      <top style="thin">
        <color theme="1" tint="0.14999847407452621"/>
      </top>
      <bottom/>
      <diagonal/>
    </border>
    <border>
      <left/>
      <right/>
      <top style="thin">
        <color theme="1" tint="0.14999847407452621"/>
      </top>
      <bottom/>
      <diagonal/>
    </border>
    <border>
      <left/>
      <right style="thin">
        <color theme="1" tint="0.14999847407452621"/>
      </right>
      <top style="thin">
        <color theme="1" tint="0.14999847407452621"/>
      </top>
      <bottom/>
      <diagonal/>
    </border>
    <border>
      <left style="thin">
        <color theme="1" tint="0.14999847407452621"/>
      </left>
      <right/>
      <top/>
      <bottom style="thin">
        <color theme="1" tint="0.14999847407452621"/>
      </bottom>
      <diagonal/>
    </border>
    <border>
      <left/>
      <right/>
      <top/>
      <bottom style="thin">
        <color theme="1" tint="0.14999847407452621"/>
      </bottom>
      <diagonal/>
    </border>
    <border>
      <left/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theme="1" tint="0.14999847407452621"/>
      </left>
      <right/>
      <top/>
      <bottom/>
      <diagonal/>
    </border>
    <border>
      <left/>
      <right style="thin">
        <color theme="1" tint="0.14999847407452621"/>
      </right>
      <top/>
      <bottom/>
      <diagonal/>
    </border>
    <border>
      <left style="thin">
        <color theme="1" tint="0.14999847407452621"/>
      </left>
      <right/>
      <top style="thin">
        <color theme="1" tint="0.14999847407452621"/>
      </top>
      <bottom style="thin">
        <color theme="1" tint="0.14999847407452621"/>
      </bottom>
      <diagonal/>
    </border>
    <border>
      <left/>
      <right/>
      <top style="thin">
        <color theme="1" tint="0.14999847407452621"/>
      </top>
      <bottom style="thin">
        <color theme="1" tint="0.14999847407452621"/>
      </bottom>
      <diagonal/>
    </border>
    <border>
      <left/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vertical="center"/>
    </xf>
    <xf numFmtId="0" fontId="5" fillId="2" borderId="11" xfId="0" applyFont="1" applyFill="1" applyBorder="1" applyAlignment="1">
      <alignment horizontal="left" vertical="center"/>
    </xf>
    <xf numFmtId="0" fontId="5" fillId="2" borderId="12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vertical="center"/>
    </xf>
    <xf numFmtId="165" fontId="2" fillId="3" borderId="1" xfId="0" applyNumberFormat="1" applyFont="1" applyFill="1" applyBorder="1" applyAlignment="1">
      <alignment horizontal="left" vertical="center"/>
    </xf>
    <xf numFmtId="166" fontId="2" fillId="2" borderId="1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8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2" fillId="2" borderId="9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left" vertical="top" wrapText="1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left" vertical="center"/>
    </xf>
    <xf numFmtId="0" fontId="5" fillId="2" borderId="11" xfId="0" applyFont="1" applyFill="1" applyBorder="1" applyAlignment="1">
      <alignment horizontal="left" vertical="center"/>
    </xf>
    <xf numFmtId="0" fontId="5" fillId="2" borderId="1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Element Count</a:t>
            </a:r>
            <a:r>
              <a:rPr lang="en-US" baseline="0"/>
              <a:t> vs Case Resistance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900000"/>
            <c:dispRSqr val="0"/>
            <c:dispEq val="0"/>
          </c:trendline>
          <c:xVal>
            <c:numRef>
              <c:f>[1]Sheet1!$C$4:$C$7</c:f>
              <c:numCache>
                <c:formatCode>General</c:formatCode>
                <c:ptCount val="4"/>
                <c:pt idx="0">
                  <c:v>33824</c:v>
                </c:pt>
                <c:pt idx="1">
                  <c:v>249984</c:v>
                </c:pt>
                <c:pt idx="2">
                  <c:v>480200</c:v>
                </c:pt>
                <c:pt idx="3">
                  <c:v>1942528</c:v>
                </c:pt>
              </c:numCache>
            </c:numRef>
          </c:xVal>
          <c:yVal>
            <c:numRef>
              <c:f>[1]Sheet1!$E$4:$E$7</c:f>
              <c:numCache>
                <c:formatCode>General</c:formatCode>
                <c:ptCount val="4"/>
                <c:pt idx="0">
                  <c:v>0.19600000000000001</c:v>
                </c:pt>
                <c:pt idx="1">
                  <c:v>0.16</c:v>
                </c:pt>
                <c:pt idx="2">
                  <c:v>0.152</c:v>
                </c:pt>
                <c:pt idx="3">
                  <c:v>0.13800000000000001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01-4AFF-B077-550E061DA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706216"/>
        <c:axId val="752708184"/>
      </c:scatterChart>
      <c:valAx>
        <c:axId val="752706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708184"/>
        <c:crosses val="autoZero"/>
        <c:crossBetween val="midCat"/>
      </c:valAx>
      <c:valAx>
        <c:axId val="75270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706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297180</xdr:colOff>
      <xdr:row>2</xdr:row>
      <xdr:rowOff>156210</xdr:rowOff>
    </xdr:from>
    <xdr:to>
      <xdr:col>13</xdr:col>
      <xdr:colOff>601980</xdr:colOff>
      <xdr:row>17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637B9E-C693-4262-9DAA-66B0C3CE74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C4">
            <v>33824</v>
          </cell>
          <cell r="E4">
            <v>0.19600000000000001</v>
          </cell>
        </row>
        <row r="5">
          <cell r="C5">
            <v>249984</v>
          </cell>
          <cell r="E5">
            <v>0.16</v>
          </cell>
        </row>
        <row r="6">
          <cell r="C6">
            <v>480200</v>
          </cell>
          <cell r="E6">
            <v>0.152</v>
          </cell>
        </row>
        <row r="7">
          <cell r="C7">
            <v>1942528</v>
          </cell>
          <cell r="E7">
            <v>0.13800000000000001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51"/>
  <sheetViews>
    <sheetView tabSelected="1" topLeftCell="A28" zoomScaleNormal="100" workbookViewId="0">
      <selection activeCell="J37" sqref="J37"/>
    </sheetView>
  </sheetViews>
  <sheetFormatPr defaultColWidth="8.88671875" defaultRowHeight="14.4" x14ac:dyDescent="0.3"/>
  <cols>
    <col min="1" max="1" width="3.6640625" style="3" customWidth="1"/>
    <col min="2" max="2" width="1.33203125" style="3" customWidth="1"/>
    <col min="3" max="3" width="3.44140625" style="3" customWidth="1"/>
    <col min="4" max="9" width="16.77734375" style="3" customWidth="1"/>
    <col min="10" max="10" width="16.77734375" style="4" customWidth="1"/>
    <col min="11" max="12" width="13.88671875" style="3" customWidth="1"/>
    <col min="13" max="16384" width="8.88671875" style="3"/>
  </cols>
  <sheetData>
    <row r="2" spans="2:12" x14ac:dyDescent="0.3">
      <c r="D2" s="13"/>
      <c r="E2" s="13"/>
      <c r="F2" s="13"/>
      <c r="G2" s="13"/>
      <c r="H2" s="13"/>
      <c r="I2" s="13"/>
      <c r="J2" s="14"/>
    </row>
    <row r="3" spans="2:12" x14ac:dyDescent="0.3">
      <c r="D3" s="13"/>
      <c r="E3" s="39" t="s">
        <v>28</v>
      </c>
      <c r="F3" s="40"/>
      <c r="G3" s="40"/>
      <c r="H3" s="40"/>
      <c r="I3" s="41"/>
      <c r="J3" s="14"/>
    </row>
    <row r="4" spans="2:12" x14ac:dyDescent="0.3">
      <c r="D4" s="13"/>
      <c r="E4" s="13"/>
      <c r="F4" s="13"/>
      <c r="G4" s="13"/>
      <c r="H4" s="13"/>
      <c r="I4" s="13"/>
      <c r="J4" s="14"/>
    </row>
    <row r="7" spans="2:12" ht="25.8" x14ac:dyDescent="0.3">
      <c r="D7" s="42" t="s">
        <v>25</v>
      </c>
      <c r="E7" s="43"/>
      <c r="F7" s="43"/>
      <c r="G7" s="43"/>
      <c r="H7" s="43"/>
      <c r="I7" s="43"/>
      <c r="J7" s="44"/>
    </row>
    <row r="8" spans="2:12" x14ac:dyDescent="0.3">
      <c r="D8" s="25"/>
      <c r="E8" s="26"/>
      <c r="F8" s="26"/>
      <c r="G8" s="26"/>
      <c r="H8" s="26"/>
      <c r="I8" s="26"/>
      <c r="J8" s="27"/>
    </row>
    <row r="10" spans="2:12" s="1" customFormat="1" ht="43.2" x14ac:dyDescent="0.3">
      <c r="B10" s="21"/>
      <c r="D10" s="2" t="s">
        <v>0</v>
      </c>
      <c r="E10" s="2" t="s">
        <v>1</v>
      </c>
      <c r="F10" s="5" t="s">
        <v>2</v>
      </c>
      <c r="G10" s="2" t="s">
        <v>3</v>
      </c>
      <c r="H10" s="2" t="s">
        <v>5</v>
      </c>
      <c r="I10" s="2" t="s">
        <v>4</v>
      </c>
      <c r="J10" s="6" t="s">
        <v>6</v>
      </c>
      <c r="L10" s="2" t="s">
        <v>12</v>
      </c>
    </row>
    <row r="11" spans="2:12" x14ac:dyDescent="0.3">
      <c r="B11" s="15"/>
      <c r="F11" s="13"/>
      <c r="J11" s="14"/>
    </row>
    <row r="12" spans="2:12" x14ac:dyDescent="0.3">
      <c r="B12" s="15"/>
      <c r="D12" s="3" t="s">
        <v>7</v>
      </c>
      <c r="E12" s="3">
        <v>148</v>
      </c>
      <c r="F12" s="13">
        <f>E12/1000</f>
        <v>0.14799999999999999</v>
      </c>
      <c r="G12" s="3">
        <v>0.70499999999999996</v>
      </c>
      <c r="H12" s="3">
        <v>2.33</v>
      </c>
      <c r="I12" s="3">
        <f>H12/1000</f>
        <v>2.33E-3</v>
      </c>
      <c r="J12" s="14">
        <f>G12*I12</f>
        <v>1.6426499999999998E-3</v>
      </c>
      <c r="L12" s="7" t="s">
        <v>31</v>
      </c>
    </row>
    <row r="13" spans="2:12" x14ac:dyDescent="0.3">
      <c r="B13" s="15"/>
      <c r="D13" s="3" t="s">
        <v>33</v>
      </c>
      <c r="E13" s="3">
        <v>59</v>
      </c>
      <c r="F13" s="13">
        <f>E13/1000</f>
        <v>5.8999999999999997E-2</v>
      </c>
      <c r="G13" s="3">
        <v>0.21</v>
      </c>
      <c r="H13" s="3">
        <v>7.4</v>
      </c>
      <c r="I13" s="3">
        <f>H13/1000</f>
        <v>7.4000000000000003E-3</v>
      </c>
      <c r="J13" s="14">
        <f>G13*I13</f>
        <v>1.554E-3</v>
      </c>
      <c r="L13" s="7"/>
    </row>
    <row r="14" spans="2:12" x14ac:dyDescent="0.3">
      <c r="B14" s="15"/>
      <c r="D14" s="3" t="s">
        <v>8</v>
      </c>
      <c r="E14" s="3">
        <v>401</v>
      </c>
      <c r="F14" s="13">
        <f t="shared" ref="F14:F17" si="0">E14/1000</f>
        <v>0.40100000000000002</v>
      </c>
      <c r="G14" s="3">
        <v>0.38500000000000001</v>
      </c>
      <c r="H14" s="3">
        <v>8.9600000000000009</v>
      </c>
      <c r="I14" s="3">
        <f t="shared" ref="I14:I17" si="1">H14/1000</f>
        <v>8.9600000000000009E-3</v>
      </c>
      <c r="J14" s="14">
        <f t="shared" ref="J14:J17" si="2">G14*I14</f>
        <v>3.4496000000000006E-3</v>
      </c>
      <c r="L14" s="7" t="s">
        <v>29</v>
      </c>
    </row>
    <row r="15" spans="2:12" x14ac:dyDescent="0.3">
      <c r="B15" s="15"/>
      <c r="D15" s="3" t="s">
        <v>9</v>
      </c>
      <c r="E15" s="3">
        <v>205</v>
      </c>
      <c r="F15" s="13">
        <f t="shared" si="0"/>
        <v>0.20499999999999999</v>
      </c>
      <c r="G15" s="3">
        <v>0.89700000000000002</v>
      </c>
      <c r="H15" s="3">
        <v>2.702</v>
      </c>
      <c r="I15" s="3">
        <f t="shared" si="1"/>
        <v>2.702E-3</v>
      </c>
      <c r="J15" s="14">
        <f t="shared" si="2"/>
        <v>2.4236940000000001E-3</v>
      </c>
      <c r="L15" s="7" t="s">
        <v>29</v>
      </c>
    </row>
    <row r="16" spans="2:12" x14ac:dyDescent="0.3">
      <c r="B16" s="15"/>
      <c r="D16" s="3" t="s">
        <v>10</v>
      </c>
      <c r="E16" s="3">
        <v>3</v>
      </c>
      <c r="F16" s="13">
        <f t="shared" si="0"/>
        <v>3.0000000000000001E-3</v>
      </c>
      <c r="G16" s="3">
        <v>0.88</v>
      </c>
      <c r="H16" s="3">
        <v>3.95</v>
      </c>
      <c r="I16" s="3">
        <f t="shared" si="1"/>
        <v>3.9500000000000004E-3</v>
      </c>
      <c r="J16" s="14">
        <f t="shared" si="2"/>
        <v>3.4760000000000004E-3</v>
      </c>
      <c r="L16" s="7" t="s">
        <v>30</v>
      </c>
    </row>
    <row r="17" spans="2:12" x14ac:dyDescent="0.3">
      <c r="B17" s="15"/>
      <c r="D17" s="3" t="s">
        <v>11</v>
      </c>
      <c r="E17" s="3">
        <v>0.60599999999999998</v>
      </c>
      <c r="F17" s="3">
        <f t="shared" si="0"/>
        <v>6.0599999999999998E-4</v>
      </c>
      <c r="G17" s="3">
        <v>4.1859999999999999</v>
      </c>
      <c r="H17" s="3">
        <v>0.997</v>
      </c>
      <c r="I17" s="3">
        <f t="shared" si="1"/>
        <v>9.9700000000000006E-4</v>
      </c>
      <c r="J17" s="4">
        <f t="shared" si="2"/>
        <v>4.1734420000000003E-3</v>
      </c>
      <c r="L17" s="7" t="s">
        <v>32</v>
      </c>
    </row>
    <row r="22" spans="2:12" ht="25.8" x14ac:dyDescent="0.3">
      <c r="D22" s="42" t="s">
        <v>24</v>
      </c>
      <c r="E22" s="43"/>
      <c r="F22" s="43"/>
      <c r="G22" s="43"/>
      <c r="H22" s="43"/>
      <c r="I22" s="43"/>
      <c r="J22" s="44"/>
    </row>
    <row r="23" spans="2:12" ht="25.8" x14ac:dyDescent="0.3">
      <c r="D23" s="22"/>
      <c r="E23" s="23"/>
      <c r="F23" s="23"/>
      <c r="G23" s="23"/>
      <c r="H23" s="23"/>
      <c r="I23" s="23"/>
      <c r="J23" s="24"/>
    </row>
    <row r="25" spans="2:12" ht="14.55" customHeight="1" x14ac:dyDescent="0.3">
      <c r="B25" s="15"/>
      <c r="C25" s="19"/>
      <c r="D25" s="30" t="s">
        <v>26</v>
      </c>
      <c r="E25" s="31"/>
      <c r="F25" s="31"/>
      <c r="G25" s="31"/>
      <c r="H25" s="31"/>
      <c r="I25" s="32"/>
    </row>
    <row r="26" spans="2:12" x14ac:dyDescent="0.3">
      <c r="B26" s="15"/>
      <c r="C26" s="19"/>
      <c r="D26" s="33"/>
      <c r="E26" s="34"/>
      <c r="F26" s="34"/>
      <c r="G26" s="34"/>
      <c r="H26" s="34"/>
      <c r="I26" s="35"/>
    </row>
    <row r="27" spans="2:12" ht="14.55" customHeight="1" x14ac:dyDescent="0.3">
      <c r="B27" s="15"/>
      <c r="C27" s="19"/>
      <c r="D27" s="33"/>
      <c r="E27" s="34"/>
      <c r="F27" s="34"/>
      <c r="G27" s="34"/>
      <c r="H27" s="34"/>
      <c r="I27" s="35"/>
    </row>
    <row r="28" spans="2:12" x14ac:dyDescent="0.3">
      <c r="B28" s="15"/>
      <c r="C28" s="19"/>
      <c r="D28" s="33"/>
      <c r="E28" s="34"/>
      <c r="F28" s="34"/>
      <c r="G28" s="34"/>
      <c r="H28" s="34"/>
      <c r="I28" s="35"/>
    </row>
    <row r="29" spans="2:12" x14ac:dyDescent="0.3">
      <c r="B29" s="15"/>
      <c r="C29" s="19"/>
      <c r="D29" s="33"/>
      <c r="E29" s="34"/>
      <c r="F29" s="34"/>
      <c r="G29" s="34"/>
      <c r="H29" s="34"/>
      <c r="I29" s="35"/>
    </row>
    <row r="30" spans="2:12" s="7" customFormat="1" x14ac:dyDescent="0.3">
      <c r="B30" s="11"/>
      <c r="C30" s="20"/>
      <c r="D30" s="33"/>
      <c r="E30" s="34"/>
      <c r="F30" s="34"/>
      <c r="G30" s="34"/>
      <c r="H30" s="34"/>
      <c r="I30" s="35"/>
      <c r="J30" s="8"/>
    </row>
    <row r="31" spans="2:12" s="7" customFormat="1" x14ac:dyDescent="0.3">
      <c r="B31" s="11"/>
      <c r="C31" s="20"/>
      <c r="D31" s="36"/>
      <c r="E31" s="37"/>
      <c r="F31" s="37"/>
      <c r="G31" s="37"/>
      <c r="H31" s="37"/>
      <c r="I31" s="38"/>
      <c r="J31" s="8"/>
    </row>
    <row r="32" spans="2:12" s="7" customFormat="1" x14ac:dyDescent="0.3">
      <c r="B32" s="11"/>
      <c r="C32" s="20"/>
      <c r="E32" s="9" t="s">
        <v>16</v>
      </c>
      <c r="G32" s="9" t="s">
        <v>20</v>
      </c>
      <c r="H32" s="9"/>
      <c r="J32" s="8"/>
    </row>
    <row r="33" spans="2:12" s="7" customFormat="1" x14ac:dyDescent="0.3">
      <c r="B33" s="11"/>
      <c r="C33" s="20"/>
      <c r="D33" s="3" t="s">
        <v>21</v>
      </c>
      <c r="E33" s="12" t="s">
        <v>14</v>
      </c>
      <c r="F33" s="12"/>
      <c r="G33" s="12">
        <v>0.1</v>
      </c>
      <c r="J33" s="8"/>
    </row>
    <row r="34" spans="2:12" s="7" customFormat="1" x14ac:dyDescent="0.3">
      <c r="B34" s="11"/>
      <c r="C34" s="20"/>
      <c r="D34" s="3" t="s">
        <v>21</v>
      </c>
      <c r="E34" s="7" t="s">
        <v>13</v>
      </c>
      <c r="G34" s="7">
        <v>1E-3</v>
      </c>
      <c r="I34" s="29"/>
      <c r="J34" s="8"/>
    </row>
    <row r="35" spans="2:12" s="7" customFormat="1" x14ac:dyDescent="0.3">
      <c r="B35" s="11"/>
      <c r="C35" s="20"/>
      <c r="D35" s="3" t="s">
        <v>22</v>
      </c>
      <c r="E35" s="12" t="s">
        <v>23</v>
      </c>
      <c r="F35" s="12"/>
      <c r="G35" s="12">
        <f>(G33/2)*G34</f>
        <v>5.0000000000000002E-5</v>
      </c>
      <c r="J35" s="8"/>
    </row>
    <row r="36" spans="2:12" s="7" customFormat="1" x14ac:dyDescent="0.3">
      <c r="H36" s="29"/>
      <c r="J36" s="8"/>
    </row>
    <row r="37" spans="2:12" s="7" customFormat="1" x14ac:dyDescent="0.3">
      <c r="J37" s="8"/>
    </row>
    <row r="38" spans="2:12" s="7" customFormat="1" x14ac:dyDescent="0.3">
      <c r="J38" s="8"/>
    </row>
    <row r="39" spans="2:12" s="7" customFormat="1" x14ac:dyDescent="0.3">
      <c r="D39" s="16"/>
      <c r="E39" s="17"/>
      <c r="F39" s="17"/>
      <c r="G39" s="17"/>
      <c r="H39" s="17"/>
      <c r="I39" s="18"/>
      <c r="J39" s="8"/>
    </row>
    <row r="40" spans="2:12" s="7" customFormat="1" ht="14.55" customHeight="1" x14ac:dyDescent="0.3">
      <c r="B40" s="11"/>
      <c r="D40" s="30" t="s">
        <v>27</v>
      </c>
      <c r="E40" s="31"/>
      <c r="F40" s="31"/>
      <c r="G40" s="31"/>
      <c r="H40" s="31"/>
      <c r="I40" s="32"/>
      <c r="J40" s="8"/>
    </row>
    <row r="41" spans="2:12" s="7" customFormat="1" x14ac:dyDescent="0.3">
      <c r="B41" s="11"/>
      <c r="D41" s="33"/>
      <c r="E41" s="34"/>
      <c r="F41" s="34"/>
      <c r="G41" s="34"/>
      <c r="H41" s="34"/>
      <c r="I41" s="35"/>
      <c r="J41" s="8"/>
    </row>
    <row r="42" spans="2:12" s="7" customFormat="1" x14ac:dyDescent="0.3">
      <c r="B42" s="11"/>
      <c r="D42" s="33"/>
      <c r="E42" s="34"/>
      <c r="F42" s="34"/>
      <c r="G42" s="34"/>
      <c r="H42" s="34"/>
      <c r="I42" s="35"/>
      <c r="J42" s="8"/>
    </row>
    <row r="43" spans="2:12" s="7" customFormat="1" x14ac:dyDescent="0.3">
      <c r="B43" s="11"/>
      <c r="D43" s="33"/>
      <c r="E43" s="34"/>
      <c r="F43" s="34"/>
      <c r="G43" s="34"/>
      <c r="H43" s="34"/>
      <c r="I43" s="35"/>
      <c r="J43" s="8"/>
    </row>
    <row r="44" spans="2:12" s="7" customFormat="1" x14ac:dyDescent="0.3">
      <c r="B44" s="11"/>
      <c r="D44" s="33"/>
      <c r="E44" s="34"/>
      <c r="F44" s="34"/>
      <c r="G44" s="34"/>
      <c r="H44" s="34"/>
      <c r="I44" s="35"/>
      <c r="J44" s="8"/>
    </row>
    <row r="45" spans="2:12" s="7" customFormat="1" x14ac:dyDescent="0.3">
      <c r="B45" s="11"/>
      <c r="D45" s="33"/>
      <c r="E45" s="34"/>
      <c r="F45" s="34"/>
      <c r="G45" s="34"/>
      <c r="H45" s="34"/>
      <c r="I45" s="35"/>
      <c r="J45" s="8"/>
    </row>
    <row r="46" spans="2:12" s="7" customFormat="1" x14ac:dyDescent="0.3">
      <c r="B46" s="11"/>
      <c r="D46" s="36"/>
      <c r="E46" s="37"/>
      <c r="F46" s="37"/>
      <c r="G46" s="37"/>
      <c r="H46" s="37"/>
      <c r="I46" s="38"/>
      <c r="J46" s="8"/>
    </row>
    <row r="47" spans="2:12" s="7" customFormat="1" x14ac:dyDescent="0.3">
      <c r="B47" s="11"/>
      <c r="E47" s="9" t="s">
        <v>16</v>
      </c>
      <c r="G47" s="9" t="s">
        <v>20</v>
      </c>
      <c r="H47" s="9"/>
      <c r="L47" s="10"/>
    </row>
    <row r="48" spans="2:12" s="7" customFormat="1" x14ac:dyDescent="0.3">
      <c r="B48" s="11"/>
      <c r="D48" s="3" t="s">
        <v>21</v>
      </c>
      <c r="E48" s="12" t="s">
        <v>17</v>
      </c>
      <c r="F48" s="12"/>
      <c r="G48" s="12">
        <v>1.0000000000000001E-5</v>
      </c>
    </row>
    <row r="49" spans="2:10" s="7" customFormat="1" x14ac:dyDescent="0.3">
      <c r="B49" s="11"/>
      <c r="D49" s="3" t="s">
        <v>21</v>
      </c>
      <c r="E49" s="12" t="s">
        <v>15</v>
      </c>
      <c r="F49" s="12"/>
      <c r="G49" s="12">
        <v>1</v>
      </c>
      <c r="J49" s="8"/>
    </row>
    <row r="50" spans="2:10" s="7" customFormat="1" x14ac:dyDescent="0.3">
      <c r="B50" s="11"/>
      <c r="D50" s="3" t="s">
        <v>21</v>
      </c>
      <c r="E50" s="7" t="s">
        <v>18</v>
      </c>
      <c r="G50" s="7">
        <v>0.02</v>
      </c>
      <c r="J50" s="8"/>
    </row>
    <row r="51" spans="2:10" x14ac:dyDescent="0.3">
      <c r="B51" s="15"/>
      <c r="D51" s="3" t="s">
        <v>22</v>
      </c>
      <c r="E51" s="12" t="s">
        <v>19</v>
      </c>
      <c r="F51" s="13"/>
      <c r="G51" s="28">
        <f>G50*G49*G48</f>
        <v>2.0000000000000002E-7</v>
      </c>
    </row>
  </sheetData>
  <mergeCells count="5">
    <mergeCell ref="D40:I46"/>
    <mergeCell ref="E3:I3"/>
    <mergeCell ref="D7:J7"/>
    <mergeCell ref="D22:J22"/>
    <mergeCell ref="D25:I3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A9CDB-31B8-4EAC-BB49-A502933EBBFB}">
  <dimension ref="B2:E9"/>
  <sheetViews>
    <sheetView workbookViewId="0">
      <selection activeCell="E10" sqref="E10"/>
    </sheetView>
  </sheetViews>
  <sheetFormatPr defaultRowHeight="14.4" x14ac:dyDescent="0.3"/>
  <sheetData>
    <row r="2" spans="2:5" x14ac:dyDescent="0.3">
      <c r="B2" t="s">
        <v>34</v>
      </c>
      <c r="C2" t="s">
        <v>35</v>
      </c>
      <c r="D2" t="s">
        <v>36</v>
      </c>
      <c r="E2" t="s">
        <v>37</v>
      </c>
    </row>
    <row r="4" spans="2:5" x14ac:dyDescent="0.3">
      <c r="B4">
        <v>0.25</v>
      </c>
      <c r="C4">
        <v>33824</v>
      </c>
      <c r="D4">
        <v>96696</v>
      </c>
      <c r="E4">
        <v>0.19600000000000001</v>
      </c>
    </row>
    <row r="5" spans="2:5" x14ac:dyDescent="0.3">
      <c r="B5">
        <v>0.125</v>
      </c>
      <c r="C5">
        <v>249984</v>
      </c>
      <c r="D5">
        <v>731312</v>
      </c>
      <c r="E5">
        <v>0.16</v>
      </c>
    </row>
    <row r="6" spans="2:5" x14ac:dyDescent="0.3">
      <c r="B6">
        <v>0.1</v>
      </c>
      <c r="C6">
        <v>480200</v>
      </c>
      <c r="D6">
        <v>1411620</v>
      </c>
      <c r="E6">
        <v>0.152</v>
      </c>
    </row>
    <row r="7" spans="2:5" x14ac:dyDescent="0.3">
      <c r="B7">
        <v>6.25E-2</v>
      </c>
      <c r="C7">
        <v>1942528</v>
      </c>
      <c r="D7">
        <v>5753504</v>
      </c>
      <c r="E7">
        <v>0.13800000000000001</v>
      </c>
    </row>
    <row r="9" spans="2:5" x14ac:dyDescent="0.3">
      <c r="D9" t="s">
        <v>38</v>
      </c>
      <c r="E9">
        <v>0.2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2020-02-11T21:50:48Z</dcterms:modified>
</cp:coreProperties>
</file>