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gnv\Documents\GitHub\AutoTrade\"/>
    </mc:Choice>
  </mc:AlternateContent>
  <xr:revisionPtr revIDLastSave="0" documentId="13_ncr:1_{A0FA5AC7-33D2-4000-AEB4-20F1DDB58AA7}" xr6:coauthVersionLast="47" xr6:coauthVersionMax="47" xr10:uidLastSave="{00000000-0000-0000-0000-000000000000}"/>
  <bookViews>
    <workbookView xWindow="-108" yWindow="-108" windowWidth="23256" windowHeight="12576" activeTab="2" xr2:uid="{F8B0288E-60FA-48FE-8258-8DAAD95258E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3" i="3"/>
  <c r="J14" i="3"/>
  <c r="J5" i="3"/>
  <c r="G6" i="3"/>
  <c r="G7" i="3"/>
  <c r="G8" i="3"/>
  <c r="G9" i="3"/>
  <c r="G10" i="3"/>
  <c r="G11" i="3"/>
  <c r="G12" i="3"/>
  <c r="G13" i="3"/>
  <c r="G14" i="3"/>
  <c r="G5" i="3"/>
  <c r="H5" i="3"/>
  <c r="H6" i="3"/>
  <c r="H7" i="3"/>
  <c r="H8" i="3"/>
  <c r="H9" i="3"/>
  <c r="H10" i="3"/>
  <c r="H11" i="3"/>
  <c r="H12" i="3"/>
  <c r="H13" i="3"/>
  <c r="H14" i="3"/>
  <c r="I3" i="1"/>
  <c r="H5" i="1"/>
  <c r="I8" i="3" l="1"/>
  <c r="K8" i="3" s="1"/>
  <c r="I12" i="3"/>
  <c r="K12" i="3" s="1"/>
  <c r="I14" i="3"/>
  <c r="K14" i="3" s="1"/>
  <c r="I13" i="3"/>
  <c r="K13" i="3" s="1"/>
  <c r="I7" i="3"/>
  <c r="K7" i="3" s="1"/>
  <c r="I6" i="3"/>
  <c r="K6" i="3" s="1"/>
  <c r="I11" i="3"/>
  <c r="K11" i="3" s="1"/>
  <c r="I10" i="3"/>
  <c r="K10" i="3" s="1"/>
  <c r="I9" i="3"/>
  <c r="K9" i="3" s="1"/>
  <c r="I5" i="3"/>
  <c r="K5" i="3" s="1"/>
  <c r="L5" i="3" s="1"/>
</calcChain>
</file>

<file path=xl/sharedStrings.xml><?xml version="1.0" encoding="utf-8"?>
<sst xmlns="http://schemas.openxmlformats.org/spreadsheetml/2006/main" count="23" uniqueCount="23">
  <si>
    <t>current</t>
  </si>
  <si>
    <t>last_ts</t>
  </si>
  <si>
    <t>new_ts</t>
  </si>
  <si>
    <t>Các nguồn alpha cho Scalping</t>
  </si>
  <si>
    <t>Order Flow Imbalance (chênh lệch lực mua/bán ngắn hạn)</t>
  </si>
  <si>
    <t>Short-term Mean Reversion (giá bật lại sau biến động cực đoan)</t>
  </si>
  <si>
    <t>Momentum vi mô (bứt phá khỏi ngưỡng vi mô trong sổ lệnh)</t>
  </si>
  <si>
    <t>Liquidity Gaps (khoảng trống thanh khoản gây trượt giá tức thời)</t>
  </si>
  <si>
    <t>Queue Position Edge (đứng đầu hàng đợi tại best bid/ask ở thị trường khớp lệnh trung tâm)</t>
  </si>
  <si>
    <t>Spread Dynamics (khi spread thu hẹp/mở rộng bất thường)</t>
  </si>
  <si>
    <t>Latency Arbitrage (nhanh hơn nguồn khác – khó tại thị trường VN nếu không có hạ tầng chuyên dụng)</t>
  </si>
  <si>
    <t>mid_price = (best_bid + best_ask) / 2</t>
  </si>
  <si>
    <t>spread = best_ask - best_bid</t>
  </si>
  <si>
    <t>imbalance = (bid_size - ask_size) / (bid_size + ask_size)</t>
  </si>
  <si>
    <t>rolling_vol = sum(volume_last_n_trades)</t>
  </si>
  <si>
    <t>short_return = log(mid_t / mid_{t-1})</t>
  </si>
  <si>
    <t>micro_price = (best_ask * bid_size + best_bid * ask_size) / (bid_size + ask_size)</t>
  </si>
  <si>
    <t>micro_price_delta = micro_price - mid_price</t>
  </si>
  <si>
    <t>trade_sign (1 = buyer aggressive, -1 = seller aggressive)</t>
  </si>
  <si>
    <t>signed_volume_last_n = sum(trade_sign * volume)</t>
  </si>
  <si>
    <t>Labeling (ví dụ dự báo hướng):</t>
  </si>
  <si>
    <t>y = sign(mid_{t+H} - mid_t) với H = 3–10 ticks (hoặc 1–3 giây)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</si>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</sst>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3.5"/>
      <color rgb="FF262626"/>
      <name val="Tahoma"/>
      <family val="2"/>
    </font>
    <font>
      <sz val="12"/>
      <color rgb="FF262626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498268</xdr:colOff>
      <xdr:row>10</xdr:row>
      <xdr:rowOff>42430</xdr:rowOff>
    </xdr:from>
    <xdr:to>
      <xdr:col>12</xdr:col>
      <xdr:colOff>604330</xdr:colOff>
      <xdr:row>50</xdr:row>
      <xdr:rowOff>103910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6E5D18-E635-6688-CB48-52F7BC609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268" y="1947430"/>
          <a:ext cx="8037789" cy="768148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381001</xdr:colOff>
      <xdr:row>9</xdr:row>
      <xdr:rowOff>176893</xdr:rowOff>
    </xdr:from>
    <xdr:to>
      <xdr:col>24</xdr:col>
      <xdr:colOff>144395</xdr:colOff>
      <xdr:row>50</xdr:row>
      <xdr:rowOff>38348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B76044-0923-3AD2-D548-B95FA3088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0715" y="1891393"/>
          <a:ext cx="6498930" cy="7671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EEE3-BADB-4680-87FB-9890C3833722}">
  <dimension ref="G2:I5"/>
  <sheetViews>
    <sheetView topLeftCell="A4" zoomScale="70" zoomScaleNormal="70" workbookViewId="0">
      <selection activeCell="AD25" sqref="AD25"/>
    </sheetView>
  </sheetViews>
  <sheetFormatPr defaultRowHeight="14.4" x14ac:dyDescent="0.3"/>
  <cols>
    <col min="8" max="8" width="18.88671875" customWidth="1"/>
  </cols>
  <sheetData>
    <row r="2" spans="7:9" x14ac:dyDescent="0.3">
      <c r="G2" t="s">
        <v>0</v>
      </c>
      <c r="H2">
        <v>1758596400</v>
      </c>
    </row>
    <row r="3" spans="7:9" x14ac:dyDescent="0.3">
      <c r="G3" t="s">
        <v>2</v>
      </c>
      <c r="H3">
        <v>1758596340</v>
      </c>
      <c r="I3">
        <f>+H2-H3</f>
        <v>60</v>
      </c>
    </row>
    <row r="4" spans="7:9" x14ac:dyDescent="0.3">
      <c r="G4" t="s">
        <v>1</v>
      </c>
      <c r="H4">
        <v>1758596387</v>
      </c>
    </row>
    <row r="5" spans="7:9" x14ac:dyDescent="0.3">
      <c r="H5">
        <f>+H4-H3</f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B713-BC81-420C-8622-089717426C5E}">
  <dimension ref="C3:C28"/>
  <sheetViews>
    <sheetView topLeftCell="A12" workbookViewId="0">
      <selection activeCell="O26" sqref="O26"/>
    </sheetView>
  </sheetViews>
  <sheetFormatPr defaultRowHeight="14.4" x14ac:dyDescent="0.3"/>
  <sheetData>
    <row r="3" spans="3:3" ht="17.399999999999999" x14ac:dyDescent="0.3">
      <c r="C3" s="1" t="s">
        <v>3</v>
      </c>
    </row>
    <row r="4" spans="3:3" ht="15" x14ac:dyDescent="0.3">
      <c r="C4" s="2" t="s">
        <v>4</v>
      </c>
    </row>
    <row r="5" spans="3:3" ht="15" x14ac:dyDescent="0.3">
      <c r="C5" s="2" t="s">
        <v>5</v>
      </c>
    </row>
    <row r="6" spans="3:3" ht="15" x14ac:dyDescent="0.3">
      <c r="C6" s="2" t="s">
        <v>6</v>
      </c>
    </row>
    <row r="7" spans="3:3" ht="15" x14ac:dyDescent="0.3">
      <c r="C7" s="2" t="s">
        <v>7</v>
      </c>
    </row>
    <row r="8" spans="3:3" ht="15" x14ac:dyDescent="0.3">
      <c r="C8" s="2" t="s">
        <v>8</v>
      </c>
    </row>
    <row r="9" spans="3:3" ht="15" x14ac:dyDescent="0.3">
      <c r="C9" s="2" t="s">
        <v>9</v>
      </c>
    </row>
    <row r="10" spans="3:3" ht="15" x14ac:dyDescent="0.3">
      <c r="C10" s="2" t="s">
        <v>10</v>
      </c>
    </row>
    <row r="14" spans="3:3" ht="15" x14ac:dyDescent="0.3">
      <c r="C14" s="3" t="s">
        <v>11</v>
      </c>
    </row>
    <row r="15" spans="3:3" ht="15" x14ac:dyDescent="0.3">
      <c r="C15" s="3" t="s">
        <v>12</v>
      </c>
    </row>
    <row r="16" spans="3:3" ht="15" x14ac:dyDescent="0.3">
      <c r="C16" s="3" t="s">
        <v>13</v>
      </c>
    </row>
    <row r="17" spans="3:3" ht="15" x14ac:dyDescent="0.3">
      <c r="C17" s="3" t="s">
        <v>14</v>
      </c>
    </row>
    <row r="18" spans="3:3" ht="15" x14ac:dyDescent="0.3">
      <c r="C18" s="3" t="s">
        <v>15</v>
      </c>
    </row>
    <row r="19" spans="3:3" ht="15" x14ac:dyDescent="0.3">
      <c r="C19" s="3" t="s">
        <v>16</v>
      </c>
    </row>
    <row r="20" spans="3:3" ht="15" x14ac:dyDescent="0.3">
      <c r="C20" s="3" t="s">
        <v>17</v>
      </c>
    </row>
    <row r="21" spans="3:3" ht="15" x14ac:dyDescent="0.3">
      <c r="C21" s="3" t="s">
        <v>18</v>
      </c>
    </row>
    <row r="22" spans="3:3" ht="15" x14ac:dyDescent="0.3">
      <c r="C22" s="3" t="s">
        <v>19</v>
      </c>
    </row>
    <row r="26" spans="3:3" ht="15" x14ac:dyDescent="0.3">
      <c r="C26" s="4" t="s">
        <v>20</v>
      </c>
    </row>
    <row r="27" spans="3:3" x14ac:dyDescent="0.3">
      <c r="C27" s="5"/>
    </row>
    <row r="28" spans="3:3" ht="15" x14ac:dyDescent="0.3">
      <c r="C28" s="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02938-0381-4FA2-88A7-02FFBC155861}">
  <dimension ref="G4:L14"/>
  <sheetViews>
    <sheetView tabSelected="1" workbookViewId="0">
      <selection activeCell="J5" sqref="J5"/>
    </sheetView>
  </sheetViews>
  <sheetFormatPr defaultRowHeight="14.4" x14ac:dyDescent="0.3"/>
  <sheetData>
    <row r="4" spans="7:12" x14ac:dyDescent="0.3">
      <c r="J4" s="7" t="s">
        <v>22</v>
      </c>
    </row>
    <row r="5" spans="7:12" x14ac:dyDescent="0.3">
      <c r="G5" s="6">
        <f ca="1">RAND()</f>
        <v>7.7637210387239808E-2</v>
      </c>
      <c r="H5" s="6">
        <f ca="1">RANDBETWEEN(1840.1,1875.2)</f>
        <v>1874</v>
      </c>
      <c r="I5" s="6">
        <f ca="1">ROUND(H5+G5,1)</f>
        <v>1874.1</v>
      </c>
      <c r="J5">
        <f ca="1">ROUND(RAND(),1)</f>
        <v>0.5</v>
      </c>
      <c r="K5" s="6">
        <f ca="1">+I5+J5</f>
        <v>1874.6</v>
      </c>
      <c r="L5" s="6">
        <f ca="1">0.4+K5</f>
        <v>1875</v>
      </c>
    </row>
    <row r="6" spans="7:12" x14ac:dyDescent="0.3">
      <c r="G6" s="6">
        <f t="shared" ref="G6:G14" ca="1" si="0">RAND()</f>
        <v>0.35144355390477067</v>
      </c>
      <c r="H6" s="6">
        <f t="shared" ref="H6:H14" ca="1" si="1">RANDBETWEEN(1840.1,1875.2)</f>
        <v>1851</v>
      </c>
      <c r="I6" s="6">
        <f t="shared" ref="I6:I14" ca="1" si="2">ROUND(H6+G6,1)</f>
        <v>1851.4</v>
      </c>
      <c r="J6">
        <f t="shared" ref="J6:J14" ca="1" si="3">ROUND(RAND(),1)</f>
        <v>0.9</v>
      </c>
      <c r="K6" s="6">
        <f t="shared" ref="K6:K14" ca="1" si="4">+I6+J6</f>
        <v>1852.3000000000002</v>
      </c>
    </row>
    <row r="7" spans="7:12" x14ac:dyDescent="0.3">
      <c r="G7" s="6">
        <f t="shared" ca="1" si="0"/>
        <v>0.17889380828090817</v>
      </c>
      <c r="H7" s="6">
        <f t="shared" ca="1" si="1"/>
        <v>1850</v>
      </c>
      <c r="I7" s="6">
        <f t="shared" ca="1" si="2"/>
        <v>1850.2</v>
      </c>
      <c r="J7">
        <f t="shared" ca="1" si="3"/>
        <v>0.9</v>
      </c>
      <c r="K7" s="6">
        <f t="shared" ca="1" si="4"/>
        <v>1851.1000000000001</v>
      </c>
    </row>
    <row r="8" spans="7:12" x14ac:dyDescent="0.3">
      <c r="G8" s="6">
        <f t="shared" ca="1" si="0"/>
        <v>0.19647833228945433</v>
      </c>
      <c r="H8" s="6">
        <f t="shared" ca="1" si="1"/>
        <v>1865</v>
      </c>
      <c r="I8" s="6">
        <f t="shared" ca="1" si="2"/>
        <v>1865.2</v>
      </c>
      <c r="J8">
        <f t="shared" ca="1" si="3"/>
        <v>0.1</v>
      </c>
      <c r="K8" s="6">
        <f t="shared" ca="1" si="4"/>
        <v>1865.3</v>
      </c>
    </row>
    <row r="9" spans="7:12" x14ac:dyDescent="0.3">
      <c r="G9" s="6">
        <f t="shared" ca="1" si="0"/>
        <v>0.60506401135107413</v>
      </c>
      <c r="H9" s="6">
        <f t="shared" ca="1" si="1"/>
        <v>1859</v>
      </c>
      <c r="I9" s="6">
        <f t="shared" ca="1" si="2"/>
        <v>1859.6</v>
      </c>
      <c r="J9">
        <f t="shared" ca="1" si="3"/>
        <v>0.2</v>
      </c>
      <c r="K9" s="6">
        <f t="shared" ca="1" si="4"/>
        <v>1859.8</v>
      </c>
    </row>
    <row r="10" spans="7:12" x14ac:dyDescent="0.3">
      <c r="G10" s="6">
        <f t="shared" ca="1" si="0"/>
        <v>0.72142284278915803</v>
      </c>
      <c r="H10" s="6">
        <f t="shared" ca="1" si="1"/>
        <v>1867</v>
      </c>
      <c r="I10" s="6">
        <f t="shared" ca="1" si="2"/>
        <v>1867.7</v>
      </c>
      <c r="J10">
        <f t="shared" ca="1" si="3"/>
        <v>0.2</v>
      </c>
      <c r="K10" s="6">
        <f t="shared" ca="1" si="4"/>
        <v>1867.9</v>
      </c>
    </row>
    <row r="11" spans="7:12" x14ac:dyDescent="0.3">
      <c r="G11" s="6">
        <f t="shared" ca="1" si="0"/>
        <v>0.59758263602355</v>
      </c>
      <c r="H11" s="6">
        <f t="shared" ca="1" si="1"/>
        <v>1873</v>
      </c>
      <c r="I11" s="6">
        <f t="shared" ca="1" si="2"/>
        <v>1873.6</v>
      </c>
      <c r="J11">
        <f t="shared" ca="1" si="3"/>
        <v>0.8</v>
      </c>
      <c r="K11" s="6">
        <f t="shared" ca="1" si="4"/>
        <v>1874.3999999999999</v>
      </c>
    </row>
    <row r="12" spans="7:12" x14ac:dyDescent="0.3">
      <c r="G12" s="6">
        <f t="shared" ca="1" si="0"/>
        <v>0.27090290334945843</v>
      </c>
      <c r="H12" s="6">
        <f t="shared" ca="1" si="1"/>
        <v>1841</v>
      </c>
      <c r="I12" s="6">
        <f t="shared" ca="1" si="2"/>
        <v>1841.3</v>
      </c>
      <c r="J12">
        <f t="shared" ca="1" si="3"/>
        <v>0.4</v>
      </c>
      <c r="K12" s="6">
        <f t="shared" ca="1" si="4"/>
        <v>1841.7</v>
      </c>
    </row>
    <row r="13" spans="7:12" x14ac:dyDescent="0.3">
      <c r="G13" s="6">
        <f t="shared" ca="1" si="0"/>
        <v>0.40801235736538011</v>
      </c>
      <c r="H13" s="6">
        <f t="shared" ca="1" si="1"/>
        <v>1855</v>
      </c>
      <c r="I13" s="6">
        <f t="shared" ca="1" si="2"/>
        <v>1855.4</v>
      </c>
      <c r="J13">
        <f t="shared" ca="1" si="3"/>
        <v>0.8</v>
      </c>
      <c r="K13" s="6">
        <f t="shared" ca="1" si="4"/>
        <v>1856.2</v>
      </c>
    </row>
    <row r="14" spans="7:12" x14ac:dyDescent="0.3">
      <c r="G14" s="6">
        <f t="shared" ca="1" si="0"/>
        <v>0.32283873943684394</v>
      </c>
      <c r="H14" s="6">
        <f t="shared" ca="1" si="1"/>
        <v>1865</v>
      </c>
      <c r="I14" s="6">
        <f t="shared" ca="1" si="2"/>
        <v>1865.3</v>
      </c>
      <c r="J14">
        <f t="shared" ca="1" si="3"/>
        <v>0.1</v>
      </c>
      <c r="K14" s="6">
        <f t="shared" ca="1" si="4"/>
        <v>1865.3999999999999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van Nguyen</dc:creator>
  <cp:lastModifiedBy>Nguyễn Công</cp:lastModifiedBy>
  <dcterms:created xsi:type="dcterms:W3CDTF">2025-09-23T03:00:27Z</dcterms:created>
  <dcterms:modified xsi:type="dcterms:W3CDTF">2025-09-26T16:36:10Z</dcterms:modified>
</cp:coreProperties>
</file>